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urrent folder\IVL forecast &amp; estimates\MD&amp;A 3Q19\Upload on website\TH version\"/>
    </mc:Choice>
  </mc:AlternateContent>
  <bookViews>
    <workbookView xWindow="0" yWindow="0" windowWidth="28800" windowHeight="12450"/>
  </bookViews>
  <sheets>
    <sheet name="Segments Analysis in USD" sheetId="1" r:id="rId1"/>
  </sheets>
  <externalReferences>
    <externalReference r:id="rId2"/>
  </externalReferences>
  <definedNames>
    <definedName name="_xlnm._FilterDatabase" localSheetId="0" hidden="1">'Segments Analysis in USD'!$A$2:$DN$95</definedName>
    <definedName name="_xlnm.Print_Area" localSheetId="0">'Segments Analysis in USD'!$A$1:$AN$139</definedName>
    <definedName name="_xlnm.Print_Titles" localSheetId="0">'Segments Analysis in USD'!$1:$2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39" i="1" l="1"/>
  <c r="AL139" i="1"/>
  <c r="AK139" i="1"/>
  <c r="AG139" i="1"/>
  <c r="AD139" i="1"/>
  <c r="AC139" i="1"/>
  <c r="Y139" i="1"/>
  <c r="V139" i="1"/>
  <c r="U139" i="1"/>
  <c r="Q139" i="1"/>
  <c r="J139" i="1"/>
  <c r="BX138" i="1"/>
  <c r="BU138" i="1"/>
  <c r="BM138" i="1"/>
  <c r="BE138" i="1"/>
  <c r="AR138" i="1"/>
  <c r="L138" i="1"/>
  <c r="K138" i="1"/>
  <c r="BX137" i="1"/>
  <c r="BV137" i="1"/>
  <c r="BS137" i="1"/>
  <c r="BR137" i="1"/>
  <c r="BN137" i="1"/>
  <c r="BK137" i="1"/>
  <c r="BJ137" i="1"/>
  <c r="BF137" i="1"/>
  <c r="BC137" i="1"/>
  <c r="BB137" i="1"/>
  <c r="L137" i="1"/>
  <c r="K137" i="1"/>
  <c r="BX136" i="1"/>
  <c r="BI136" i="1"/>
  <c r="AV136" i="1"/>
  <c r="L136" i="1"/>
  <c r="K136" i="1"/>
  <c r="BX135" i="1"/>
  <c r="BW135" i="1"/>
  <c r="BV135" i="1"/>
  <c r="BR135" i="1"/>
  <c r="BO135" i="1"/>
  <c r="BN135" i="1"/>
  <c r="BJ135" i="1"/>
  <c r="BG135" i="1"/>
  <c r="BF135" i="1"/>
  <c r="BB135" i="1"/>
  <c r="AT135" i="1"/>
  <c r="L135" i="1"/>
  <c r="K135" i="1"/>
  <c r="BX134" i="1"/>
  <c r="BE134" i="1"/>
  <c r="AR134" i="1"/>
  <c r="L134" i="1"/>
  <c r="K134" i="1"/>
  <c r="BX133" i="1"/>
  <c r="BV133" i="1"/>
  <c r="BS133" i="1"/>
  <c r="BR133" i="1"/>
  <c r="BN133" i="1"/>
  <c r="BK133" i="1"/>
  <c r="BJ133" i="1"/>
  <c r="BF133" i="1"/>
  <c r="BC133" i="1"/>
  <c r="BB133" i="1"/>
  <c r="L133" i="1"/>
  <c r="K133" i="1"/>
  <c r="CA132" i="1"/>
  <c r="CA139" i="1" s="1"/>
  <c r="BX132" i="1"/>
  <c r="BS132" i="1"/>
  <c r="BR132" i="1"/>
  <c r="BK132" i="1"/>
  <c r="BJ132" i="1"/>
  <c r="BI132" i="1"/>
  <c r="BC132" i="1"/>
  <c r="BB132" i="1"/>
  <c r="AV132" i="1"/>
  <c r="AR132" i="1"/>
  <c r="AL132" i="1"/>
  <c r="BW136" i="1" s="1"/>
  <c r="AK132" i="1"/>
  <c r="BV136" i="1" s="1"/>
  <c r="AJ132" i="1"/>
  <c r="BU134" i="1" s="1"/>
  <c r="AI132" i="1"/>
  <c r="BT138" i="1" s="1"/>
  <c r="AH132" i="1"/>
  <c r="BS138" i="1" s="1"/>
  <c r="AG132" i="1"/>
  <c r="BR138" i="1" s="1"/>
  <c r="AE132" i="1"/>
  <c r="BP136" i="1" s="1"/>
  <c r="AD132" i="1"/>
  <c r="BO136" i="1" s="1"/>
  <c r="AC132" i="1"/>
  <c r="BN136" i="1" s="1"/>
  <c r="AB132" i="1"/>
  <c r="BM134" i="1" s="1"/>
  <c r="AA132" i="1"/>
  <c r="BL138" i="1" s="1"/>
  <c r="Z132" i="1"/>
  <c r="BK138" i="1" s="1"/>
  <c r="Y132" i="1"/>
  <c r="BJ138" i="1" s="1"/>
  <c r="X132" i="1"/>
  <c r="BI137" i="1" s="1"/>
  <c r="W132" i="1"/>
  <c r="BH136" i="1" s="1"/>
  <c r="V132" i="1"/>
  <c r="BG136" i="1" s="1"/>
  <c r="U132" i="1"/>
  <c r="BF136" i="1" s="1"/>
  <c r="T132" i="1"/>
  <c r="S132" i="1"/>
  <c r="BD138" i="1" s="1"/>
  <c r="R132" i="1"/>
  <c r="BC138" i="1" s="1"/>
  <c r="Q132" i="1"/>
  <c r="BB138" i="1" s="1"/>
  <c r="J132" i="1"/>
  <c r="AV137" i="1" s="1"/>
  <c r="H132" i="1"/>
  <c r="G132" i="1"/>
  <c r="AS135" i="1" s="1"/>
  <c r="F132" i="1"/>
  <c r="AR135" i="1" s="1"/>
  <c r="AM131" i="1"/>
  <c r="AL131" i="1"/>
  <c r="AK131" i="1"/>
  <c r="AJ131" i="1"/>
  <c r="AI131" i="1"/>
  <c r="AH131" i="1"/>
  <c r="AG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J131" i="1"/>
  <c r="F131" i="1"/>
  <c r="BX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AV130" i="1"/>
  <c r="AS130" i="1"/>
  <c r="AR130" i="1"/>
  <c r="L130" i="1"/>
  <c r="K130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AT129" i="1"/>
  <c r="L129" i="1"/>
  <c r="K129" i="1"/>
  <c r="BX128" i="1"/>
  <c r="BV128" i="1"/>
  <c r="BU128" i="1"/>
  <c r="BT128" i="1"/>
  <c r="BS128" i="1"/>
  <c r="BR128" i="1"/>
  <c r="BQ128" i="1"/>
  <c r="BP128" i="1"/>
  <c r="BO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AV128" i="1"/>
  <c r="AR128" i="1"/>
  <c r="L128" i="1"/>
  <c r="K128" i="1"/>
  <c r="BX127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AU127" i="1"/>
  <c r="AT127" i="1"/>
  <c r="L127" i="1"/>
  <c r="K127" i="1"/>
  <c r="BX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AV126" i="1"/>
  <c r="AS126" i="1"/>
  <c r="AR126" i="1"/>
  <c r="L126" i="1"/>
  <c r="K126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AT125" i="1"/>
  <c r="L125" i="1"/>
  <c r="K125" i="1"/>
  <c r="CA124" i="1"/>
  <c r="CA131" i="1" s="1"/>
  <c r="BX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AL124" i="1"/>
  <c r="BW128" i="1" s="1"/>
  <c r="L124" i="1"/>
  <c r="K124" i="1"/>
  <c r="J124" i="1"/>
  <c r="AV124" i="1" s="1"/>
  <c r="I124" i="1"/>
  <c r="AU128" i="1" s="1"/>
  <c r="H124" i="1"/>
  <c r="H131" i="1" s="1"/>
  <c r="G124" i="1"/>
  <c r="AS127" i="1" s="1"/>
  <c r="F124" i="1"/>
  <c r="AR127" i="1" s="1"/>
  <c r="CA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AV122" i="1"/>
  <c r="AU122" i="1"/>
  <c r="AT122" i="1"/>
  <c r="AS122" i="1"/>
  <c r="AR122" i="1"/>
  <c r="AM122" i="1"/>
  <c r="AL122" i="1"/>
  <c r="AK122" i="1"/>
  <c r="BV122" i="1" s="1"/>
  <c r="AJ122" i="1"/>
  <c r="AI122" i="1"/>
  <c r="AH122" i="1"/>
  <c r="AG122" i="1"/>
  <c r="CA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AV121" i="1"/>
  <c r="AU121" i="1"/>
  <c r="AT121" i="1"/>
  <c r="AS121" i="1"/>
  <c r="AR121" i="1"/>
  <c r="AM121" i="1"/>
  <c r="AL121" i="1"/>
  <c r="AK121" i="1"/>
  <c r="BV121" i="1" s="1"/>
  <c r="AJ121" i="1"/>
  <c r="AI121" i="1"/>
  <c r="AH121" i="1"/>
  <c r="AG121" i="1"/>
  <c r="CA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AV120" i="1"/>
  <c r="AU120" i="1"/>
  <c r="AT120" i="1"/>
  <c r="AS120" i="1"/>
  <c r="AR120" i="1"/>
  <c r="AM120" i="1"/>
  <c r="AL120" i="1"/>
  <c r="AK120" i="1"/>
  <c r="BV120" i="1" s="1"/>
  <c r="AJ120" i="1"/>
  <c r="AI120" i="1"/>
  <c r="AH120" i="1"/>
  <c r="AG120" i="1"/>
  <c r="CA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AV119" i="1"/>
  <c r="AU119" i="1"/>
  <c r="AT119" i="1"/>
  <c r="AS119" i="1"/>
  <c r="AR119" i="1"/>
  <c r="AM119" i="1"/>
  <c r="AL119" i="1"/>
  <c r="AK119" i="1"/>
  <c r="BV119" i="1" s="1"/>
  <c r="AJ119" i="1"/>
  <c r="AI119" i="1"/>
  <c r="AH119" i="1"/>
  <c r="AG119" i="1"/>
  <c r="CA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AV118" i="1"/>
  <c r="AU118" i="1"/>
  <c r="AT118" i="1"/>
  <c r="AS118" i="1"/>
  <c r="AR118" i="1"/>
  <c r="AM118" i="1"/>
  <c r="AL118" i="1"/>
  <c r="AK118" i="1"/>
  <c r="BV118" i="1" s="1"/>
  <c r="AJ118" i="1"/>
  <c r="AI118" i="1"/>
  <c r="AH118" i="1"/>
  <c r="AG118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AV117" i="1"/>
  <c r="AU117" i="1"/>
  <c r="AT117" i="1"/>
  <c r="AS117" i="1"/>
  <c r="AR117" i="1"/>
  <c r="AK117" i="1"/>
  <c r="BV117" i="1" s="1"/>
  <c r="AA116" i="1"/>
  <c r="Y116" i="1"/>
  <c r="X116" i="1"/>
  <c r="W116" i="1"/>
  <c r="V116" i="1"/>
  <c r="U116" i="1"/>
  <c r="T116" i="1"/>
  <c r="S116" i="1"/>
  <c r="R116" i="1"/>
  <c r="Q116" i="1"/>
  <c r="BV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AU115" i="1"/>
  <c r="AT115" i="1"/>
  <c r="L115" i="1"/>
  <c r="K115" i="1"/>
  <c r="BV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AV114" i="1"/>
  <c r="AS114" i="1"/>
  <c r="L114" i="1"/>
  <c r="L121" i="1" s="1"/>
  <c r="K114" i="1"/>
  <c r="K121" i="1" s="1"/>
  <c r="BV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AT113" i="1"/>
  <c r="L113" i="1"/>
  <c r="L120" i="1" s="1"/>
  <c r="K113" i="1"/>
  <c r="BV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AV112" i="1"/>
  <c r="L112" i="1"/>
  <c r="L119" i="1" s="1"/>
  <c r="K112" i="1"/>
  <c r="K119" i="1" s="1"/>
  <c r="BV111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AU111" i="1"/>
  <c r="AT111" i="1"/>
  <c r="L111" i="1"/>
  <c r="K111" i="1"/>
  <c r="BV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AT110" i="1"/>
  <c r="AS110" i="1"/>
  <c r="L110" i="1"/>
  <c r="K110" i="1"/>
  <c r="K117" i="1" s="1"/>
  <c r="J110" i="1"/>
  <c r="I110" i="1"/>
  <c r="AU112" i="1" s="1"/>
  <c r="H110" i="1"/>
  <c r="AT112" i="1" s="1"/>
  <c r="G110" i="1"/>
  <c r="AS115" i="1" s="1"/>
  <c r="F110" i="1"/>
  <c r="CA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AR108" i="1"/>
  <c r="AM108" i="1"/>
  <c r="AL108" i="1"/>
  <c r="L108" i="1"/>
  <c r="K108" i="1"/>
  <c r="CA107" i="1"/>
  <c r="CA100" i="1" s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AS107" i="1"/>
  <c r="AR107" i="1"/>
  <c r="AM107" i="1"/>
  <c r="AL107" i="1"/>
  <c r="L107" i="1"/>
  <c r="L100" i="1" s="1"/>
  <c r="K107" i="1"/>
  <c r="K100" i="1" s="1"/>
  <c r="CA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AU106" i="1"/>
  <c r="AS106" i="1"/>
  <c r="AR106" i="1"/>
  <c r="AM106" i="1"/>
  <c r="AL106" i="1"/>
  <c r="AL99" i="1" s="1"/>
  <c r="L106" i="1"/>
  <c r="K106" i="1"/>
  <c r="CA105" i="1"/>
  <c r="CA98" i="1" s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AU105" i="1"/>
  <c r="AT105" i="1"/>
  <c r="AS105" i="1"/>
  <c r="AM105" i="1"/>
  <c r="BX105" i="1" s="1"/>
  <c r="AL105" i="1"/>
  <c r="AL98" i="1" s="1"/>
  <c r="L105" i="1"/>
  <c r="K105" i="1"/>
  <c r="CA104" i="1"/>
  <c r="CA97" i="1" s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AU104" i="1"/>
  <c r="AT104" i="1"/>
  <c r="AR104" i="1"/>
  <c r="AM104" i="1"/>
  <c r="BX104" i="1" s="1"/>
  <c r="AL104" i="1"/>
  <c r="AL97" i="1" s="1"/>
  <c r="L104" i="1"/>
  <c r="L97" i="1" s="1"/>
  <c r="K104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AU103" i="1"/>
  <c r="AS103" i="1"/>
  <c r="AR103" i="1"/>
  <c r="AM103" i="1"/>
  <c r="BX103" i="1" s="1"/>
  <c r="L103" i="1"/>
  <c r="L96" i="1" s="1"/>
  <c r="K103" i="1"/>
  <c r="J103" i="1"/>
  <c r="AV103" i="1" s="1"/>
  <c r="I103" i="1"/>
  <c r="AU107" i="1" s="1"/>
  <c r="H103" i="1"/>
  <c r="H96" i="1" s="1"/>
  <c r="G103" i="1"/>
  <c r="AS108" i="1" s="1"/>
  <c r="F103" i="1"/>
  <c r="AR105" i="1" s="1"/>
  <c r="CA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L101" i="1"/>
  <c r="K101" i="1"/>
  <c r="J101" i="1"/>
  <c r="I101" i="1"/>
  <c r="H101" i="1"/>
  <c r="G101" i="1"/>
  <c r="F101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J100" i="1"/>
  <c r="I100" i="1"/>
  <c r="H100" i="1"/>
  <c r="G100" i="1"/>
  <c r="F100" i="1"/>
  <c r="CA99" i="1"/>
  <c r="AM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K99" i="1"/>
  <c r="J99" i="1"/>
  <c r="I99" i="1"/>
  <c r="H99" i="1"/>
  <c r="G99" i="1"/>
  <c r="F99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L98" i="1"/>
  <c r="J98" i="1"/>
  <c r="I98" i="1"/>
  <c r="H98" i="1"/>
  <c r="G98" i="1"/>
  <c r="F98" i="1"/>
  <c r="AM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J97" i="1"/>
  <c r="I97" i="1"/>
  <c r="H97" i="1"/>
  <c r="G97" i="1"/>
  <c r="F97" i="1"/>
  <c r="AK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I96" i="1"/>
  <c r="G96" i="1"/>
  <c r="F96" i="1"/>
  <c r="AX93" i="1"/>
  <c r="AN93" i="1"/>
  <c r="AH93" i="1"/>
  <c r="AF93" i="1"/>
  <c r="U93" i="1"/>
  <c r="R93" i="1"/>
  <c r="P93" i="1"/>
  <c r="O93" i="1"/>
  <c r="M93" i="1"/>
  <c r="J93" i="1"/>
  <c r="E93" i="1"/>
  <c r="B93" i="1"/>
  <c r="BW92" i="1"/>
  <c r="BV92" i="1"/>
  <c r="BS92" i="1"/>
  <c r="BN92" i="1"/>
  <c r="BK92" i="1"/>
  <c r="BH92" i="1"/>
  <c r="BF92" i="1"/>
  <c r="BC92" i="1"/>
  <c r="AX92" i="1"/>
  <c r="AV92" i="1"/>
  <c r="AQ92" i="1"/>
  <c r="AO92" i="1"/>
  <c r="AN92" i="1"/>
  <c r="AF92" i="1"/>
  <c r="K92" i="1" s="1"/>
  <c r="L92" i="1"/>
  <c r="BV91" i="1"/>
  <c r="BT91" i="1"/>
  <c r="BS91" i="1"/>
  <c r="BN91" i="1"/>
  <c r="BL91" i="1"/>
  <c r="BK91" i="1"/>
  <c r="BF91" i="1"/>
  <c r="BD91" i="1"/>
  <c r="BC91" i="1"/>
  <c r="BA91" i="1"/>
  <c r="AX91" i="1"/>
  <c r="AV91" i="1"/>
  <c r="AO91" i="1"/>
  <c r="AN91" i="1"/>
  <c r="AF91" i="1"/>
  <c r="K91" i="1" s="1"/>
  <c r="L91" i="1"/>
  <c r="BW90" i="1"/>
  <c r="BT90" i="1"/>
  <c r="BS90" i="1"/>
  <c r="BL90" i="1"/>
  <c r="BK90" i="1"/>
  <c r="BG90" i="1"/>
  <c r="BD90" i="1"/>
  <c r="BC90" i="1"/>
  <c r="BA90" i="1"/>
  <c r="AY90" i="1"/>
  <c r="AS90" i="1"/>
  <c r="AF90" i="1"/>
  <c r="L90" i="1"/>
  <c r="K90" i="1"/>
  <c r="BW89" i="1"/>
  <c r="BI89" i="1"/>
  <c r="BG89" i="1"/>
  <c r="BA89" i="1"/>
  <c r="AY89" i="1"/>
  <c r="AV89" i="1"/>
  <c r="AR89" i="1"/>
  <c r="AQ89" i="1"/>
  <c r="AN89" i="1"/>
  <c r="AF89" i="1"/>
  <c r="L89" i="1"/>
  <c r="K89" i="1"/>
  <c r="BV88" i="1"/>
  <c r="BS88" i="1"/>
  <c r="BP88" i="1"/>
  <c r="BN88" i="1"/>
  <c r="BM88" i="1"/>
  <c r="BK88" i="1"/>
  <c r="BH88" i="1"/>
  <c r="BF88" i="1"/>
  <c r="BC88" i="1"/>
  <c r="BD93" i="1" s="1"/>
  <c r="AZ88" i="1"/>
  <c r="AY88" i="1"/>
  <c r="AX88" i="1"/>
  <c r="AV88" i="1"/>
  <c r="AQ88" i="1"/>
  <c r="AO88" i="1"/>
  <c r="AN88" i="1"/>
  <c r="AF88" i="1"/>
  <c r="K88" i="1" s="1"/>
  <c r="L88" i="1"/>
  <c r="CA87" i="1"/>
  <c r="BV87" i="1"/>
  <c r="BT87" i="1"/>
  <c r="BS87" i="1"/>
  <c r="BN87" i="1"/>
  <c r="BL87" i="1"/>
  <c r="BK87" i="1"/>
  <c r="BG87" i="1"/>
  <c r="BF87" i="1"/>
  <c r="BD87" i="1"/>
  <c r="BC87" i="1"/>
  <c r="AX87" i="1"/>
  <c r="AV87" i="1"/>
  <c r="AP87" i="1"/>
  <c r="AO87" i="1"/>
  <c r="AN87" i="1"/>
  <c r="AL87" i="1"/>
  <c r="BW91" i="1" s="1"/>
  <c r="AK87" i="1"/>
  <c r="BV89" i="1" s="1"/>
  <c r="AJ87" i="1"/>
  <c r="AI87" i="1"/>
  <c r="BT92" i="1" s="1"/>
  <c r="AH87" i="1"/>
  <c r="AI93" i="1" s="1"/>
  <c r="AG87" i="1"/>
  <c r="BR89" i="1" s="1"/>
  <c r="AE87" i="1"/>
  <c r="AD87" i="1"/>
  <c r="BO91" i="1" s="1"/>
  <c r="AC87" i="1"/>
  <c r="AD93" i="1" s="1"/>
  <c r="AB87" i="1"/>
  <c r="AA87" i="1"/>
  <c r="BL92" i="1" s="1"/>
  <c r="Z87" i="1"/>
  <c r="AA93" i="1" s="1"/>
  <c r="Y87" i="1"/>
  <c r="BJ89" i="1" s="1"/>
  <c r="X87" i="1"/>
  <c r="W87" i="1"/>
  <c r="V87" i="1"/>
  <c r="U87" i="1"/>
  <c r="BF89" i="1" s="1"/>
  <c r="T87" i="1"/>
  <c r="S87" i="1"/>
  <c r="BD92" i="1" s="1"/>
  <c r="R87" i="1"/>
  <c r="BC89" i="1" s="1"/>
  <c r="Q87" i="1"/>
  <c r="P87" i="1"/>
  <c r="O87" i="1"/>
  <c r="AZ92" i="1" s="1"/>
  <c r="N87" i="1"/>
  <c r="AY92" i="1" s="1"/>
  <c r="M87" i="1"/>
  <c r="AX89" i="1" s="1"/>
  <c r="L87" i="1"/>
  <c r="J87" i="1"/>
  <c r="AV90" i="1" s="1"/>
  <c r="H87" i="1"/>
  <c r="G87" i="1"/>
  <c r="G93" i="1" s="1"/>
  <c r="F87" i="1"/>
  <c r="E87" i="1"/>
  <c r="AQ90" i="1" s="1"/>
  <c r="D87" i="1"/>
  <c r="C87" i="1"/>
  <c r="AO89" i="1" s="1"/>
  <c r="B87" i="1"/>
  <c r="AN90" i="1" s="1"/>
  <c r="BL85" i="1"/>
  <c r="BD85" i="1"/>
  <c r="AJ85" i="1"/>
  <c r="AI85" i="1"/>
  <c r="AH85" i="1"/>
  <c r="AB85" i="1"/>
  <c r="AA85" i="1"/>
  <c r="Z85" i="1"/>
  <c r="Y85" i="1"/>
  <c r="T85" i="1"/>
  <c r="S85" i="1"/>
  <c r="R85" i="1"/>
  <c r="Q85" i="1"/>
  <c r="D85" i="1"/>
  <c r="BV84" i="1"/>
  <c r="BS84" i="1"/>
  <c r="BN84" i="1"/>
  <c r="BK84" i="1"/>
  <c r="BF84" i="1"/>
  <c r="BC84" i="1"/>
  <c r="AX84" i="1"/>
  <c r="AT84" i="1"/>
  <c r="AQ84" i="1"/>
  <c r="L84" i="1"/>
  <c r="K84" i="1"/>
  <c r="J84" i="1"/>
  <c r="I84" i="1"/>
  <c r="H84" i="1"/>
  <c r="G84" i="1"/>
  <c r="F84" i="1"/>
  <c r="AR84" i="1" s="1"/>
  <c r="C84" i="1"/>
  <c r="AO84" i="1" s="1"/>
  <c r="B84" i="1"/>
  <c r="AN84" i="1" s="1"/>
  <c r="BW83" i="1"/>
  <c r="BV83" i="1"/>
  <c r="BT83" i="1"/>
  <c r="BO83" i="1"/>
  <c r="BN83" i="1"/>
  <c r="BL83" i="1"/>
  <c r="BI83" i="1"/>
  <c r="BG83" i="1"/>
  <c r="BF83" i="1"/>
  <c r="BD83" i="1"/>
  <c r="BA83" i="1"/>
  <c r="AX83" i="1"/>
  <c r="AQ83" i="1"/>
  <c r="AP83" i="1"/>
  <c r="L83" i="1"/>
  <c r="K83" i="1"/>
  <c r="J83" i="1"/>
  <c r="I83" i="1"/>
  <c r="H83" i="1"/>
  <c r="G83" i="1"/>
  <c r="F83" i="1"/>
  <c r="AR83" i="1" s="1"/>
  <c r="C83" i="1"/>
  <c r="AO83" i="1" s="1"/>
  <c r="B83" i="1"/>
  <c r="AN83" i="1" s="1"/>
  <c r="BV82" i="1"/>
  <c r="BT82" i="1"/>
  <c r="BR82" i="1"/>
  <c r="BO82" i="1"/>
  <c r="BN82" i="1"/>
  <c r="BM82" i="1"/>
  <c r="BL82" i="1"/>
  <c r="BJ82" i="1"/>
  <c r="BF82" i="1"/>
  <c r="BE82" i="1"/>
  <c r="BD82" i="1"/>
  <c r="BB82" i="1"/>
  <c r="AY82" i="1"/>
  <c r="AX82" i="1"/>
  <c r="AP82" i="1"/>
  <c r="L82" i="1"/>
  <c r="K82" i="1"/>
  <c r="J82" i="1"/>
  <c r="I82" i="1"/>
  <c r="H82" i="1"/>
  <c r="G82" i="1"/>
  <c r="F82" i="1"/>
  <c r="C82" i="1"/>
  <c r="AO82" i="1" s="1"/>
  <c r="B82" i="1"/>
  <c r="B85" i="1" s="1"/>
  <c r="CA81" i="1"/>
  <c r="CA85" i="1" s="1"/>
  <c r="BV81" i="1"/>
  <c r="BV85" i="1" s="1"/>
  <c r="BT81" i="1"/>
  <c r="BT85" i="1" s="1"/>
  <c r="BS81" i="1"/>
  <c r="BN81" i="1"/>
  <c r="BM81" i="1"/>
  <c r="BL81" i="1"/>
  <c r="BK81" i="1"/>
  <c r="BF81" i="1"/>
  <c r="BF85" i="1" s="1"/>
  <c r="BE81" i="1"/>
  <c r="BD81" i="1"/>
  <c r="BC81" i="1"/>
  <c r="AX81" i="1"/>
  <c r="AO81" i="1"/>
  <c r="AN81" i="1"/>
  <c r="AM81" i="1"/>
  <c r="AL81" i="1"/>
  <c r="AK81" i="1"/>
  <c r="AK85" i="1" s="1"/>
  <c r="AJ81" i="1"/>
  <c r="AI81" i="1"/>
  <c r="BT84" i="1" s="1"/>
  <c r="AH81" i="1"/>
  <c r="BS82" i="1" s="1"/>
  <c r="AG81" i="1"/>
  <c r="AE81" i="1"/>
  <c r="AD81" i="1"/>
  <c r="AC81" i="1"/>
  <c r="AC85" i="1" s="1"/>
  <c r="AB81" i="1"/>
  <c r="AA81" i="1"/>
  <c r="BL84" i="1" s="1"/>
  <c r="Z81" i="1"/>
  <c r="BK82" i="1" s="1"/>
  <c r="Y81" i="1"/>
  <c r="X81" i="1"/>
  <c r="BI84" i="1" s="1"/>
  <c r="W81" i="1"/>
  <c r="V81" i="1"/>
  <c r="BG82" i="1" s="1"/>
  <c r="U81" i="1"/>
  <c r="U85" i="1" s="1"/>
  <c r="T81" i="1"/>
  <c r="S81" i="1"/>
  <c r="BD84" i="1" s="1"/>
  <c r="R81" i="1"/>
  <c r="BC82" i="1" s="1"/>
  <c r="Q81" i="1"/>
  <c r="P81" i="1"/>
  <c r="BA81" i="1" s="1"/>
  <c r="O81" i="1"/>
  <c r="AZ84" i="1" s="1"/>
  <c r="N81" i="1"/>
  <c r="M81" i="1"/>
  <c r="M85" i="1" s="1"/>
  <c r="H81" i="1"/>
  <c r="H85" i="1" s="1"/>
  <c r="F81" i="1"/>
  <c r="E81" i="1"/>
  <c r="AQ81" i="1" s="1"/>
  <c r="D81" i="1"/>
  <c r="C81" i="1"/>
  <c r="B81" i="1"/>
  <c r="AL80" i="1"/>
  <c r="BT78" i="1"/>
  <c r="BR78" i="1"/>
  <c r="BL78" i="1"/>
  <c r="BJ78" i="1"/>
  <c r="BD78" i="1"/>
  <c r="BB78" i="1"/>
  <c r="AS78" i="1"/>
  <c r="L78" i="1"/>
  <c r="K78" i="1"/>
  <c r="J78" i="1"/>
  <c r="I78" i="1"/>
  <c r="H78" i="1"/>
  <c r="AT78" i="1" s="1"/>
  <c r="G78" i="1"/>
  <c r="F78" i="1"/>
  <c r="AR78" i="1" s="1"/>
  <c r="BX77" i="1"/>
  <c r="BP77" i="1"/>
  <c r="BI77" i="1"/>
  <c r="BH77" i="1"/>
  <c r="BF77" i="1"/>
  <c r="BA77" i="1"/>
  <c r="AZ77" i="1"/>
  <c r="AQ77" i="1"/>
  <c r="AO77" i="1"/>
  <c r="L77" i="1"/>
  <c r="K77" i="1"/>
  <c r="J77" i="1"/>
  <c r="I77" i="1"/>
  <c r="I72" i="1" s="1"/>
  <c r="H77" i="1"/>
  <c r="AT77" i="1" s="1"/>
  <c r="G77" i="1"/>
  <c r="AS77" i="1" s="1"/>
  <c r="F77" i="1"/>
  <c r="AR77" i="1" s="1"/>
  <c r="BU76" i="1"/>
  <c r="BT76" i="1"/>
  <c r="BR76" i="1"/>
  <c r="BL76" i="1"/>
  <c r="BJ76" i="1"/>
  <c r="BD76" i="1"/>
  <c r="BB76" i="1"/>
  <c r="AS76" i="1"/>
  <c r="L76" i="1"/>
  <c r="K76" i="1"/>
  <c r="J76" i="1"/>
  <c r="I76" i="1"/>
  <c r="H76" i="1"/>
  <c r="AT76" i="1" s="1"/>
  <c r="G76" i="1"/>
  <c r="F76" i="1"/>
  <c r="AR76" i="1" s="1"/>
  <c r="CA75" i="1"/>
  <c r="CA80" i="1" s="1"/>
  <c r="BW75" i="1"/>
  <c r="BT75" i="1"/>
  <c r="BR75" i="1"/>
  <c r="BO75" i="1"/>
  <c r="BL75" i="1"/>
  <c r="BJ75" i="1"/>
  <c r="BI75" i="1"/>
  <c r="BG75" i="1"/>
  <c r="BD75" i="1"/>
  <c r="BB75" i="1"/>
  <c r="BA75" i="1"/>
  <c r="AY75" i="1"/>
  <c r="AS75" i="1"/>
  <c r="AR75" i="1"/>
  <c r="AP75" i="1"/>
  <c r="AM75" i="1"/>
  <c r="BX75" i="1" s="1"/>
  <c r="AL75" i="1"/>
  <c r="BW77" i="1" s="1"/>
  <c r="AK75" i="1"/>
  <c r="AJ75" i="1"/>
  <c r="BU78" i="1" s="1"/>
  <c r="AI75" i="1"/>
  <c r="BT77" i="1" s="1"/>
  <c r="AH75" i="1"/>
  <c r="AG75" i="1"/>
  <c r="AE75" i="1"/>
  <c r="BP75" i="1" s="1"/>
  <c r="AD75" i="1"/>
  <c r="BO77" i="1" s="1"/>
  <c r="AC75" i="1"/>
  <c r="AB75" i="1"/>
  <c r="AA75" i="1"/>
  <c r="BL77" i="1" s="1"/>
  <c r="Z75" i="1"/>
  <c r="Z70" i="1" s="1"/>
  <c r="Y75" i="1"/>
  <c r="X75" i="1"/>
  <c r="BI78" i="1" s="1"/>
  <c r="W75" i="1"/>
  <c r="BH75" i="1" s="1"/>
  <c r="V75" i="1"/>
  <c r="BG77" i="1" s="1"/>
  <c r="U75" i="1"/>
  <c r="T75" i="1"/>
  <c r="S75" i="1"/>
  <c r="BD77" i="1" s="1"/>
  <c r="R75" i="1"/>
  <c r="R70" i="1" s="1"/>
  <c r="Q75" i="1"/>
  <c r="P75" i="1"/>
  <c r="BA78" i="1" s="1"/>
  <c r="O75" i="1"/>
  <c r="AZ75" i="1" s="1"/>
  <c r="N75" i="1"/>
  <c r="AY77" i="1" s="1"/>
  <c r="M75" i="1"/>
  <c r="J75" i="1"/>
  <c r="H75" i="1"/>
  <c r="G75" i="1"/>
  <c r="F75" i="1"/>
  <c r="E75" i="1"/>
  <c r="D75" i="1"/>
  <c r="C75" i="1"/>
  <c r="AO75" i="1" s="1"/>
  <c r="B75" i="1"/>
  <c r="BD73" i="1"/>
  <c r="BB73" i="1"/>
  <c r="AS73" i="1"/>
  <c r="AG73" i="1"/>
  <c r="AF73" i="1"/>
  <c r="AE73" i="1"/>
  <c r="AD73" i="1"/>
  <c r="AC73" i="1"/>
  <c r="AB73" i="1"/>
  <c r="BM73" i="1" s="1"/>
  <c r="AA73" i="1"/>
  <c r="BL73" i="1" s="1"/>
  <c r="Z73" i="1"/>
  <c r="Y73" i="1"/>
  <c r="X73" i="1"/>
  <c r="W73" i="1"/>
  <c r="V73" i="1"/>
  <c r="U73" i="1"/>
  <c r="T73" i="1"/>
  <c r="BE73" i="1" s="1"/>
  <c r="S73" i="1"/>
  <c r="R73" i="1"/>
  <c r="Q73" i="1"/>
  <c r="P73" i="1"/>
  <c r="O73" i="1"/>
  <c r="N73" i="1"/>
  <c r="M73" i="1"/>
  <c r="I73" i="1"/>
  <c r="H73" i="1"/>
  <c r="G73" i="1"/>
  <c r="F73" i="1"/>
  <c r="E73" i="1"/>
  <c r="AQ73" i="1" s="1"/>
  <c r="D73" i="1"/>
  <c r="C73" i="1"/>
  <c r="AO73" i="1" s="1"/>
  <c r="B73" i="1"/>
  <c r="BL72" i="1"/>
  <c r="BE72" i="1"/>
  <c r="BD72" i="1"/>
  <c r="AR72" i="1"/>
  <c r="AQ72" i="1"/>
  <c r="AM72" i="1"/>
  <c r="AG72" i="1"/>
  <c r="AF72" i="1"/>
  <c r="AE72" i="1"/>
  <c r="BP72" i="1" s="1"/>
  <c r="AD72" i="1"/>
  <c r="BO72" i="1" s="1"/>
  <c r="AC72" i="1"/>
  <c r="AB72" i="1"/>
  <c r="BM72" i="1" s="1"/>
  <c r="AA72" i="1"/>
  <c r="Z72" i="1"/>
  <c r="Y72" i="1"/>
  <c r="BJ72" i="1" s="1"/>
  <c r="X72" i="1"/>
  <c r="BI72" i="1" s="1"/>
  <c r="W72" i="1"/>
  <c r="BH72" i="1" s="1"/>
  <c r="V72" i="1"/>
  <c r="BG72" i="1" s="1"/>
  <c r="U72" i="1"/>
  <c r="T72" i="1"/>
  <c r="S72" i="1"/>
  <c r="R72" i="1"/>
  <c r="Q72" i="1"/>
  <c r="BB72" i="1" s="1"/>
  <c r="P72" i="1"/>
  <c r="O72" i="1"/>
  <c r="AZ72" i="1" s="1"/>
  <c r="N72" i="1"/>
  <c r="AY72" i="1" s="1"/>
  <c r="M72" i="1"/>
  <c r="H72" i="1"/>
  <c r="G72" i="1"/>
  <c r="AS72" i="1" s="1"/>
  <c r="F72" i="1"/>
  <c r="E72" i="1"/>
  <c r="D72" i="1"/>
  <c r="C72" i="1"/>
  <c r="B72" i="1"/>
  <c r="AR71" i="1"/>
  <c r="AQ71" i="1"/>
  <c r="AG71" i="1"/>
  <c r="AF71" i="1"/>
  <c r="AE71" i="1"/>
  <c r="AD71" i="1"/>
  <c r="AC71" i="1"/>
  <c r="AB71" i="1"/>
  <c r="BM71" i="1" s="1"/>
  <c r="AA71" i="1"/>
  <c r="BL71" i="1" s="1"/>
  <c r="Z71" i="1"/>
  <c r="BK71" i="1" s="1"/>
  <c r="Y71" i="1"/>
  <c r="X71" i="1"/>
  <c r="BI71" i="1" s="1"/>
  <c r="W71" i="1"/>
  <c r="V71" i="1"/>
  <c r="U71" i="1"/>
  <c r="T71" i="1"/>
  <c r="BE71" i="1" s="1"/>
  <c r="S71" i="1"/>
  <c r="BD71" i="1" s="1"/>
  <c r="R71" i="1"/>
  <c r="BC71" i="1" s="1"/>
  <c r="Q71" i="1"/>
  <c r="P71" i="1"/>
  <c r="O71" i="1"/>
  <c r="N71" i="1"/>
  <c r="M71" i="1"/>
  <c r="J71" i="1"/>
  <c r="I71" i="1"/>
  <c r="H71" i="1"/>
  <c r="G71" i="1"/>
  <c r="F71" i="1"/>
  <c r="E71" i="1"/>
  <c r="D71" i="1"/>
  <c r="C71" i="1"/>
  <c r="AO71" i="1" s="1"/>
  <c r="B71" i="1"/>
  <c r="BM70" i="1"/>
  <c r="BL70" i="1"/>
  <c r="BE70" i="1"/>
  <c r="BD70" i="1"/>
  <c r="AR70" i="1"/>
  <c r="AQ70" i="1"/>
  <c r="AO70" i="1"/>
  <c r="AE70" i="1"/>
  <c r="BP71" i="1" s="1"/>
  <c r="AD70" i="1"/>
  <c r="BO71" i="1" s="1"/>
  <c r="AB70" i="1"/>
  <c r="AA70" i="1"/>
  <c r="Y70" i="1"/>
  <c r="BJ70" i="1" s="1"/>
  <c r="X70" i="1"/>
  <c r="BI70" i="1" s="1"/>
  <c r="W70" i="1"/>
  <c r="BH71" i="1" s="1"/>
  <c r="V70" i="1"/>
  <c r="BG71" i="1" s="1"/>
  <c r="T70" i="1"/>
  <c r="S70" i="1"/>
  <c r="Q70" i="1"/>
  <c r="BB70" i="1" s="1"/>
  <c r="P70" i="1"/>
  <c r="BA70" i="1" s="1"/>
  <c r="O70" i="1"/>
  <c r="AZ71" i="1" s="1"/>
  <c r="N70" i="1"/>
  <c r="AY71" i="1" s="1"/>
  <c r="H70" i="1"/>
  <c r="AT70" i="1" s="1"/>
  <c r="G70" i="1"/>
  <c r="AS70" i="1" s="1"/>
  <c r="F70" i="1"/>
  <c r="E70" i="1"/>
  <c r="D70" i="1"/>
  <c r="AP70" i="1" s="1"/>
  <c r="C70" i="1"/>
  <c r="AO72" i="1" s="1"/>
  <c r="BG69" i="1"/>
  <c r="AY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I69" i="1"/>
  <c r="H69" i="1"/>
  <c r="G69" i="1"/>
  <c r="F69" i="1"/>
  <c r="E69" i="1"/>
  <c r="D69" i="1"/>
  <c r="C69" i="1"/>
  <c r="B69" i="1"/>
  <c r="CA68" i="1"/>
  <c r="CA73" i="1" s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U68" i="1"/>
  <c r="AS68" i="1"/>
  <c r="AR68" i="1"/>
  <c r="AQ68" i="1"/>
  <c r="AP68" i="1"/>
  <c r="AO68" i="1"/>
  <c r="AN68" i="1"/>
  <c r="AM68" i="1"/>
  <c r="AM73" i="1" s="1"/>
  <c r="AL68" i="1"/>
  <c r="AL73" i="1" s="1"/>
  <c r="AK68" i="1"/>
  <c r="AK73" i="1" s="1"/>
  <c r="AJ68" i="1"/>
  <c r="AJ73" i="1" s="1"/>
  <c r="AI68" i="1"/>
  <c r="AI73" i="1" s="1"/>
  <c r="AH68" i="1"/>
  <c r="AH73" i="1" s="1"/>
  <c r="AF68" i="1"/>
  <c r="L68" i="1"/>
  <c r="L73" i="1" s="1"/>
  <c r="K68" i="1"/>
  <c r="K73" i="1" s="1"/>
  <c r="CA67" i="1"/>
  <c r="CA72" i="1" s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C69" i="1" s="1"/>
  <c r="BB67" i="1"/>
  <c r="BA67" i="1"/>
  <c r="AZ67" i="1"/>
  <c r="AY67" i="1"/>
  <c r="AX67" i="1"/>
  <c r="AU67" i="1"/>
  <c r="AS67" i="1"/>
  <c r="AR67" i="1"/>
  <c r="AQ67" i="1"/>
  <c r="AP67" i="1"/>
  <c r="AP69" i="1" s="1"/>
  <c r="AO67" i="1"/>
  <c r="AN67" i="1"/>
  <c r="AM67" i="1"/>
  <c r="AL67" i="1"/>
  <c r="AL72" i="1" s="1"/>
  <c r="AK67" i="1"/>
  <c r="AK72" i="1" s="1"/>
  <c r="AJ67" i="1"/>
  <c r="AJ72" i="1" s="1"/>
  <c r="AI67" i="1"/>
  <c r="AH67" i="1"/>
  <c r="AH72" i="1" s="1"/>
  <c r="AF67" i="1"/>
  <c r="L67" i="1"/>
  <c r="L72" i="1" s="1"/>
  <c r="K67" i="1"/>
  <c r="K72" i="1" s="1"/>
  <c r="CA66" i="1"/>
  <c r="CA71" i="1" s="1"/>
  <c r="BP66" i="1"/>
  <c r="BO66" i="1"/>
  <c r="BN66" i="1"/>
  <c r="BN69" i="1" s="1"/>
  <c r="BM66" i="1"/>
  <c r="BM69" i="1" s="1"/>
  <c r="BL66" i="1"/>
  <c r="BK66" i="1"/>
  <c r="BJ66" i="1"/>
  <c r="BI66" i="1"/>
  <c r="BH66" i="1"/>
  <c r="BG66" i="1"/>
  <c r="BF66" i="1"/>
  <c r="BF69" i="1" s="1"/>
  <c r="BE66" i="1"/>
  <c r="BE69" i="1" s="1"/>
  <c r="BD66" i="1"/>
  <c r="BC66" i="1"/>
  <c r="BB66" i="1"/>
  <c r="BA66" i="1"/>
  <c r="AZ66" i="1"/>
  <c r="AY66" i="1"/>
  <c r="AX66" i="1"/>
  <c r="AX69" i="1" s="1"/>
  <c r="AV66" i="1"/>
  <c r="AU66" i="1"/>
  <c r="AS66" i="1"/>
  <c r="AR66" i="1"/>
  <c r="AQ66" i="1"/>
  <c r="AP66" i="1"/>
  <c r="AO66" i="1"/>
  <c r="AO69" i="1" s="1"/>
  <c r="AN66" i="1"/>
  <c r="AN69" i="1" s="1"/>
  <c r="AM66" i="1"/>
  <c r="AL66" i="1"/>
  <c r="AL71" i="1" s="1"/>
  <c r="AK66" i="1"/>
  <c r="AK71" i="1" s="1"/>
  <c r="AJ66" i="1"/>
  <c r="AJ71" i="1" s="1"/>
  <c r="AI66" i="1"/>
  <c r="AI71" i="1" s="1"/>
  <c r="AH66" i="1"/>
  <c r="AH71" i="1" s="1"/>
  <c r="AF66" i="1"/>
  <c r="L66" i="1"/>
  <c r="L71" i="1" s="1"/>
  <c r="K66" i="1"/>
  <c r="K71" i="1" s="1"/>
  <c r="BP65" i="1"/>
  <c r="BP69" i="1" s="1"/>
  <c r="BO65" i="1"/>
  <c r="BO69" i="1" s="1"/>
  <c r="BN65" i="1"/>
  <c r="BM65" i="1"/>
  <c r="BL65" i="1"/>
  <c r="BK65" i="1"/>
  <c r="BK69" i="1" s="1"/>
  <c r="BJ65" i="1"/>
  <c r="BJ69" i="1" s="1"/>
  <c r="BI65" i="1"/>
  <c r="BI69" i="1" s="1"/>
  <c r="BH65" i="1"/>
  <c r="BH69" i="1" s="1"/>
  <c r="BG65" i="1"/>
  <c r="BF65" i="1"/>
  <c r="BE65" i="1"/>
  <c r="BD65" i="1"/>
  <c r="BC65" i="1"/>
  <c r="BB65" i="1"/>
  <c r="BB69" i="1" s="1"/>
  <c r="BA65" i="1"/>
  <c r="BA69" i="1" s="1"/>
  <c r="AZ65" i="1"/>
  <c r="AZ69" i="1" s="1"/>
  <c r="AY65" i="1"/>
  <c r="AX65" i="1"/>
  <c r="AU65" i="1"/>
  <c r="AS65" i="1"/>
  <c r="AS69" i="1" s="1"/>
  <c r="AR65" i="1"/>
  <c r="AR69" i="1" s="1"/>
  <c r="AQ65" i="1"/>
  <c r="AP65" i="1"/>
  <c r="AO65" i="1"/>
  <c r="AN65" i="1"/>
  <c r="BP63" i="1"/>
  <c r="BK63" i="1"/>
  <c r="BC63" i="1"/>
  <c r="AZ63" i="1"/>
  <c r="AW63" i="1"/>
  <c r="AT63" i="1"/>
  <c r="AM63" i="1"/>
  <c r="AL63" i="1"/>
  <c r="AE63" i="1"/>
  <c r="AD63" i="1"/>
  <c r="X63" i="1"/>
  <c r="W63" i="1"/>
  <c r="V63" i="1"/>
  <c r="P63" i="1"/>
  <c r="O63" i="1"/>
  <c r="N63" i="1"/>
  <c r="H63" i="1"/>
  <c r="F63" i="1"/>
  <c r="BX62" i="1"/>
  <c r="BW62" i="1"/>
  <c r="BS62" i="1"/>
  <c r="BP62" i="1"/>
  <c r="BO62" i="1"/>
  <c r="BN62" i="1"/>
  <c r="BK62" i="1"/>
  <c r="BH62" i="1"/>
  <c r="BG62" i="1"/>
  <c r="BF62" i="1"/>
  <c r="BC62" i="1"/>
  <c r="AZ62" i="1"/>
  <c r="AY62" i="1"/>
  <c r="AV62" i="1"/>
  <c r="AV63" i="1" s="1"/>
  <c r="AT62" i="1"/>
  <c r="AN62" i="1"/>
  <c r="L62" i="1"/>
  <c r="K62" i="1"/>
  <c r="J62" i="1"/>
  <c r="I62" i="1"/>
  <c r="H62" i="1"/>
  <c r="G62" i="1"/>
  <c r="AS62" i="1" s="1"/>
  <c r="F62" i="1"/>
  <c r="AR62" i="1" s="1"/>
  <c r="C62" i="1"/>
  <c r="AO62" i="1" s="1"/>
  <c r="B62" i="1"/>
  <c r="BX61" i="1"/>
  <c r="BU61" i="1"/>
  <c r="BS61" i="1"/>
  <c r="BS63" i="1" s="1"/>
  <c r="BP61" i="1"/>
  <c r="BL61" i="1"/>
  <c r="BK61" i="1"/>
  <c r="BI61" i="1"/>
  <c r="BH61" i="1"/>
  <c r="BC61" i="1"/>
  <c r="BA61" i="1"/>
  <c r="AZ61" i="1"/>
  <c r="AV61" i="1"/>
  <c r="AT61" i="1"/>
  <c r="AR61" i="1"/>
  <c r="L61" i="1"/>
  <c r="K61" i="1"/>
  <c r="J61" i="1"/>
  <c r="I61" i="1"/>
  <c r="H61" i="1"/>
  <c r="G61" i="1"/>
  <c r="AS61" i="1" s="1"/>
  <c r="F61" i="1"/>
  <c r="C61" i="1"/>
  <c r="B61" i="1"/>
  <c r="AN61" i="1" s="1"/>
  <c r="AN63" i="1" s="1"/>
  <c r="BW60" i="1"/>
  <c r="BS60" i="1"/>
  <c r="BO60" i="1"/>
  <c r="BK60" i="1"/>
  <c r="BJ60" i="1"/>
  <c r="BI60" i="1"/>
  <c r="BG60" i="1"/>
  <c r="BC60" i="1"/>
  <c r="BB60" i="1"/>
  <c r="BA60" i="1"/>
  <c r="AY60" i="1"/>
  <c r="AT60" i="1"/>
  <c r="AR60" i="1"/>
  <c r="L60" i="1"/>
  <c r="K60" i="1"/>
  <c r="J60" i="1"/>
  <c r="AV60" i="1" s="1"/>
  <c r="I60" i="1"/>
  <c r="H60" i="1"/>
  <c r="G60" i="1"/>
  <c r="G63" i="1" s="1"/>
  <c r="F60" i="1"/>
  <c r="C60" i="1"/>
  <c r="B60" i="1"/>
  <c r="AN60" i="1" s="1"/>
  <c r="CA59" i="1"/>
  <c r="CA63" i="1" s="1"/>
  <c r="BX59" i="1"/>
  <c r="BS59" i="1"/>
  <c r="BP59" i="1"/>
  <c r="BN59" i="1"/>
  <c r="BK59" i="1"/>
  <c r="BJ59" i="1"/>
  <c r="BI59" i="1"/>
  <c r="BH59" i="1"/>
  <c r="BH63" i="1" s="1"/>
  <c r="BF59" i="1"/>
  <c r="BC59" i="1"/>
  <c r="BA59" i="1"/>
  <c r="BA63" i="1" s="1"/>
  <c r="AZ59" i="1"/>
  <c r="AX59" i="1"/>
  <c r="AV59" i="1"/>
  <c r="AT59" i="1"/>
  <c r="AS59" i="1"/>
  <c r="AR59" i="1"/>
  <c r="AO59" i="1"/>
  <c r="AN59" i="1"/>
  <c r="AM59" i="1"/>
  <c r="BX60" i="1" s="1"/>
  <c r="AL59" i="1"/>
  <c r="BW59" i="1" s="1"/>
  <c r="AK59" i="1"/>
  <c r="AJ59" i="1"/>
  <c r="AI59" i="1"/>
  <c r="AH59" i="1"/>
  <c r="AH63" i="1" s="1"/>
  <c r="AG59" i="1"/>
  <c r="AE59" i="1"/>
  <c r="BP60" i="1" s="1"/>
  <c r="AD59" i="1"/>
  <c r="BO59" i="1" s="1"/>
  <c r="AC59" i="1"/>
  <c r="AB59" i="1"/>
  <c r="AA59" i="1"/>
  <c r="Z59" i="1"/>
  <c r="Z63" i="1" s="1"/>
  <c r="Y59" i="1"/>
  <c r="X59" i="1"/>
  <c r="BI62" i="1" s="1"/>
  <c r="W59" i="1"/>
  <c r="BH60" i="1" s="1"/>
  <c r="V59" i="1"/>
  <c r="BG59" i="1" s="1"/>
  <c r="U59" i="1"/>
  <c r="T59" i="1"/>
  <c r="BE61" i="1" s="1"/>
  <c r="S59" i="1"/>
  <c r="R59" i="1"/>
  <c r="R63" i="1" s="1"/>
  <c r="Q59" i="1"/>
  <c r="P59" i="1"/>
  <c r="BA62" i="1" s="1"/>
  <c r="O59" i="1"/>
  <c r="AZ60" i="1" s="1"/>
  <c r="N59" i="1"/>
  <c r="AY59" i="1" s="1"/>
  <c r="M59" i="1"/>
  <c r="AX62" i="1" s="1"/>
  <c r="J59" i="1"/>
  <c r="J63" i="1" s="1"/>
  <c r="H59" i="1"/>
  <c r="G59" i="1"/>
  <c r="F59" i="1"/>
  <c r="E59" i="1"/>
  <c r="AQ59" i="1" s="1"/>
  <c r="D59" i="1"/>
  <c r="AP60" i="1" s="1"/>
  <c r="C59" i="1"/>
  <c r="B59" i="1"/>
  <c r="CA58" i="1"/>
  <c r="AL58" i="1"/>
  <c r="CA57" i="1"/>
  <c r="BW57" i="1"/>
  <c r="AM57" i="1"/>
  <c r="AL57" i="1"/>
  <c r="AK57" i="1"/>
  <c r="AH57" i="1"/>
  <c r="BS57" i="1" s="1"/>
  <c r="Z57" i="1"/>
  <c r="BK57" i="1" s="1"/>
  <c r="R57" i="1"/>
  <c r="BC57" i="1" s="1"/>
  <c r="B57" i="1"/>
  <c r="BX56" i="1"/>
  <c r="BU56" i="1"/>
  <c r="BS56" i="1"/>
  <c r="BP56" i="1"/>
  <c r="BM56" i="1"/>
  <c r="BK56" i="1"/>
  <c r="BI56" i="1"/>
  <c r="BH56" i="1"/>
  <c r="BE56" i="1"/>
  <c r="BC56" i="1"/>
  <c r="BA56" i="1"/>
  <c r="AZ56" i="1"/>
  <c r="AS56" i="1"/>
  <c r="AQ56" i="1"/>
  <c r="L56" i="1"/>
  <c r="K56" i="1"/>
  <c r="J56" i="1"/>
  <c r="I56" i="1"/>
  <c r="H56" i="1"/>
  <c r="G56" i="1"/>
  <c r="F56" i="1"/>
  <c r="BW55" i="1"/>
  <c r="BU55" i="1"/>
  <c r="BO55" i="1"/>
  <c r="BM55" i="1"/>
  <c r="BI55" i="1"/>
  <c r="BE55" i="1"/>
  <c r="BD55" i="1"/>
  <c r="BA55" i="1"/>
  <c r="AY55" i="1"/>
  <c r="AX55" i="1"/>
  <c r="AS55" i="1"/>
  <c r="AP55" i="1"/>
  <c r="AO55" i="1"/>
  <c r="L55" i="1"/>
  <c r="K55" i="1"/>
  <c r="J55" i="1"/>
  <c r="I55" i="1"/>
  <c r="H55" i="1"/>
  <c r="G55" i="1"/>
  <c r="F55" i="1"/>
  <c r="F50" i="1" s="1"/>
  <c r="BX54" i="1"/>
  <c r="BU54" i="1"/>
  <c r="BS54" i="1"/>
  <c r="BR54" i="1"/>
  <c r="BP54" i="1"/>
  <c r="BM54" i="1"/>
  <c r="BH54" i="1"/>
  <c r="BE54" i="1"/>
  <c r="BC54" i="1"/>
  <c r="BB54" i="1"/>
  <c r="AZ54" i="1"/>
  <c r="AS54" i="1"/>
  <c r="AQ54" i="1"/>
  <c r="L54" i="1"/>
  <c r="K54" i="1"/>
  <c r="J54" i="1"/>
  <c r="I54" i="1"/>
  <c r="I49" i="1" s="1"/>
  <c r="H54" i="1"/>
  <c r="G54" i="1"/>
  <c r="F54" i="1"/>
  <c r="CA53" i="1"/>
  <c r="BX53" i="1"/>
  <c r="BW53" i="1"/>
  <c r="BV53" i="1"/>
  <c r="BU53" i="1"/>
  <c r="BS53" i="1"/>
  <c r="BP53" i="1"/>
  <c r="BO53" i="1"/>
  <c r="BM53" i="1"/>
  <c r="BK53" i="1"/>
  <c r="BH53" i="1"/>
  <c r="BE53" i="1"/>
  <c r="BC53" i="1"/>
  <c r="AZ53" i="1"/>
  <c r="AY53" i="1"/>
  <c r="AS53" i="1"/>
  <c r="AQ53" i="1"/>
  <c r="AP53" i="1"/>
  <c r="AO53" i="1"/>
  <c r="AM53" i="1"/>
  <c r="BX55" i="1" s="1"/>
  <c r="AL53" i="1"/>
  <c r="AK53" i="1"/>
  <c r="AJ53" i="1"/>
  <c r="AI53" i="1"/>
  <c r="BT55" i="1" s="1"/>
  <c r="AH53" i="1"/>
  <c r="AG53" i="1"/>
  <c r="AE53" i="1"/>
  <c r="BP55" i="1" s="1"/>
  <c r="AD53" i="1"/>
  <c r="AC53" i="1"/>
  <c r="BN55" i="1" s="1"/>
  <c r="AB53" i="1"/>
  <c r="AA53" i="1"/>
  <c r="Z53" i="1"/>
  <c r="BK54" i="1" s="1"/>
  <c r="Y53" i="1"/>
  <c r="BJ54" i="1" s="1"/>
  <c r="X53" i="1"/>
  <c r="BI53" i="1" s="1"/>
  <c r="W53" i="1"/>
  <c r="BH55" i="1" s="1"/>
  <c r="V53" i="1"/>
  <c r="U53" i="1"/>
  <c r="T53" i="1"/>
  <c r="S53" i="1"/>
  <c r="R53" i="1"/>
  <c r="Q53" i="1"/>
  <c r="P53" i="1"/>
  <c r="BA53" i="1" s="1"/>
  <c r="O53" i="1"/>
  <c r="AZ55" i="1" s="1"/>
  <c r="N53" i="1"/>
  <c r="M53" i="1"/>
  <c r="AX53" i="1" s="1"/>
  <c r="J53" i="1"/>
  <c r="H53" i="1"/>
  <c r="AT56" i="1" s="1"/>
  <c r="G53" i="1"/>
  <c r="F53" i="1"/>
  <c r="E53" i="1"/>
  <c r="D53" i="1"/>
  <c r="AP56" i="1" s="1"/>
  <c r="C53" i="1"/>
  <c r="AO54" i="1" s="1"/>
  <c r="B53" i="1"/>
  <c r="AK51" i="1"/>
  <c r="AJ51" i="1"/>
  <c r="AI51" i="1"/>
  <c r="AH51" i="1"/>
  <c r="AG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BD51" i="1" s="1"/>
  <c r="R51" i="1"/>
  <c r="Q51" i="1"/>
  <c r="P51" i="1"/>
  <c r="O51" i="1"/>
  <c r="N51" i="1"/>
  <c r="M51" i="1"/>
  <c r="I51" i="1"/>
  <c r="H51" i="1"/>
  <c r="G51" i="1"/>
  <c r="AS51" i="1" s="1"/>
  <c r="E51" i="1"/>
  <c r="AQ51" i="1" s="1"/>
  <c r="D51" i="1"/>
  <c r="C51" i="1"/>
  <c r="B51" i="1"/>
  <c r="BH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AZ50" i="1" s="1"/>
  <c r="N50" i="1"/>
  <c r="M50" i="1"/>
  <c r="I50" i="1"/>
  <c r="H50" i="1"/>
  <c r="G50" i="1"/>
  <c r="AS50" i="1" s="1"/>
  <c r="E50" i="1"/>
  <c r="AQ50" i="1" s="1"/>
  <c r="D50" i="1"/>
  <c r="AP50" i="1" s="1"/>
  <c r="C50" i="1"/>
  <c r="B50" i="1"/>
  <c r="AM49" i="1"/>
  <c r="AK49" i="1"/>
  <c r="AJ49" i="1"/>
  <c r="AI49" i="1"/>
  <c r="AH49" i="1"/>
  <c r="AG49" i="1"/>
  <c r="AE49" i="1"/>
  <c r="AD49" i="1"/>
  <c r="AC49" i="1"/>
  <c r="AB49" i="1"/>
  <c r="AA49" i="1"/>
  <c r="Z49" i="1"/>
  <c r="Y49" i="1"/>
  <c r="X49" i="1"/>
  <c r="W49" i="1"/>
  <c r="BH49" i="1" s="1"/>
  <c r="V49" i="1"/>
  <c r="U49" i="1"/>
  <c r="T49" i="1"/>
  <c r="S49" i="1"/>
  <c r="BD49" i="1" s="1"/>
  <c r="R49" i="1"/>
  <c r="Q49" i="1"/>
  <c r="P49" i="1"/>
  <c r="O49" i="1"/>
  <c r="N49" i="1"/>
  <c r="M49" i="1"/>
  <c r="J49" i="1"/>
  <c r="H49" i="1"/>
  <c r="G49" i="1"/>
  <c r="AS49" i="1" s="1"/>
  <c r="F49" i="1"/>
  <c r="E49" i="1"/>
  <c r="AQ49" i="1" s="1"/>
  <c r="D49" i="1"/>
  <c r="AP49" i="1" s="1"/>
  <c r="C49" i="1"/>
  <c r="AO49" i="1" s="1"/>
  <c r="B49" i="1"/>
  <c r="BH48" i="1"/>
  <c r="AS48" i="1"/>
  <c r="AQ48" i="1"/>
  <c r="AA48" i="1"/>
  <c r="W48" i="1"/>
  <c r="BH51" i="1" s="1"/>
  <c r="S48" i="1"/>
  <c r="BD48" i="1" s="1"/>
  <c r="O48" i="1"/>
  <c r="AZ48" i="1" s="1"/>
  <c r="G48" i="1"/>
  <c r="E48" i="1"/>
  <c r="D48" i="1"/>
  <c r="AP48" i="1" s="1"/>
  <c r="C48" i="1"/>
  <c r="AO48" i="1" s="1"/>
  <c r="BP47" i="1"/>
  <c r="BN47" i="1"/>
  <c r="BL47" i="1"/>
  <c r="BJ47" i="1"/>
  <c r="BH47" i="1"/>
  <c r="BF47" i="1"/>
  <c r="BD47" i="1"/>
  <c r="BB47" i="1"/>
  <c r="AZ47" i="1"/>
  <c r="AX47" i="1"/>
  <c r="AU47" i="1"/>
  <c r="AS47" i="1"/>
  <c r="AQ47" i="1"/>
  <c r="AO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J47" i="1"/>
  <c r="I47" i="1"/>
  <c r="G47" i="1"/>
  <c r="F47" i="1"/>
  <c r="E47" i="1"/>
  <c r="D47" i="1"/>
  <c r="C47" i="1"/>
  <c r="B47" i="1"/>
  <c r="CA46" i="1"/>
  <c r="CA51" i="1" s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V46" i="1"/>
  <c r="AU46" i="1"/>
  <c r="AS46" i="1"/>
  <c r="AR46" i="1"/>
  <c r="AQ46" i="1"/>
  <c r="AP46" i="1"/>
  <c r="AO46" i="1"/>
  <c r="AN46" i="1"/>
  <c r="AM46" i="1"/>
  <c r="AM51" i="1" s="1"/>
  <c r="AL46" i="1"/>
  <c r="AF46" i="1"/>
  <c r="AF51" i="1" s="1"/>
  <c r="L46" i="1"/>
  <c r="L51" i="1" s="1"/>
  <c r="K46" i="1"/>
  <c r="K51" i="1" s="1"/>
  <c r="CA45" i="1"/>
  <c r="CA50" i="1" s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V45" i="1"/>
  <c r="AU45" i="1"/>
  <c r="AS45" i="1"/>
  <c r="AR45" i="1"/>
  <c r="AQ45" i="1"/>
  <c r="AP45" i="1"/>
  <c r="AO45" i="1"/>
  <c r="AN45" i="1"/>
  <c r="AM45" i="1"/>
  <c r="AM50" i="1" s="1"/>
  <c r="AL45" i="1"/>
  <c r="AL50" i="1" s="1"/>
  <c r="AF45" i="1"/>
  <c r="L45" i="1"/>
  <c r="K45" i="1"/>
  <c r="K50" i="1" s="1"/>
  <c r="CA44" i="1"/>
  <c r="CA49" i="1" s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V44" i="1"/>
  <c r="AU44" i="1"/>
  <c r="AS44" i="1"/>
  <c r="AR44" i="1"/>
  <c r="AQ44" i="1"/>
  <c r="AP44" i="1"/>
  <c r="AO44" i="1"/>
  <c r="AN44" i="1"/>
  <c r="AM44" i="1"/>
  <c r="AL44" i="1"/>
  <c r="AL49" i="1" s="1"/>
  <c r="AF44" i="1"/>
  <c r="AF49" i="1" s="1"/>
  <c r="L44" i="1"/>
  <c r="L49" i="1" s="1"/>
  <c r="K44" i="1"/>
  <c r="K49" i="1" s="1"/>
  <c r="BP43" i="1"/>
  <c r="BO43" i="1"/>
  <c r="BN43" i="1"/>
  <c r="BM43" i="1"/>
  <c r="BM47" i="1" s="1"/>
  <c r="BL43" i="1"/>
  <c r="BK43" i="1"/>
  <c r="BJ43" i="1"/>
  <c r="BI43" i="1"/>
  <c r="BH43" i="1"/>
  <c r="BG43" i="1"/>
  <c r="BF43" i="1"/>
  <c r="BE43" i="1"/>
  <c r="BE47" i="1" s="1"/>
  <c r="BD43" i="1"/>
  <c r="BC43" i="1"/>
  <c r="BB43" i="1"/>
  <c r="BA43" i="1"/>
  <c r="AZ43" i="1"/>
  <c r="AY43" i="1"/>
  <c r="AX43" i="1"/>
  <c r="AV43" i="1"/>
  <c r="AV47" i="1" s="1"/>
  <c r="AU43" i="1"/>
  <c r="AS43" i="1"/>
  <c r="AR43" i="1"/>
  <c r="AQ43" i="1"/>
  <c r="AP43" i="1"/>
  <c r="AO43" i="1"/>
  <c r="AN43" i="1"/>
  <c r="AN47" i="1" s="1"/>
  <c r="L43" i="1"/>
  <c r="K43" i="1"/>
  <c r="K47" i="1" s="1"/>
  <c r="CA41" i="1"/>
  <c r="AV41" i="1"/>
  <c r="AH41" i="1"/>
  <c r="Z41" i="1"/>
  <c r="R41" i="1"/>
  <c r="P41" i="1"/>
  <c r="J41" i="1"/>
  <c r="CA40" i="1"/>
  <c r="BX40" i="1"/>
  <c r="BX41" i="1" s="1"/>
  <c r="BT40" i="1"/>
  <c r="BT41" i="1" s="1"/>
  <c r="BP40" i="1"/>
  <c r="BP41" i="1" s="1"/>
  <c r="BL40" i="1"/>
  <c r="BL41" i="1" s="1"/>
  <c r="BH40" i="1"/>
  <c r="BH41" i="1" s="1"/>
  <c r="BE40" i="1"/>
  <c r="BD40" i="1"/>
  <c r="BD41" i="1" s="1"/>
  <c r="AZ40" i="1"/>
  <c r="AZ41" i="1" s="1"/>
  <c r="AQ40" i="1"/>
  <c r="AQ41" i="1" s="1"/>
  <c r="AM40" i="1"/>
  <c r="AM41" i="1" s="1"/>
  <c r="AL40" i="1"/>
  <c r="AK40" i="1"/>
  <c r="AK41" i="1" s="1"/>
  <c r="AJ40" i="1"/>
  <c r="AJ41" i="1" s="1"/>
  <c r="AI40" i="1"/>
  <c r="AI41" i="1" s="1"/>
  <c r="AH40" i="1"/>
  <c r="AG40" i="1"/>
  <c r="AG41" i="1" s="1"/>
  <c r="AE40" i="1"/>
  <c r="AE41" i="1" s="1"/>
  <c r="AD40" i="1"/>
  <c r="AD41" i="1" s="1"/>
  <c r="AC40" i="1"/>
  <c r="AC41" i="1" s="1"/>
  <c r="AB40" i="1"/>
  <c r="AB41" i="1" s="1"/>
  <c r="AA40" i="1"/>
  <c r="AA41" i="1" s="1"/>
  <c r="Z40" i="1"/>
  <c r="Y40" i="1"/>
  <c r="Y41" i="1" s="1"/>
  <c r="W40" i="1"/>
  <c r="W41" i="1" s="1"/>
  <c r="V40" i="1"/>
  <c r="V41" i="1" s="1"/>
  <c r="U40" i="1"/>
  <c r="U41" i="1" s="1"/>
  <c r="T40" i="1"/>
  <c r="T41" i="1" s="1"/>
  <c r="S40" i="1"/>
  <c r="S41" i="1" s="1"/>
  <c r="R40" i="1"/>
  <c r="Q40" i="1"/>
  <c r="Q41" i="1" s="1"/>
  <c r="P40" i="1"/>
  <c r="O40" i="1"/>
  <c r="O41" i="1" s="1"/>
  <c r="N40" i="1"/>
  <c r="N41" i="1" s="1"/>
  <c r="M40" i="1"/>
  <c r="M41" i="1" s="1"/>
  <c r="J40" i="1"/>
  <c r="H40" i="1"/>
  <c r="G40" i="1"/>
  <c r="F40" i="1"/>
  <c r="E40" i="1"/>
  <c r="D40" i="1"/>
  <c r="C40" i="1"/>
  <c r="B40" i="1"/>
  <c r="BX39" i="1"/>
  <c r="BW39" i="1"/>
  <c r="BV39" i="1"/>
  <c r="BU39" i="1"/>
  <c r="BT39" i="1"/>
  <c r="BS39" i="1"/>
  <c r="BR39" i="1"/>
  <c r="BP39" i="1"/>
  <c r="BO39" i="1"/>
  <c r="BN39" i="1"/>
  <c r="BM39" i="1"/>
  <c r="BL39" i="1"/>
  <c r="BK39" i="1"/>
  <c r="BJ39" i="1"/>
  <c r="BH39" i="1"/>
  <c r="BG39" i="1"/>
  <c r="BF39" i="1"/>
  <c r="BE39" i="1"/>
  <c r="BD39" i="1"/>
  <c r="BC39" i="1"/>
  <c r="BB39" i="1"/>
  <c r="BA39" i="1"/>
  <c r="AZ39" i="1"/>
  <c r="AY39" i="1"/>
  <c r="AX39" i="1"/>
  <c r="AV39" i="1"/>
  <c r="AT39" i="1"/>
  <c r="AS39" i="1"/>
  <c r="AR39" i="1"/>
  <c r="AQ39" i="1"/>
  <c r="AP39" i="1"/>
  <c r="AO39" i="1"/>
  <c r="AN39" i="1"/>
  <c r="AF39" i="1"/>
  <c r="X39" i="1"/>
  <c r="BI39" i="1" s="1"/>
  <c r="L39" i="1"/>
  <c r="K39" i="1"/>
  <c r="BX38" i="1"/>
  <c r="BW38" i="1"/>
  <c r="BV38" i="1"/>
  <c r="BU38" i="1"/>
  <c r="BT38" i="1"/>
  <c r="BS38" i="1"/>
  <c r="BR38" i="1"/>
  <c r="BP38" i="1"/>
  <c r="BO38" i="1"/>
  <c r="BN38" i="1"/>
  <c r="BM38" i="1"/>
  <c r="BL38" i="1"/>
  <c r="BK38" i="1"/>
  <c r="BJ38" i="1"/>
  <c r="BH38" i="1"/>
  <c r="BG38" i="1"/>
  <c r="BF38" i="1"/>
  <c r="BE38" i="1"/>
  <c r="BD38" i="1"/>
  <c r="BC38" i="1"/>
  <c r="BB38" i="1"/>
  <c r="BA38" i="1"/>
  <c r="AZ38" i="1"/>
  <c r="AY38" i="1"/>
  <c r="AX38" i="1"/>
  <c r="AV38" i="1"/>
  <c r="AT38" i="1"/>
  <c r="AS38" i="1"/>
  <c r="AR38" i="1"/>
  <c r="AQ38" i="1"/>
  <c r="AP38" i="1"/>
  <c r="AO38" i="1"/>
  <c r="AN38" i="1"/>
  <c r="AF38" i="1"/>
  <c r="X38" i="1"/>
  <c r="BI38" i="1" s="1"/>
  <c r="L38" i="1"/>
  <c r="K38" i="1"/>
  <c r="BX37" i="1"/>
  <c r="BW37" i="1"/>
  <c r="BV37" i="1"/>
  <c r="BU37" i="1"/>
  <c r="BT37" i="1"/>
  <c r="BS37" i="1"/>
  <c r="BR37" i="1"/>
  <c r="BP37" i="1"/>
  <c r="BO37" i="1"/>
  <c r="BN37" i="1"/>
  <c r="BM37" i="1"/>
  <c r="BL37" i="1"/>
  <c r="BK37" i="1"/>
  <c r="BJ37" i="1"/>
  <c r="BI37" i="1"/>
  <c r="BH37" i="1"/>
  <c r="BG37" i="1"/>
  <c r="BG41" i="1" s="1"/>
  <c r="BF37" i="1"/>
  <c r="BE37" i="1"/>
  <c r="BD37" i="1"/>
  <c r="BC37" i="1"/>
  <c r="BB37" i="1"/>
  <c r="BA37" i="1"/>
  <c r="AZ37" i="1"/>
  <c r="AY37" i="1"/>
  <c r="AY40" i="1" s="1"/>
  <c r="AX37" i="1"/>
  <c r="AV37" i="1"/>
  <c r="AT37" i="1"/>
  <c r="AS37" i="1"/>
  <c r="AR37" i="1"/>
  <c r="AR40" i="1" s="1"/>
  <c r="AQ37" i="1"/>
  <c r="AP37" i="1"/>
  <c r="AO37" i="1"/>
  <c r="AN37" i="1"/>
  <c r="AF37" i="1"/>
  <c r="X37" i="1"/>
  <c r="L37" i="1"/>
  <c r="K37" i="1"/>
  <c r="BX36" i="1"/>
  <c r="BW36" i="1"/>
  <c r="BV36" i="1"/>
  <c r="BU36" i="1"/>
  <c r="BT36" i="1"/>
  <c r="BS36" i="1"/>
  <c r="BR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V36" i="1"/>
  <c r="AT36" i="1"/>
  <c r="AS36" i="1"/>
  <c r="AR36" i="1"/>
  <c r="AQ36" i="1"/>
  <c r="AP36" i="1"/>
  <c r="AO36" i="1"/>
  <c r="AN36" i="1"/>
  <c r="AF36" i="1"/>
  <c r="X36" i="1"/>
  <c r="L36" i="1"/>
  <c r="K36" i="1"/>
  <c r="BX35" i="1"/>
  <c r="BW35" i="1"/>
  <c r="BV35" i="1"/>
  <c r="BU35" i="1"/>
  <c r="BT35" i="1"/>
  <c r="BS35" i="1"/>
  <c r="BR35" i="1"/>
  <c r="BP35" i="1"/>
  <c r="BO35" i="1"/>
  <c r="BO40" i="1" s="1"/>
  <c r="BN35" i="1"/>
  <c r="BM35" i="1"/>
  <c r="BM40" i="1" s="1"/>
  <c r="BL35" i="1"/>
  <c r="BK35" i="1"/>
  <c r="BK40" i="1" s="1"/>
  <c r="BJ35" i="1"/>
  <c r="BI35" i="1"/>
  <c r="BH35" i="1"/>
  <c r="BG35" i="1"/>
  <c r="BG40" i="1" s="1"/>
  <c r="BF35" i="1"/>
  <c r="BE35" i="1"/>
  <c r="BD35" i="1"/>
  <c r="BC35" i="1"/>
  <c r="BB35" i="1"/>
  <c r="BA35" i="1"/>
  <c r="BA139" i="1" s="1"/>
  <c r="AZ35" i="1"/>
  <c r="AZ139" i="1" s="1"/>
  <c r="AY35" i="1"/>
  <c r="AY139" i="1" s="1"/>
  <c r="AX35" i="1"/>
  <c r="AV35" i="1"/>
  <c r="AV40" i="1" s="1"/>
  <c r="AT35" i="1"/>
  <c r="AT40" i="1" s="1"/>
  <c r="AS35" i="1"/>
  <c r="AR35" i="1"/>
  <c r="AQ35" i="1"/>
  <c r="AP35" i="1"/>
  <c r="AP40" i="1" s="1"/>
  <c r="AO35" i="1"/>
  <c r="AN35" i="1"/>
  <c r="L35" i="1"/>
  <c r="I35" i="1"/>
  <c r="BX33" i="1"/>
  <c r="BW33" i="1"/>
  <c r="BV33" i="1"/>
  <c r="BS33" i="1"/>
  <c r="BR33" i="1"/>
  <c r="BO33" i="1"/>
  <c r="BK33" i="1"/>
  <c r="BJ33" i="1"/>
  <c r="BG33" i="1"/>
  <c r="BC33" i="1"/>
  <c r="AZ33" i="1"/>
  <c r="AY33" i="1"/>
  <c r="AP33" i="1"/>
  <c r="AK33" i="1"/>
  <c r="AK79" i="1" s="1"/>
  <c r="BV79" i="1" s="1"/>
  <c r="AI33" i="1"/>
  <c r="AH33" i="1"/>
  <c r="AH79" i="1" s="1"/>
  <c r="BS79" i="1" s="1"/>
  <c r="AG33" i="1"/>
  <c r="AE33" i="1"/>
  <c r="AE79" i="1" s="1"/>
  <c r="BP79" i="1" s="1"/>
  <c r="AD33" i="1"/>
  <c r="AC33" i="1"/>
  <c r="AA33" i="1"/>
  <c r="Z33" i="1"/>
  <c r="Z79" i="1" s="1"/>
  <c r="BK79" i="1" s="1"/>
  <c r="Y33" i="1"/>
  <c r="Y79" i="1" s="1"/>
  <c r="BJ79" i="1" s="1"/>
  <c r="X33" i="1"/>
  <c r="W33" i="1"/>
  <c r="BH33" i="1" s="1"/>
  <c r="V33" i="1"/>
  <c r="U33" i="1"/>
  <c r="T33" i="1"/>
  <c r="S33" i="1"/>
  <c r="R33" i="1"/>
  <c r="R79" i="1" s="1"/>
  <c r="BC79" i="1" s="1"/>
  <c r="Q33" i="1"/>
  <c r="BB33" i="1" s="1"/>
  <c r="P33" i="1"/>
  <c r="O33" i="1"/>
  <c r="O79" i="1" s="1"/>
  <c r="AZ79" i="1" s="1"/>
  <c r="N33" i="1"/>
  <c r="M33" i="1"/>
  <c r="AX33" i="1" s="1"/>
  <c r="J33" i="1"/>
  <c r="J79" i="1" s="1"/>
  <c r="AV79" i="1" s="1"/>
  <c r="H33" i="1"/>
  <c r="G33" i="1"/>
  <c r="F33" i="1"/>
  <c r="E33" i="1"/>
  <c r="D33" i="1"/>
  <c r="D79" i="1" s="1"/>
  <c r="AP79" i="1" s="1"/>
  <c r="C33" i="1"/>
  <c r="B33" i="1"/>
  <c r="B79" i="1" s="1"/>
  <c r="AN79" i="1" s="1"/>
  <c r="BX32" i="1"/>
  <c r="BW32" i="1"/>
  <c r="BV32" i="1"/>
  <c r="BT32" i="1"/>
  <c r="BS32" i="1"/>
  <c r="BR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V32" i="1"/>
  <c r="AT32" i="1"/>
  <c r="AS32" i="1"/>
  <c r="AR32" i="1"/>
  <c r="AQ32" i="1"/>
  <c r="AP32" i="1"/>
  <c r="AO32" i="1"/>
  <c r="AN32" i="1"/>
  <c r="AJ32" i="1"/>
  <c r="BU32" i="1" s="1"/>
  <c r="AF32" i="1"/>
  <c r="L32" i="1"/>
  <c r="BX31" i="1"/>
  <c r="BW31" i="1"/>
  <c r="BV31" i="1"/>
  <c r="BU31" i="1"/>
  <c r="BT31" i="1"/>
  <c r="BS31" i="1"/>
  <c r="BR31" i="1"/>
  <c r="BP31" i="1"/>
  <c r="BO31" i="1"/>
  <c r="BN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V31" i="1"/>
  <c r="AT31" i="1"/>
  <c r="AS31" i="1"/>
  <c r="AR31" i="1"/>
  <c r="AQ31" i="1"/>
  <c r="AP31" i="1"/>
  <c r="AO31" i="1"/>
  <c r="AN31" i="1"/>
  <c r="AF31" i="1"/>
  <c r="AB31" i="1"/>
  <c r="BM31" i="1" s="1"/>
  <c r="L31" i="1"/>
  <c r="BX30" i="1"/>
  <c r="BW30" i="1"/>
  <c r="BV30" i="1"/>
  <c r="BU30" i="1"/>
  <c r="BT30" i="1"/>
  <c r="BS30" i="1"/>
  <c r="BR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V30" i="1"/>
  <c r="AT30" i="1"/>
  <c r="AS30" i="1"/>
  <c r="AR30" i="1"/>
  <c r="AQ30" i="1"/>
  <c r="AP30" i="1"/>
  <c r="AO30" i="1"/>
  <c r="AN30" i="1"/>
  <c r="AF30" i="1"/>
  <c r="L30" i="1"/>
  <c r="BX29" i="1"/>
  <c r="BW29" i="1"/>
  <c r="BV29" i="1"/>
  <c r="BU29" i="1"/>
  <c r="BT29" i="1"/>
  <c r="BS29" i="1"/>
  <c r="BR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V29" i="1"/>
  <c r="AT29" i="1"/>
  <c r="AS29" i="1"/>
  <c r="AR29" i="1"/>
  <c r="AQ29" i="1"/>
  <c r="AP29" i="1"/>
  <c r="AO29" i="1"/>
  <c r="AN29" i="1"/>
  <c r="AF29" i="1"/>
  <c r="L29" i="1"/>
  <c r="K29" i="1"/>
  <c r="BX28" i="1"/>
  <c r="BX131" i="1" s="1"/>
  <c r="BW28" i="1"/>
  <c r="BV28" i="1"/>
  <c r="BV131" i="1" s="1"/>
  <c r="BU28" i="1"/>
  <c r="BU131" i="1" s="1"/>
  <c r="BT28" i="1"/>
  <c r="BT131" i="1" s="1"/>
  <c r="BS28" i="1"/>
  <c r="BS131" i="1" s="1"/>
  <c r="BR28" i="1"/>
  <c r="BR131" i="1" s="1"/>
  <c r="BP28" i="1"/>
  <c r="BP131" i="1" s="1"/>
  <c r="BO28" i="1"/>
  <c r="BO131" i="1" s="1"/>
  <c r="BN28" i="1"/>
  <c r="BN131" i="1" s="1"/>
  <c r="BM28" i="1"/>
  <c r="BM131" i="1" s="1"/>
  <c r="BL28" i="1"/>
  <c r="BL131" i="1" s="1"/>
  <c r="BK28" i="1"/>
  <c r="BK131" i="1" s="1"/>
  <c r="BJ28" i="1"/>
  <c r="BJ131" i="1" s="1"/>
  <c r="BI28" i="1"/>
  <c r="BI131" i="1" s="1"/>
  <c r="BH28" i="1"/>
  <c r="BH131" i="1" s="1"/>
  <c r="BG28" i="1"/>
  <c r="BG131" i="1" s="1"/>
  <c r="BF28" i="1"/>
  <c r="BF131" i="1" s="1"/>
  <c r="BE28" i="1"/>
  <c r="BE131" i="1" s="1"/>
  <c r="BD28" i="1"/>
  <c r="BD131" i="1" s="1"/>
  <c r="BC28" i="1"/>
  <c r="BC131" i="1" s="1"/>
  <c r="BB28" i="1"/>
  <c r="BB131" i="1" s="1"/>
  <c r="BA28" i="1"/>
  <c r="AZ28" i="1"/>
  <c r="AY28" i="1"/>
  <c r="AX28" i="1"/>
  <c r="AV28" i="1"/>
  <c r="AV131" i="1" s="1"/>
  <c r="AT28" i="1"/>
  <c r="AS28" i="1"/>
  <c r="AR28" i="1"/>
  <c r="AQ28" i="1"/>
  <c r="AP28" i="1"/>
  <c r="AO28" i="1"/>
  <c r="AN28" i="1"/>
  <c r="L28" i="1"/>
  <c r="I28" i="1"/>
  <c r="AU28" i="1" s="1"/>
  <c r="BC26" i="1"/>
  <c r="AX26" i="1"/>
  <c r="AS26" i="1"/>
  <c r="AO26" i="1"/>
  <c r="AA26" i="1"/>
  <c r="BL26" i="1" s="1"/>
  <c r="Y26" i="1"/>
  <c r="X26" i="1"/>
  <c r="BI26" i="1" s="1"/>
  <c r="W26" i="1"/>
  <c r="BH26" i="1" s="1"/>
  <c r="V26" i="1"/>
  <c r="U26" i="1"/>
  <c r="T26" i="1"/>
  <c r="BE26" i="1" s="1"/>
  <c r="S26" i="1"/>
  <c r="BD26" i="1" s="1"/>
  <c r="R26" i="1"/>
  <c r="Q26" i="1"/>
  <c r="P26" i="1"/>
  <c r="O26" i="1"/>
  <c r="AZ26" i="1" s="1"/>
  <c r="N26" i="1"/>
  <c r="M26" i="1"/>
  <c r="G26" i="1"/>
  <c r="F26" i="1"/>
  <c r="E26" i="1"/>
  <c r="D26" i="1"/>
  <c r="C26" i="1"/>
  <c r="B26" i="1"/>
  <c r="AN26" i="1" s="1"/>
  <c r="BL25" i="1"/>
  <c r="BE25" i="1"/>
  <c r="BD25" i="1"/>
  <c r="AR25" i="1"/>
  <c r="AO25" i="1"/>
  <c r="AA25" i="1"/>
  <c r="Y25" i="1"/>
  <c r="BJ25" i="1" s="1"/>
  <c r="X25" i="1"/>
  <c r="W25" i="1"/>
  <c r="BH25" i="1" s="1"/>
  <c r="V25" i="1"/>
  <c r="U25" i="1"/>
  <c r="BF25" i="1" s="1"/>
  <c r="T25" i="1"/>
  <c r="S25" i="1"/>
  <c r="R25" i="1"/>
  <c r="Q25" i="1"/>
  <c r="BB25" i="1" s="1"/>
  <c r="P25" i="1"/>
  <c r="O25" i="1"/>
  <c r="AZ25" i="1" s="1"/>
  <c r="N25" i="1"/>
  <c r="M25" i="1"/>
  <c r="AX25" i="1" s="1"/>
  <c r="G25" i="1"/>
  <c r="AS25" i="1" s="1"/>
  <c r="F25" i="1"/>
  <c r="E25" i="1"/>
  <c r="D25" i="1"/>
  <c r="AP25" i="1" s="1"/>
  <c r="C25" i="1"/>
  <c r="B25" i="1"/>
  <c r="BL24" i="1"/>
  <c r="BE24" i="1"/>
  <c r="BC24" i="1"/>
  <c r="AA24" i="1"/>
  <c r="Y24" i="1"/>
  <c r="X24" i="1"/>
  <c r="W24" i="1"/>
  <c r="BH24" i="1" s="1"/>
  <c r="V24" i="1"/>
  <c r="BG24" i="1" s="1"/>
  <c r="U24" i="1"/>
  <c r="T24" i="1"/>
  <c r="S24" i="1"/>
  <c r="BD24" i="1" s="1"/>
  <c r="R24" i="1"/>
  <c r="Q24" i="1"/>
  <c r="P24" i="1"/>
  <c r="O24" i="1"/>
  <c r="AZ24" i="1" s="1"/>
  <c r="N24" i="1"/>
  <c r="AY24" i="1" s="1"/>
  <c r="M24" i="1"/>
  <c r="G24" i="1"/>
  <c r="AS24" i="1" s="1"/>
  <c r="F24" i="1"/>
  <c r="E24" i="1"/>
  <c r="D24" i="1"/>
  <c r="AP24" i="1" s="1"/>
  <c r="C24" i="1"/>
  <c r="AO24" i="1" s="1"/>
  <c r="B24" i="1"/>
  <c r="BL23" i="1"/>
  <c r="BH23" i="1"/>
  <c r="BG23" i="1"/>
  <c r="BB23" i="1"/>
  <c r="AZ23" i="1"/>
  <c r="AP23" i="1"/>
  <c r="AO23" i="1"/>
  <c r="AA23" i="1"/>
  <c r="Y23" i="1"/>
  <c r="BJ23" i="1" s="1"/>
  <c r="X23" i="1"/>
  <c r="W23" i="1"/>
  <c r="V23" i="1"/>
  <c r="U23" i="1"/>
  <c r="BF23" i="1" s="1"/>
  <c r="T23" i="1"/>
  <c r="BE23" i="1" s="1"/>
  <c r="S23" i="1"/>
  <c r="BD23" i="1" s="1"/>
  <c r="R23" i="1"/>
  <c r="Q23" i="1"/>
  <c r="P23" i="1"/>
  <c r="O23" i="1"/>
  <c r="N23" i="1"/>
  <c r="AY23" i="1" s="1"/>
  <c r="M23" i="1"/>
  <c r="AX23" i="1" s="1"/>
  <c r="G23" i="1"/>
  <c r="AS23" i="1" s="1"/>
  <c r="F23" i="1"/>
  <c r="E23" i="1"/>
  <c r="D23" i="1"/>
  <c r="C23" i="1"/>
  <c r="B23" i="1"/>
  <c r="AN23" i="1" s="1"/>
  <c r="BG22" i="1"/>
  <c r="BG123" i="1" s="1"/>
  <c r="BF22" i="1"/>
  <c r="BE22" i="1"/>
  <c r="BC22" i="1"/>
  <c r="BC123" i="1" s="1"/>
  <c r="BB22" i="1"/>
  <c r="AS22" i="1"/>
  <c r="AP22" i="1"/>
  <c r="AO22" i="1"/>
  <c r="AN22" i="1"/>
  <c r="AA22" i="1"/>
  <c r="AA123" i="1" s="1"/>
  <c r="Y22" i="1"/>
  <c r="X22" i="1"/>
  <c r="W22" i="1"/>
  <c r="W123" i="1" s="1"/>
  <c r="V22" i="1"/>
  <c r="U22" i="1"/>
  <c r="BF26" i="1" s="1"/>
  <c r="T22" i="1"/>
  <c r="S22" i="1"/>
  <c r="S123" i="1" s="1"/>
  <c r="R22" i="1"/>
  <c r="Q22" i="1"/>
  <c r="P22" i="1"/>
  <c r="P48" i="1" s="1"/>
  <c r="BA48" i="1" s="1"/>
  <c r="O22" i="1"/>
  <c r="AZ22" i="1" s="1"/>
  <c r="N22" i="1"/>
  <c r="N48" i="1" s="1"/>
  <c r="AY48" i="1" s="1"/>
  <c r="M22" i="1"/>
  <c r="G22" i="1"/>
  <c r="G123" i="1" s="1"/>
  <c r="F22" i="1"/>
  <c r="AR24" i="1" s="1"/>
  <c r="E22" i="1"/>
  <c r="D22" i="1"/>
  <c r="C22" i="1"/>
  <c r="B22" i="1"/>
  <c r="AN25" i="1" s="1"/>
  <c r="BA21" i="1"/>
  <c r="AN21" i="1"/>
  <c r="AA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G21" i="1"/>
  <c r="F21" i="1"/>
  <c r="E21" i="1"/>
  <c r="D21" i="1"/>
  <c r="C21" i="1"/>
  <c r="B21" i="1"/>
  <c r="CA20" i="1"/>
  <c r="BL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U20" i="1"/>
  <c r="AS20" i="1"/>
  <c r="AR20" i="1"/>
  <c r="AQ20" i="1"/>
  <c r="AP20" i="1"/>
  <c r="AO20" i="1"/>
  <c r="AN20" i="1"/>
  <c r="AM20" i="1"/>
  <c r="AL20" i="1"/>
  <c r="AK20" i="1"/>
  <c r="AJ20" i="1"/>
  <c r="AI20" i="1"/>
  <c r="AI26" i="1" s="1"/>
  <c r="AH20" i="1"/>
  <c r="AG20" i="1"/>
  <c r="AG26" i="1" s="1"/>
  <c r="AE20" i="1"/>
  <c r="AD20" i="1"/>
  <c r="AC20" i="1"/>
  <c r="AB20" i="1"/>
  <c r="Z20" i="1"/>
  <c r="L20" i="1"/>
  <c r="L26" i="1" s="1"/>
  <c r="K20" i="1"/>
  <c r="J20" i="1"/>
  <c r="J26" i="1" s="1"/>
  <c r="I20" i="1"/>
  <c r="H20" i="1"/>
  <c r="H26" i="1" s="1"/>
  <c r="CA19" i="1"/>
  <c r="CA25" i="1" s="1"/>
  <c r="BL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S19" i="1"/>
  <c r="AR19" i="1"/>
  <c r="AQ19" i="1"/>
  <c r="AP19" i="1"/>
  <c r="AO19" i="1"/>
  <c r="AO21" i="1" s="1"/>
  <c r="AN19" i="1"/>
  <c r="AM19" i="1"/>
  <c r="AM25" i="1" s="1"/>
  <c r="AL19" i="1"/>
  <c r="AL25" i="1" s="1"/>
  <c r="AK19" i="1"/>
  <c r="AJ19" i="1"/>
  <c r="AJ25" i="1" s="1"/>
  <c r="AI19" i="1"/>
  <c r="AI25" i="1" s="1"/>
  <c r="AH19" i="1"/>
  <c r="AG19" i="1"/>
  <c r="AE19" i="1"/>
  <c r="AE25" i="1" s="1"/>
  <c r="AD19" i="1"/>
  <c r="AD25" i="1" s="1"/>
  <c r="AC19" i="1"/>
  <c r="AB19" i="1"/>
  <c r="AB25" i="1" s="1"/>
  <c r="Z19" i="1"/>
  <c r="Z25" i="1" s="1"/>
  <c r="L19" i="1"/>
  <c r="L25" i="1" s="1"/>
  <c r="K19" i="1"/>
  <c r="J19" i="1"/>
  <c r="J25" i="1" s="1"/>
  <c r="I19" i="1"/>
  <c r="H19" i="1"/>
  <c r="H25" i="1" s="1"/>
  <c r="CA18" i="1"/>
  <c r="BL18" i="1"/>
  <c r="BJ18" i="1"/>
  <c r="BJ21" i="1" s="1"/>
  <c r="BI18" i="1"/>
  <c r="BI21" i="1" s="1"/>
  <c r="BH18" i="1"/>
  <c r="BG18" i="1"/>
  <c r="BF18" i="1"/>
  <c r="BE18" i="1"/>
  <c r="BD18" i="1"/>
  <c r="BC18" i="1"/>
  <c r="BB18" i="1"/>
  <c r="BB21" i="1" s="1"/>
  <c r="BA18" i="1"/>
  <c r="AZ18" i="1"/>
  <c r="AY18" i="1"/>
  <c r="AX18" i="1"/>
  <c r="AX21" i="1" s="1"/>
  <c r="AS18" i="1"/>
  <c r="AR18" i="1"/>
  <c r="AQ18" i="1"/>
  <c r="AP18" i="1"/>
  <c r="AO18" i="1"/>
  <c r="AN18" i="1"/>
  <c r="AM18" i="1"/>
  <c r="AM24" i="1" s="1"/>
  <c r="AL18" i="1"/>
  <c r="AL24" i="1" s="1"/>
  <c r="AK18" i="1"/>
  <c r="AK24" i="1" s="1"/>
  <c r="AJ18" i="1"/>
  <c r="AI18" i="1"/>
  <c r="AI24" i="1" s="1"/>
  <c r="AH18" i="1"/>
  <c r="AH24" i="1" s="1"/>
  <c r="AG18" i="1"/>
  <c r="AG24" i="1" s="1"/>
  <c r="AE18" i="1"/>
  <c r="AD18" i="1"/>
  <c r="AD24" i="1" s="1"/>
  <c r="AC18" i="1"/>
  <c r="AC24" i="1" s="1"/>
  <c r="AB18" i="1"/>
  <c r="Z18" i="1"/>
  <c r="Z24" i="1" s="1"/>
  <c r="L18" i="1"/>
  <c r="K18" i="1"/>
  <c r="J18" i="1"/>
  <c r="J24" i="1" s="1"/>
  <c r="I18" i="1"/>
  <c r="I24" i="1" s="1"/>
  <c r="H18" i="1"/>
  <c r="H24" i="1" s="1"/>
  <c r="CA17" i="1"/>
  <c r="CA23" i="1" s="1"/>
  <c r="BL17" i="1"/>
  <c r="BJ17" i="1"/>
  <c r="BI17" i="1"/>
  <c r="BH17" i="1"/>
  <c r="BH21" i="1" s="1"/>
  <c r="BG17" i="1"/>
  <c r="BF17" i="1"/>
  <c r="BE17" i="1"/>
  <c r="BD17" i="1"/>
  <c r="BC17" i="1"/>
  <c r="BB17" i="1"/>
  <c r="BA17" i="1"/>
  <c r="AZ17" i="1"/>
  <c r="AY17" i="1"/>
  <c r="AX17" i="1"/>
  <c r="AS17" i="1"/>
  <c r="AS21" i="1" s="1"/>
  <c r="AR17" i="1"/>
  <c r="AQ17" i="1"/>
  <c r="AP17" i="1"/>
  <c r="AO17" i="1"/>
  <c r="AN17" i="1"/>
  <c r="AM17" i="1"/>
  <c r="AM23" i="1" s="1"/>
  <c r="AL17" i="1"/>
  <c r="AK17" i="1"/>
  <c r="AJ17" i="1"/>
  <c r="AJ23" i="1" s="1"/>
  <c r="AI17" i="1"/>
  <c r="AH17" i="1"/>
  <c r="AH23" i="1" s="1"/>
  <c r="AG17" i="1"/>
  <c r="AG23" i="1" s="1"/>
  <c r="AE17" i="1"/>
  <c r="AE23" i="1" s="1"/>
  <c r="AD17" i="1"/>
  <c r="AD23" i="1" s="1"/>
  <c r="AC17" i="1"/>
  <c r="AB17" i="1"/>
  <c r="AB23" i="1" s="1"/>
  <c r="Z17" i="1"/>
  <c r="L17" i="1"/>
  <c r="K17" i="1"/>
  <c r="J17" i="1"/>
  <c r="AV17" i="1" s="1"/>
  <c r="I17" i="1"/>
  <c r="I23" i="1" s="1"/>
  <c r="H17" i="1"/>
  <c r="H23" i="1" s="1"/>
  <c r="CA16" i="1"/>
  <c r="CA22" i="1" s="1"/>
  <c r="CA70" i="1" s="1"/>
  <c r="BL16" i="1"/>
  <c r="BL116" i="1" s="1"/>
  <c r="BJ16" i="1"/>
  <c r="BJ116" i="1" s="1"/>
  <c r="BI16" i="1"/>
  <c r="BI116" i="1" s="1"/>
  <c r="BH16" i="1"/>
  <c r="BH116" i="1" s="1"/>
  <c r="BG16" i="1"/>
  <c r="BF16" i="1"/>
  <c r="BF116" i="1" s="1"/>
  <c r="BE16" i="1"/>
  <c r="BE116" i="1" s="1"/>
  <c r="BD16" i="1"/>
  <c r="BD116" i="1" s="1"/>
  <c r="BC16" i="1"/>
  <c r="BB16" i="1"/>
  <c r="BB116" i="1" s="1"/>
  <c r="BA16" i="1"/>
  <c r="AZ16" i="1"/>
  <c r="AY16" i="1"/>
  <c r="AX16" i="1"/>
  <c r="AS16" i="1"/>
  <c r="AR16" i="1"/>
  <c r="AQ16" i="1"/>
  <c r="AQ21" i="1" s="1"/>
  <c r="AP16" i="1"/>
  <c r="AP21" i="1" s="1"/>
  <c r="AO16" i="1"/>
  <c r="AN16" i="1"/>
  <c r="AM16" i="1"/>
  <c r="AL16" i="1"/>
  <c r="BW18" i="1" s="1"/>
  <c r="AK16" i="1"/>
  <c r="AK116" i="1" s="1"/>
  <c r="AJ16" i="1"/>
  <c r="BU16" i="1" s="1"/>
  <c r="AI16" i="1"/>
  <c r="BT16" i="1" s="1"/>
  <c r="AH16" i="1"/>
  <c r="AG16" i="1"/>
  <c r="AG43" i="1" s="1"/>
  <c r="AF16" i="1"/>
  <c r="BQ16" i="1" s="1"/>
  <c r="AE16" i="1"/>
  <c r="BP16" i="1" s="1"/>
  <c r="AD16" i="1"/>
  <c r="AC16" i="1"/>
  <c r="AC116" i="1" s="1"/>
  <c r="AB16" i="1"/>
  <c r="Z16" i="1"/>
  <c r="Z22" i="1" s="1"/>
  <c r="L16" i="1"/>
  <c r="K16" i="1"/>
  <c r="K65" i="1" s="1"/>
  <c r="K69" i="1" s="1"/>
  <c r="J16" i="1"/>
  <c r="J22" i="1" s="1"/>
  <c r="I16" i="1"/>
  <c r="H16" i="1"/>
  <c r="AT19" i="1" s="1"/>
  <c r="CA14" i="1"/>
  <c r="AM14" i="1"/>
  <c r="AL14" i="1"/>
  <c r="AK14" i="1"/>
  <c r="AK8" i="1" s="1"/>
  <c r="AJ14" i="1"/>
  <c r="AI14" i="1"/>
  <c r="AH14" i="1"/>
  <c r="AG14" i="1"/>
  <c r="AG8" i="1" s="1"/>
  <c r="AF14" i="1"/>
  <c r="AE14" i="1"/>
  <c r="AD14" i="1"/>
  <c r="AC14" i="1"/>
  <c r="AB14" i="1"/>
  <c r="AA14" i="1"/>
  <c r="Z14" i="1"/>
  <c r="Y14" i="1"/>
  <c r="Y8" i="1" s="1"/>
  <c r="X14" i="1"/>
  <c r="BI14" i="1" s="1"/>
  <c r="W14" i="1"/>
  <c r="W8" i="1" s="1"/>
  <c r="V14" i="1"/>
  <c r="V8" i="1" s="1"/>
  <c r="U14" i="1"/>
  <c r="U8" i="1" s="1"/>
  <c r="T14" i="1"/>
  <c r="S14" i="1"/>
  <c r="R14" i="1"/>
  <c r="Q14" i="1"/>
  <c r="Q8" i="1" s="1"/>
  <c r="P14" i="1"/>
  <c r="BA14" i="1" s="1"/>
  <c r="O14" i="1"/>
  <c r="O8" i="1" s="1"/>
  <c r="N14" i="1"/>
  <c r="N8" i="1" s="1"/>
  <c r="M14" i="1"/>
  <c r="M8" i="1" s="1"/>
  <c r="L14" i="1"/>
  <c r="K14" i="1"/>
  <c r="J14" i="1"/>
  <c r="I14" i="1"/>
  <c r="H14" i="1"/>
  <c r="G14" i="1"/>
  <c r="F14" i="1"/>
  <c r="F8" i="1" s="1"/>
  <c r="E14" i="1"/>
  <c r="D14" i="1"/>
  <c r="C14" i="1"/>
  <c r="B14" i="1"/>
  <c r="B8" i="1" s="1"/>
  <c r="CA13" i="1"/>
  <c r="AM13" i="1"/>
  <c r="AM7" i="1" s="1"/>
  <c r="AL13" i="1"/>
  <c r="AK13" i="1"/>
  <c r="AJ13" i="1"/>
  <c r="AI13" i="1"/>
  <c r="AH13" i="1"/>
  <c r="AG13" i="1"/>
  <c r="AF13" i="1"/>
  <c r="AE13" i="1"/>
  <c r="AE7" i="1" s="1"/>
  <c r="AD13" i="1"/>
  <c r="AC13" i="1"/>
  <c r="AB13" i="1"/>
  <c r="AB7" i="1" s="1"/>
  <c r="AA13" i="1"/>
  <c r="AA7" i="1" s="1"/>
  <c r="Z13" i="1"/>
  <c r="Y13" i="1"/>
  <c r="X13" i="1"/>
  <c r="X7" i="1" s="1"/>
  <c r="W13" i="1"/>
  <c r="W7" i="1" s="1"/>
  <c r="V13" i="1"/>
  <c r="U13" i="1"/>
  <c r="T13" i="1"/>
  <c r="T7" i="1" s="1"/>
  <c r="S13" i="1"/>
  <c r="S7" i="1" s="1"/>
  <c r="R13" i="1"/>
  <c r="Q13" i="1"/>
  <c r="P13" i="1"/>
  <c r="P7" i="1" s="1"/>
  <c r="O13" i="1"/>
  <c r="O7" i="1" s="1"/>
  <c r="N13" i="1"/>
  <c r="M13" i="1"/>
  <c r="L13" i="1"/>
  <c r="L7" i="1" s="1"/>
  <c r="K13" i="1"/>
  <c r="K7" i="1" s="1"/>
  <c r="J13" i="1"/>
  <c r="I13" i="1"/>
  <c r="I7" i="1" s="1"/>
  <c r="H13" i="1"/>
  <c r="G13" i="1"/>
  <c r="F13" i="1"/>
  <c r="AR13" i="1" s="1"/>
  <c r="E13" i="1"/>
  <c r="E7" i="1" s="1"/>
  <c r="D13" i="1"/>
  <c r="C13" i="1"/>
  <c r="B13" i="1"/>
  <c r="CA12" i="1"/>
  <c r="AM12" i="1"/>
  <c r="AM6" i="1" s="1"/>
  <c r="AL12" i="1"/>
  <c r="AK12" i="1"/>
  <c r="AJ12" i="1"/>
  <c r="AI12" i="1"/>
  <c r="AI6" i="1" s="1"/>
  <c r="AH12" i="1"/>
  <c r="AG12" i="1"/>
  <c r="AG6" i="1" s="1"/>
  <c r="AF12" i="1"/>
  <c r="AE12" i="1"/>
  <c r="AE6" i="1" s="1"/>
  <c r="AD12" i="1"/>
  <c r="AC12" i="1"/>
  <c r="AB12" i="1"/>
  <c r="AA12" i="1"/>
  <c r="AA6" i="1" s="1"/>
  <c r="Z12" i="1"/>
  <c r="Y12" i="1"/>
  <c r="Y6" i="1" s="1"/>
  <c r="X12" i="1"/>
  <c r="W12" i="1"/>
  <c r="W6" i="1" s="1"/>
  <c r="V12" i="1"/>
  <c r="U12" i="1"/>
  <c r="T12" i="1"/>
  <c r="T6" i="1" s="1"/>
  <c r="S12" i="1"/>
  <c r="R12" i="1"/>
  <c r="Q12" i="1"/>
  <c r="Q6" i="1" s="1"/>
  <c r="P12" i="1"/>
  <c r="O12" i="1"/>
  <c r="N12" i="1"/>
  <c r="M12" i="1"/>
  <c r="L12" i="1"/>
  <c r="K12" i="1"/>
  <c r="J12" i="1"/>
  <c r="I12" i="1"/>
  <c r="I6" i="1" s="1"/>
  <c r="H12" i="1"/>
  <c r="H6" i="1" s="1"/>
  <c r="G12" i="1"/>
  <c r="G6" i="1" s="1"/>
  <c r="F12" i="1"/>
  <c r="E12" i="1"/>
  <c r="D12" i="1"/>
  <c r="D6" i="1" s="1"/>
  <c r="C12" i="1"/>
  <c r="B12" i="1"/>
  <c r="CA11" i="1"/>
  <c r="CA5" i="1" s="1"/>
  <c r="AM11" i="1"/>
  <c r="AL11" i="1"/>
  <c r="AK11" i="1"/>
  <c r="AJ11" i="1"/>
  <c r="AI11" i="1"/>
  <c r="AH11" i="1"/>
  <c r="AG11" i="1"/>
  <c r="AF11" i="1"/>
  <c r="AE11" i="1"/>
  <c r="AD11" i="1"/>
  <c r="BO11" i="1" s="1"/>
  <c r="AC11" i="1"/>
  <c r="AB11" i="1"/>
  <c r="AB5" i="1" s="1"/>
  <c r="AA11" i="1"/>
  <c r="Z11" i="1"/>
  <c r="Y11" i="1"/>
  <c r="X11" i="1"/>
  <c r="W11" i="1"/>
  <c r="V11" i="1"/>
  <c r="V5" i="1" s="1"/>
  <c r="U11" i="1"/>
  <c r="U5" i="1" s="1"/>
  <c r="T11" i="1"/>
  <c r="S11" i="1"/>
  <c r="R11" i="1"/>
  <c r="R5" i="1" s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CA10" i="1"/>
  <c r="AM10" i="1"/>
  <c r="AM109" i="1" s="1"/>
  <c r="AL10" i="1"/>
  <c r="AK10" i="1"/>
  <c r="AK109" i="1" s="1"/>
  <c r="AJ10" i="1"/>
  <c r="BU10" i="1" s="1"/>
  <c r="AI10" i="1"/>
  <c r="AI109" i="1" s="1"/>
  <c r="AH10" i="1"/>
  <c r="AH109" i="1" s="1"/>
  <c r="AG10" i="1"/>
  <c r="AF10" i="1"/>
  <c r="BQ10" i="1" s="1"/>
  <c r="AE10" i="1"/>
  <c r="AE109" i="1" s="1"/>
  <c r="AD10" i="1"/>
  <c r="AD109" i="1" s="1"/>
  <c r="AC10" i="1"/>
  <c r="AC109" i="1" s="1"/>
  <c r="AB10" i="1"/>
  <c r="AA10" i="1"/>
  <c r="AA109" i="1" s="1"/>
  <c r="Z10" i="1"/>
  <c r="Z109" i="1" s="1"/>
  <c r="Y10" i="1"/>
  <c r="Y109" i="1" s="1"/>
  <c r="X10" i="1"/>
  <c r="BI10" i="1" s="1"/>
  <c r="BI109" i="1" s="1"/>
  <c r="W10" i="1"/>
  <c r="W109" i="1" s="1"/>
  <c r="V10" i="1"/>
  <c r="V109" i="1" s="1"/>
  <c r="U10" i="1"/>
  <c r="U109" i="1" s="1"/>
  <c r="T10" i="1"/>
  <c r="BE10" i="1" s="1"/>
  <c r="S10" i="1"/>
  <c r="S109" i="1" s="1"/>
  <c r="R10" i="1"/>
  <c r="R109" i="1" s="1"/>
  <c r="Q10" i="1"/>
  <c r="Q109" i="1" s="1"/>
  <c r="P10" i="1"/>
  <c r="BA10" i="1" s="1"/>
  <c r="O10" i="1"/>
  <c r="AZ10" i="1" s="1"/>
  <c r="N10" i="1"/>
  <c r="AY10" i="1" s="1"/>
  <c r="M10" i="1"/>
  <c r="AX10" i="1" s="1"/>
  <c r="L10" i="1"/>
  <c r="K10" i="1"/>
  <c r="J10" i="1"/>
  <c r="J109" i="1" s="1"/>
  <c r="I10" i="1"/>
  <c r="H10" i="1"/>
  <c r="G10" i="1"/>
  <c r="G109" i="1" s="1"/>
  <c r="F10" i="1"/>
  <c r="F109" i="1" s="1"/>
  <c r="E10" i="1"/>
  <c r="AQ10" i="1" s="1"/>
  <c r="D10" i="1"/>
  <c r="D4" i="1" s="1"/>
  <c r="C10" i="1"/>
  <c r="AO10" i="1" s="1"/>
  <c r="B10" i="1"/>
  <c r="B4" i="1" s="1"/>
  <c r="AJ8" i="1"/>
  <c r="AI8" i="1"/>
  <c r="AB8" i="1"/>
  <c r="AA8" i="1"/>
  <c r="X8" i="1"/>
  <c r="T8" i="1"/>
  <c r="S8" i="1"/>
  <c r="P8" i="1"/>
  <c r="L8" i="1"/>
  <c r="K8" i="1"/>
  <c r="H8" i="1"/>
  <c r="D8" i="1"/>
  <c r="C8" i="1"/>
  <c r="AL7" i="1"/>
  <c r="AD7" i="1"/>
  <c r="V7" i="1"/>
  <c r="N7" i="1"/>
  <c r="F7" i="1"/>
  <c r="B7" i="1"/>
  <c r="AL6" i="1"/>
  <c r="AK6" i="1"/>
  <c r="AH6" i="1"/>
  <c r="AD6" i="1"/>
  <c r="AC6" i="1"/>
  <c r="Z6" i="1"/>
  <c r="V6" i="1"/>
  <c r="U6" i="1"/>
  <c r="S6" i="1"/>
  <c r="R6" i="1"/>
  <c r="N6" i="1"/>
  <c r="M6" i="1"/>
  <c r="K6" i="1"/>
  <c r="F6" i="1"/>
  <c r="E6" i="1"/>
  <c r="C6" i="1"/>
  <c r="B6" i="1"/>
  <c r="AJ5" i="1"/>
  <c r="AH5" i="1"/>
  <c r="AD5" i="1"/>
  <c r="Z5" i="1"/>
  <c r="Y5" i="1"/>
  <c r="X5" i="1"/>
  <c r="T5" i="1"/>
  <c r="P5" i="1"/>
  <c r="N5" i="1"/>
  <c r="I5" i="1"/>
  <c r="H5" i="1"/>
  <c r="D5" i="1"/>
  <c r="B5" i="1"/>
  <c r="AJ4" i="1"/>
  <c r="AI4" i="1"/>
  <c r="AC4" i="1"/>
  <c r="AB4" i="1"/>
  <c r="AA4" i="1"/>
  <c r="T4" i="1"/>
  <c r="S4" i="1"/>
  <c r="P4" i="1"/>
  <c r="K4" i="1"/>
  <c r="C4" i="1"/>
  <c r="AU2" i="1"/>
  <c r="AT2" i="1"/>
  <c r="BA12" i="1" l="1"/>
  <c r="BI12" i="1"/>
  <c r="BQ12" i="1"/>
  <c r="AP12" i="1"/>
  <c r="BQ13" i="1"/>
  <c r="BQ14" i="1"/>
  <c r="BK24" i="1"/>
  <c r="BV19" i="1"/>
  <c r="L5" i="1"/>
  <c r="AI5" i="1"/>
  <c r="AS14" i="1"/>
  <c r="O4" i="1"/>
  <c r="BS12" i="1"/>
  <c r="AN13" i="1"/>
  <c r="AV13" i="1"/>
  <c r="BC13" i="1"/>
  <c r="BK13" i="1"/>
  <c r="BS13" i="1"/>
  <c r="AV14" i="1"/>
  <c r="AF4" i="1"/>
  <c r="J5" i="1"/>
  <c r="AO11" i="1"/>
  <c r="BD12" i="1"/>
  <c r="AO14" i="1"/>
  <c r="AH15" i="1"/>
  <c r="AS11" i="1"/>
  <c r="AE4" i="1"/>
  <c r="W4" i="1"/>
  <c r="AP11" i="1"/>
  <c r="L6" i="1"/>
  <c r="AJ7" i="1"/>
  <c r="AC8" i="1"/>
  <c r="AF18" i="1"/>
  <c r="BX106" i="1"/>
  <c r="K122" i="1"/>
  <c r="K97" i="1"/>
  <c r="G8" i="1"/>
  <c r="X4" i="1"/>
  <c r="G4" i="1"/>
  <c r="Y4" i="1"/>
  <c r="AM4" i="1"/>
  <c r="AY11" i="1"/>
  <c r="BG12" i="1"/>
  <c r="BO12" i="1"/>
  <c r="BW12" i="1"/>
  <c r="CA8" i="1"/>
  <c r="L122" i="1"/>
  <c r="E4" i="1"/>
  <c r="BN11" i="1"/>
  <c r="BO14" i="1"/>
  <c r="BN20" i="1"/>
  <c r="AK22" i="1"/>
  <c r="AC26" i="1"/>
  <c r="Z7" i="1"/>
  <c r="AV10" i="1"/>
  <c r="BT11" i="1"/>
  <c r="AS12" i="1"/>
  <c r="AZ12" i="1"/>
  <c r="BE14" i="1"/>
  <c r="BM14" i="1"/>
  <c r="BU14" i="1"/>
  <c r="V15" i="1"/>
  <c r="BU20" i="1"/>
  <c r="AG22" i="1"/>
  <c r="AG70" i="1" s="1"/>
  <c r="K5" i="1"/>
  <c r="BP18" i="1"/>
  <c r="BX18" i="1"/>
  <c r="BW19" i="1"/>
  <c r="BM20" i="1"/>
  <c r="BV20" i="1"/>
  <c r="BT20" i="1"/>
  <c r="AJ22" i="1"/>
  <c r="AB26" i="1"/>
  <c r="AU32" i="1"/>
  <c r="K96" i="1"/>
  <c r="BX107" i="1"/>
  <c r="K120" i="1"/>
  <c r="J7" i="1"/>
  <c r="AH7" i="1"/>
  <c r="AR11" i="1"/>
  <c r="N15" i="1"/>
  <c r="AD15" i="1"/>
  <c r="BW11" i="1"/>
  <c r="AN12" i="1"/>
  <c r="AV12" i="1"/>
  <c r="BC12" i="1"/>
  <c r="BK12" i="1"/>
  <c r="AO13" i="1"/>
  <c r="AI15" i="1"/>
  <c r="BA13" i="1"/>
  <c r="AZ14" i="1"/>
  <c r="BH14" i="1"/>
  <c r="BP14" i="1"/>
  <c r="BX14" i="1"/>
  <c r="I21" i="1"/>
  <c r="AV25" i="1"/>
  <c r="AG7" i="1"/>
  <c r="BO20" i="1"/>
  <c r="AM8" i="1"/>
  <c r="L23" i="1"/>
  <c r="AO85" i="1"/>
  <c r="K98" i="1"/>
  <c r="L117" i="1"/>
  <c r="U4" i="1"/>
  <c r="H4" i="1"/>
  <c r="P15" i="1"/>
  <c r="AN10" i="1"/>
  <c r="BX11" i="1"/>
  <c r="AO12" i="1"/>
  <c r="AN14" i="1"/>
  <c r="AJ26" i="1"/>
  <c r="BU26" i="1" s="1"/>
  <c r="L47" i="1"/>
  <c r="K118" i="1"/>
  <c r="BF10" i="1"/>
  <c r="BV11" i="1"/>
  <c r="AY12" i="1"/>
  <c r="CA26" i="1"/>
  <c r="BV10" i="1"/>
  <c r="BA11" i="1"/>
  <c r="BA15" i="1" s="1"/>
  <c r="BI11" i="1"/>
  <c r="BQ11" i="1"/>
  <c r="BM12" i="1"/>
  <c r="BU12" i="1"/>
  <c r="CA7" i="1"/>
  <c r="B15" i="1"/>
  <c r="BN17" i="1"/>
  <c r="BW17" i="1"/>
  <c r="AU17" i="1"/>
  <c r="BM17" i="1"/>
  <c r="BT18" i="1"/>
  <c r="BT19" i="1"/>
  <c r="BK19" i="1"/>
  <c r="AV20" i="1"/>
  <c r="BR20" i="1"/>
  <c r="J23" i="1"/>
  <c r="AV23" i="1" s="1"/>
  <c r="AK26" i="1"/>
  <c r="L118" i="1"/>
  <c r="AX11" i="1"/>
  <c r="AV24" i="1"/>
  <c r="M4" i="1"/>
  <c r="AK4" i="1"/>
  <c r="AC5" i="1"/>
  <c r="R7" i="1"/>
  <c r="AR10" i="1"/>
  <c r="AR109" i="1" s="1"/>
  <c r="BB11" i="1"/>
  <c r="BJ11" i="1"/>
  <c r="BR11" i="1"/>
  <c r="AX12" i="1"/>
  <c r="BF12" i="1"/>
  <c r="BN12" i="1"/>
  <c r="BV12" i="1"/>
  <c r="AY13" i="1"/>
  <c r="BG13" i="1"/>
  <c r="BO13" i="1"/>
  <c r="BW13" i="1"/>
  <c r="BC14" i="1"/>
  <c r="BK14" i="1"/>
  <c r="BS14" i="1"/>
  <c r="AR14" i="1"/>
  <c r="F15" i="1"/>
  <c r="AM5" i="1"/>
  <c r="BX17" i="1"/>
  <c r="AB21" i="1"/>
  <c r="BN18" i="1"/>
  <c r="AI23" i="1"/>
  <c r="AF28" i="1"/>
  <c r="B63" i="1"/>
  <c r="AQ11" i="1"/>
  <c r="BW14" i="1"/>
  <c r="K109" i="1"/>
  <c r="AS10" i="1"/>
  <c r="AN11" i="1"/>
  <c r="AV11" i="1"/>
  <c r="BC11" i="1"/>
  <c r="BK11" i="1"/>
  <c r="BS11" i="1"/>
  <c r="AR12" i="1"/>
  <c r="BT12" i="1"/>
  <c r="AS13" i="1"/>
  <c r="AZ13" i="1"/>
  <c r="BP13" i="1"/>
  <c r="BD14" i="1"/>
  <c r="BL14" i="1"/>
  <c r="BT14" i="1"/>
  <c r="R15" i="1"/>
  <c r="BK16" i="1"/>
  <c r="BR18" i="1"/>
  <c r="BM19" i="1"/>
  <c r="BP19" i="1"/>
  <c r="I22" i="1"/>
  <c r="I123" i="1" s="1"/>
  <c r="AC22" i="1"/>
  <c r="AC48" i="1" s="1"/>
  <c r="AL23" i="1"/>
  <c r="AE24" i="1"/>
  <c r="L24" i="1"/>
  <c r="BE109" i="1"/>
  <c r="BU109" i="1"/>
  <c r="F5" i="1"/>
  <c r="Q5" i="1"/>
  <c r="AL5" i="1"/>
  <c r="J6" i="1"/>
  <c r="H109" i="1"/>
  <c r="H15" i="1"/>
  <c r="AT10" i="1"/>
  <c r="X109" i="1"/>
  <c r="X15" i="1"/>
  <c r="AF109" i="1"/>
  <c r="AF15" i="1"/>
  <c r="G15" i="1"/>
  <c r="O15" i="1"/>
  <c r="W15" i="1"/>
  <c r="AE15" i="1"/>
  <c r="AX13" i="1"/>
  <c r="BF13" i="1"/>
  <c r="BN13" i="1"/>
  <c r="BV13" i="1"/>
  <c r="AP14" i="1"/>
  <c r="E15" i="1"/>
  <c r="U15" i="1"/>
  <c r="BR67" i="1"/>
  <c r="BR68" i="1"/>
  <c r="BR44" i="1"/>
  <c r="BR43" i="1"/>
  <c r="BR66" i="1"/>
  <c r="BR46" i="1"/>
  <c r="BR45" i="1"/>
  <c r="AG47" i="1"/>
  <c r="AG48" i="1"/>
  <c r="AZ21" i="1"/>
  <c r="AT18" i="1"/>
  <c r="AV18" i="1"/>
  <c r="AH25" i="1"/>
  <c r="BS19" i="1"/>
  <c r="BW20" i="1"/>
  <c r="AL8" i="1"/>
  <c r="AL26" i="1"/>
  <c r="AT20" i="1"/>
  <c r="I109" i="1"/>
  <c r="AU10" i="1"/>
  <c r="AG109" i="1"/>
  <c r="AG15" i="1"/>
  <c r="BF109" i="1"/>
  <c r="BV109" i="1"/>
  <c r="BF11" i="1"/>
  <c r="AQ14" i="1"/>
  <c r="E8" i="1"/>
  <c r="AX14" i="1"/>
  <c r="BN14" i="1"/>
  <c r="L116" i="1"/>
  <c r="L65" i="1"/>
  <c r="L69" i="1" s="1"/>
  <c r="L22" i="1"/>
  <c r="L48" i="1" s="1"/>
  <c r="AH116" i="1"/>
  <c r="AH110" i="1"/>
  <c r="AH65" i="1"/>
  <c r="AH21" i="1"/>
  <c r="AH43" i="1"/>
  <c r="AH4" i="1"/>
  <c r="BS16" i="1"/>
  <c r="AK23" i="1"/>
  <c r="AK21" i="1"/>
  <c r="AD26" i="1"/>
  <c r="AD8" i="1"/>
  <c r="AM26" i="1"/>
  <c r="BX20" i="1"/>
  <c r="BS20" i="1"/>
  <c r="AC123" i="1"/>
  <c r="BA26" i="1"/>
  <c r="CA109" i="1"/>
  <c r="CA103" i="1"/>
  <c r="AU11" i="1"/>
  <c r="BG11" i="1"/>
  <c r="BD13" i="1"/>
  <c r="BT13" i="1"/>
  <c r="I15" i="1"/>
  <c r="Y15" i="1"/>
  <c r="Z123" i="1"/>
  <c r="Z48" i="1"/>
  <c r="BK49" i="1" s="1"/>
  <c r="BK22" i="1"/>
  <c r="BK123" i="1" s="1"/>
  <c r="CA110" i="1"/>
  <c r="CA65" i="1"/>
  <c r="CA43" i="1"/>
  <c r="CA48" i="1" s="1"/>
  <c r="BQ18" i="1"/>
  <c r="AF6" i="1"/>
  <c r="BS18" i="1"/>
  <c r="AF20" i="1"/>
  <c r="I8" i="1"/>
  <c r="I26" i="1"/>
  <c r="AE26" i="1"/>
  <c r="BP20" i="1"/>
  <c r="K21" i="1"/>
  <c r="CA21" i="1"/>
  <c r="J123" i="1"/>
  <c r="J48" i="1"/>
  <c r="AV22" i="1"/>
  <c r="AV123" i="1" s="1"/>
  <c r="BR70" i="1"/>
  <c r="BR71" i="1"/>
  <c r="BN22" i="1"/>
  <c r="AQ23" i="1"/>
  <c r="BA23" i="1"/>
  <c r="BI23" i="1"/>
  <c r="AG25" i="1"/>
  <c r="BR25" i="1" s="1"/>
  <c r="AR26" i="1"/>
  <c r="BI40" i="1"/>
  <c r="Q4" i="1"/>
  <c r="C7" i="1"/>
  <c r="AI7" i="1"/>
  <c r="AS15" i="1"/>
  <c r="BJ10" i="1"/>
  <c r="BB12" i="1"/>
  <c r="BJ12" i="1"/>
  <c r="BR12" i="1"/>
  <c r="AQ12" i="1"/>
  <c r="BH12" i="1"/>
  <c r="BX12" i="1"/>
  <c r="H7" i="1"/>
  <c r="AT13" i="1"/>
  <c r="BE13" i="1"/>
  <c r="BU13" i="1"/>
  <c r="BB14" i="1"/>
  <c r="BR14" i="1"/>
  <c r="J15" i="1"/>
  <c r="Z15" i="1"/>
  <c r="BC116" i="1"/>
  <c r="BC21" i="1"/>
  <c r="BK116" i="1"/>
  <c r="BO17" i="1"/>
  <c r="AK25" i="1"/>
  <c r="AK7" i="1"/>
  <c r="L21" i="1"/>
  <c r="AC21" i="1"/>
  <c r="AH22" i="1"/>
  <c r="BS23" i="1" s="1"/>
  <c r="BA22" i="1"/>
  <c r="BR22" i="1"/>
  <c r="AR23" i="1"/>
  <c r="AN24" i="1"/>
  <c r="CA4" i="1"/>
  <c r="AG5" i="1"/>
  <c r="O6" i="1"/>
  <c r="AE8" i="1"/>
  <c r="AP10" i="1"/>
  <c r="D15" i="1"/>
  <c r="L109" i="1"/>
  <c r="L15" i="1"/>
  <c r="T109" i="1"/>
  <c r="T15" i="1"/>
  <c r="AB109" i="1"/>
  <c r="AB15" i="1"/>
  <c r="AJ109" i="1"/>
  <c r="AJ15" i="1"/>
  <c r="BM10" i="1"/>
  <c r="C15" i="1"/>
  <c r="K15" i="1"/>
  <c r="S15" i="1"/>
  <c r="AA15" i="1"/>
  <c r="AT11" i="1"/>
  <c r="AT12" i="1"/>
  <c r="BB13" i="1"/>
  <c r="BJ13" i="1"/>
  <c r="BR13" i="1"/>
  <c r="AQ13" i="1"/>
  <c r="BH13" i="1"/>
  <c r="BX13" i="1"/>
  <c r="AT14" i="1"/>
  <c r="M15" i="1"/>
  <c r="AC15" i="1"/>
  <c r="BR17" i="1"/>
  <c r="CA24" i="1"/>
  <c r="CA6" i="1"/>
  <c r="AC25" i="1"/>
  <c r="BN25" i="1" s="1"/>
  <c r="AC7" i="1"/>
  <c r="BN19" i="1"/>
  <c r="AH26" i="1"/>
  <c r="AH8" i="1"/>
  <c r="AG21" i="1"/>
  <c r="AV26" i="1"/>
  <c r="C79" i="1"/>
  <c r="C57" i="1"/>
  <c r="AO57" i="1" s="1"/>
  <c r="AO33" i="1"/>
  <c r="I4" i="1"/>
  <c r="M5" i="1"/>
  <c r="G7" i="1"/>
  <c r="BN10" i="1"/>
  <c r="BE11" i="1"/>
  <c r="BM11" i="1"/>
  <c r="BU11" i="1"/>
  <c r="AU12" i="1"/>
  <c r="BL12" i="1"/>
  <c r="BI13" i="1"/>
  <c r="BI15" i="1" s="1"/>
  <c r="AU14" i="1"/>
  <c r="BF14" i="1"/>
  <c r="BV14" i="1"/>
  <c r="H116" i="1"/>
  <c r="H43" i="1"/>
  <c r="H21" i="1"/>
  <c r="H22" i="1"/>
  <c r="AT23" i="1" s="1"/>
  <c r="AD116" i="1"/>
  <c r="AD21" i="1"/>
  <c r="AD22" i="1"/>
  <c r="BO24" i="1" s="1"/>
  <c r="BO18" i="1"/>
  <c r="AD4" i="1"/>
  <c r="AL116" i="1"/>
  <c r="AL110" i="1"/>
  <c r="AL21" i="1"/>
  <c r="AL43" i="1"/>
  <c r="BW46" i="1" s="1"/>
  <c r="AL22" i="1"/>
  <c r="AL65" i="1"/>
  <c r="BW16" i="1"/>
  <c r="AL4" i="1"/>
  <c r="AT16" i="1"/>
  <c r="BO16" i="1"/>
  <c r="BR23" i="1"/>
  <c r="BV17" i="1"/>
  <c r="BR19" i="1"/>
  <c r="AI21" i="1"/>
  <c r="AC23" i="1"/>
  <c r="BN23" i="1" s="1"/>
  <c r="BQ109" i="1"/>
  <c r="AU13" i="1"/>
  <c r="BL13" i="1"/>
  <c r="Q15" i="1"/>
  <c r="BP116" i="1"/>
  <c r="BS17" i="1"/>
  <c r="AB24" i="1"/>
  <c r="AB6" i="1"/>
  <c r="AJ24" i="1"/>
  <c r="BU24" i="1" s="1"/>
  <c r="BU18" i="1"/>
  <c r="AJ6" i="1"/>
  <c r="Z26" i="1"/>
  <c r="BK26" i="1" s="1"/>
  <c r="BK20" i="1"/>
  <c r="Z8" i="1"/>
  <c r="AQ22" i="1"/>
  <c r="AQ24" i="1"/>
  <c r="X123" i="1"/>
  <c r="X48" i="1"/>
  <c r="BI48" i="1" s="1"/>
  <c r="BI22" i="1"/>
  <c r="K23" i="1"/>
  <c r="BA24" i="1"/>
  <c r="BA25" i="1"/>
  <c r="L4" i="1"/>
  <c r="AG4" i="1"/>
  <c r="E5" i="1"/>
  <c r="AK5" i="1"/>
  <c r="BB10" i="1"/>
  <c r="BR10" i="1"/>
  <c r="BP12" i="1"/>
  <c r="D7" i="1"/>
  <c r="AP13" i="1"/>
  <c r="BM13" i="1"/>
  <c r="BJ14" i="1"/>
  <c r="AY21" i="1"/>
  <c r="BG116" i="1"/>
  <c r="BG21" i="1"/>
  <c r="BM18" i="1"/>
  <c r="F123" i="1"/>
  <c r="AR22" i="1"/>
  <c r="AF24" i="1"/>
  <c r="BN26" i="1"/>
  <c r="BU40" i="1"/>
  <c r="BU41" i="1" s="1"/>
  <c r="F4" i="1"/>
  <c r="N4" i="1"/>
  <c r="V4" i="1"/>
  <c r="G5" i="1"/>
  <c r="O5" i="1"/>
  <c r="W5" i="1"/>
  <c r="AE5" i="1"/>
  <c r="P6" i="1"/>
  <c r="X6" i="1"/>
  <c r="Q7" i="1"/>
  <c r="Y7" i="1"/>
  <c r="J8" i="1"/>
  <c r="R8" i="1"/>
  <c r="BH10" i="1"/>
  <c r="BP10" i="1"/>
  <c r="BX10" i="1"/>
  <c r="AB116" i="1"/>
  <c r="AB22" i="1"/>
  <c r="BM26" i="1" s="1"/>
  <c r="AJ116" i="1"/>
  <c r="AJ110" i="1"/>
  <c r="AJ65" i="1"/>
  <c r="AJ21" i="1"/>
  <c r="AJ43" i="1"/>
  <c r="BU68" i="1" s="1"/>
  <c r="AF17" i="1"/>
  <c r="BF21" i="1"/>
  <c r="BP17" i="1"/>
  <c r="BV18" i="1"/>
  <c r="BK25" i="1"/>
  <c r="BU19" i="1"/>
  <c r="AR21" i="1"/>
  <c r="BE21" i="1"/>
  <c r="V123" i="1"/>
  <c r="V48" i="1"/>
  <c r="BG48" i="1" s="1"/>
  <c r="BB24" i="1"/>
  <c r="BJ24" i="1"/>
  <c r="AQ25" i="1"/>
  <c r="BI25" i="1"/>
  <c r="AP26" i="1"/>
  <c r="AY26" i="1"/>
  <c r="BQ32" i="1"/>
  <c r="K32" i="1"/>
  <c r="K26" i="1" s="1"/>
  <c r="AF26" i="1"/>
  <c r="AR41" i="1"/>
  <c r="AT41" i="1"/>
  <c r="AL51" i="1"/>
  <c r="AI79" i="1"/>
  <c r="AI57" i="1"/>
  <c r="BT57" i="1" s="1"/>
  <c r="BT33" i="1"/>
  <c r="AL109" i="1"/>
  <c r="AL103" i="1"/>
  <c r="BC10" i="1"/>
  <c r="BK10" i="1"/>
  <c r="BS10" i="1"/>
  <c r="AZ11" i="1"/>
  <c r="BH11" i="1"/>
  <c r="BP11" i="1"/>
  <c r="BE12" i="1"/>
  <c r="AY14" i="1"/>
  <c r="AY15" i="1" s="1"/>
  <c r="BG14" i="1"/>
  <c r="AE116" i="1"/>
  <c r="AE22" i="1"/>
  <c r="AM116" i="1"/>
  <c r="AM110" i="1"/>
  <c r="AM65" i="1"/>
  <c r="AM43" i="1"/>
  <c r="BX45" i="1" s="1"/>
  <c r="AM22" i="1"/>
  <c r="BX23" i="1" s="1"/>
  <c r="AU16" i="1"/>
  <c r="BK17" i="1"/>
  <c r="BT17" i="1"/>
  <c r="BT21" i="1" s="1"/>
  <c r="BR24" i="1"/>
  <c r="AU19" i="1"/>
  <c r="BX19" i="1"/>
  <c r="Q123" i="1"/>
  <c r="Q48" i="1"/>
  <c r="Y123" i="1"/>
  <c r="Y48" i="1"/>
  <c r="BJ48" i="1" s="1"/>
  <c r="BJ26" i="1"/>
  <c r="BJ22" i="1"/>
  <c r="BB26" i="1"/>
  <c r="S79" i="1"/>
  <c r="S57" i="1"/>
  <c r="BD57" i="1" s="1"/>
  <c r="BD33" i="1"/>
  <c r="AA79" i="1"/>
  <c r="AA57" i="1"/>
  <c r="BL57" i="1" s="1"/>
  <c r="BL33" i="1"/>
  <c r="L81" i="1"/>
  <c r="L85" i="1" s="1"/>
  <c r="L59" i="1"/>
  <c r="L63" i="1" s="1"/>
  <c r="BE41" i="1"/>
  <c r="BR51" i="1"/>
  <c r="J4" i="1"/>
  <c r="R4" i="1"/>
  <c r="Z4" i="1"/>
  <c r="C5" i="1"/>
  <c r="S5" i="1"/>
  <c r="AA5" i="1"/>
  <c r="M7" i="1"/>
  <c r="U7" i="1"/>
  <c r="BD10" i="1"/>
  <c r="BL10" i="1"/>
  <c r="BT10" i="1"/>
  <c r="J21" i="1"/>
  <c r="J65" i="1"/>
  <c r="AF116" i="1"/>
  <c r="AF110" i="1"/>
  <c r="AF65" i="1"/>
  <c r="AF43" i="1"/>
  <c r="BQ66" i="1" s="1"/>
  <c r="AV16" i="1"/>
  <c r="BM16" i="1"/>
  <c r="BX16" i="1"/>
  <c r="BU23" i="1"/>
  <c r="BU17" i="1"/>
  <c r="AF19" i="1"/>
  <c r="I25" i="1"/>
  <c r="AU25" i="1" s="1"/>
  <c r="BO19" i="1"/>
  <c r="AM21" i="1"/>
  <c r="BL21" i="1"/>
  <c r="R123" i="1"/>
  <c r="R48" i="1"/>
  <c r="BC48" i="1" s="1"/>
  <c r="AY22" i="1"/>
  <c r="BC23" i="1"/>
  <c r="Z23" i="1"/>
  <c r="BK23" i="1" s="1"/>
  <c r="AX24" i="1"/>
  <c r="BF24" i="1"/>
  <c r="BG26" i="1"/>
  <c r="BW40" i="1"/>
  <c r="BW41" i="1" s="1"/>
  <c r="AP41" i="1"/>
  <c r="BL49" i="1"/>
  <c r="BL50" i="1"/>
  <c r="BL48" i="1"/>
  <c r="BJ51" i="1"/>
  <c r="BB49" i="1"/>
  <c r="BJ49" i="1"/>
  <c r="BG10" i="1"/>
  <c r="BO10" i="1"/>
  <c r="BW10" i="1"/>
  <c r="BD11" i="1"/>
  <c r="BL11" i="1"/>
  <c r="Z116" i="1"/>
  <c r="Z21" i="1"/>
  <c r="AI116" i="1"/>
  <c r="AI110" i="1"/>
  <c r="AI65" i="1"/>
  <c r="AI43" i="1"/>
  <c r="AI22" i="1"/>
  <c r="BT25" i="1" s="1"/>
  <c r="BN24" i="1"/>
  <c r="BK18" i="1"/>
  <c r="AE21" i="1"/>
  <c r="BD21" i="1"/>
  <c r="AX22" i="1"/>
  <c r="M48" i="1"/>
  <c r="AX48" i="1" s="1"/>
  <c r="U123" i="1"/>
  <c r="U48" i="1"/>
  <c r="BF48" i="1" s="1"/>
  <c r="BI24" i="1"/>
  <c r="BU25" i="1"/>
  <c r="BI41" i="1"/>
  <c r="AL41" i="1"/>
  <c r="L40" i="1"/>
  <c r="L41" i="1" s="1"/>
  <c r="BM41" i="1"/>
  <c r="AY25" i="1"/>
  <c r="BG25" i="1"/>
  <c r="I131" i="1"/>
  <c r="I75" i="1"/>
  <c r="I53" i="1"/>
  <c r="AU54" i="1" s="1"/>
  <c r="AU29" i="1"/>
  <c r="BQ30" i="1"/>
  <c r="AU30" i="1"/>
  <c r="T79" i="1"/>
  <c r="BE79" i="1" s="1"/>
  <c r="BE33" i="1"/>
  <c r="AB33" i="1"/>
  <c r="AJ33" i="1"/>
  <c r="AX139" i="1"/>
  <c r="AX40" i="1"/>
  <c r="AX41" i="1" s="1"/>
  <c r="BF40" i="1"/>
  <c r="BF41" i="1"/>
  <c r="BN40" i="1"/>
  <c r="BN41" i="1" s="1"/>
  <c r="BV40" i="1"/>
  <c r="BV41" i="1" s="1"/>
  <c r="BC49" i="1"/>
  <c r="AY50" i="1"/>
  <c r="BG50" i="1"/>
  <c r="BD50" i="1"/>
  <c r="AZ51" i="1"/>
  <c r="BD53" i="1"/>
  <c r="S58" i="1"/>
  <c r="BD56" i="1"/>
  <c r="BD54" i="1"/>
  <c r="BL53" i="1"/>
  <c r="AA58" i="1"/>
  <c r="BL56" i="1"/>
  <c r="BL54" i="1"/>
  <c r="AT53" i="1"/>
  <c r="AR56" i="1"/>
  <c r="BA71" i="1"/>
  <c r="E79" i="1"/>
  <c r="E57" i="1"/>
  <c r="AQ57" i="1" s="1"/>
  <c r="M79" i="1"/>
  <c r="AX79" i="1" s="1"/>
  <c r="M57" i="1"/>
  <c r="AX57" i="1" s="1"/>
  <c r="U79" i="1"/>
  <c r="BF79" i="1" s="1"/>
  <c r="U57" i="1"/>
  <c r="BF57" i="1" s="1"/>
  <c r="AC79" i="1"/>
  <c r="AC57" i="1"/>
  <c r="BN57" i="1" s="1"/>
  <c r="AO40" i="1"/>
  <c r="AO41" i="1" s="1"/>
  <c r="BS40" i="1"/>
  <c r="BS41" i="1" s="1"/>
  <c r="BK41" i="1"/>
  <c r="AP47" i="1"/>
  <c r="AY47" i="1"/>
  <c r="BG47" i="1"/>
  <c r="BO47" i="1"/>
  <c r="AZ49" i="1"/>
  <c r="AO50" i="1"/>
  <c r="BC51" i="1"/>
  <c r="AV53" i="1"/>
  <c r="AK58" i="1"/>
  <c r="BV57" i="1"/>
  <c r="BV54" i="1"/>
  <c r="BX58" i="1"/>
  <c r="L50" i="1"/>
  <c r="BV56" i="1"/>
  <c r="T57" i="1"/>
  <c r="AM58" i="1"/>
  <c r="BX57" i="1"/>
  <c r="AP59" i="1"/>
  <c r="AP63" i="1" s="1"/>
  <c r="AP61" i="1"/>
  <c r="D63" i="1"/>
  <c r="AP62" i="1"/>
  <c r="BA50" i="1"/>
  <c r="BI50" i="1"/>
  <c r="BL51" i="1"/>
  <c r="B58" i="1"/>
  <c r="AN55" i="1"/>
  <c r="AN53" i="1"/>
  <c r="B48" i="1"/>
  <c r="M58" i="1"/>
  <c r="AX54" i="1"/>
  <c r="AX58" i="1" s="1"/>
  <c r="U58" i="1"/>
  <c r="BF54" i="1"/>
  <c r="AC58" i="1"/>
  <c r="BN54" i="1"/>
  <c r="BN53" i="1"/>
  <c r="AX56" i="1"/>
  <c r="Y57" i="1"/>
  <c r="BJ57" i="1" s="1"/>
  <c r="AS60" i="1"/>
  <c r="AF131" i="1"/>
  <c r="AF75" i="1"/>
  <c r="AF53" i="1"/>
  <c r="G79" i="1"/>
  <c r="AS79" i="1" s="1"/>
  <c r="G57" i="1"/>
  <c r="W79" i="1"/>
  <c r="BH79" i="1" s="1"/>
  <c r="W57" i="1"/>
  <c r="AY41" i="1"/>
  <c r="BO41" i="1"/>
  <c r="AR47" i="1"/>
  <c r="BA47" i="1"/>
  <c r="BI47" i="1"/>
  <c r="AI48" i="1"/>
  <c r="AN54" i="1"/>
  <c r="AN57" i="1"/>
  <c r="BR61" i="1"/>
  <c r="BR62" i="1"/>
  <c r="AG63" i="1"/>
  <c r="BR60" i="1"/>
  <c r="BR59" i="1"/>
  <c r="BR63" i="1" s="1"/>
  <c r="BC25" i="1"/>
  <c r="H79" i="1"/>
  <c r="AT79" i="1" s="1"/>
  <c r="H57" i="1"/>
  <c r="AT57" i="1" s="1"/>
  <c r="P79" i="1"/>
  <c r="BA79" i="1" s="1"/>
  <c r="P57" i="1"/>
  <c r="BA33" i="1"/>
  <c r="X79" i="1"/>
  <c r="BI79" i="1" s="1"/>
  <c r="X57" i="1"/>
  <c r="BI33" i="1"/>
  <c r="AQ33" i="1"/>
  <c r="BN33" i="1"/>
  <c r="BB41" i="1"/>
  <c r="BB40" i="1"/>
  <c r="BJ41" i="1"/>
  <c r="BJ40" i="1"/>
  <c r="BR40" i="1"/>
  <c r="BR41" i="1" s="1"/>
  <c r="X40" i="1"/>
  <c r="X41" i="1" s="1"/>
  <c r="AN40" i="1"/>
  <c r="AN41" i="1" s="1"/>
  <c r="BA40" i="1"/>
  <c r="BA41" i="1" s="1"/>
  <c r="BX44" i="1"/>
  <c r="AY49" i="1"/>
  <c r="BG49" i="1"/>
  <c r="BC50" i="1"/>
  <c r="BK50" i="1"/>
  <c r="AX51" i="1"/>
  <c r="BF51" i="1"/>
  <c r="AR55" i="1"/>
  <c r="BF55" i="1"/>
  <c r="BN56" i="1"/>
  <c r="D57" i="1"/>
  <c r="AR63" i="1"/>
  <c r="BD69" i="1"/>
  <c r="BL69" i="1"/>
  <c r="BA72" i="1"/>
  <c r="AQ26" i="1"/>
  <c r="I33" i="1"/>
  <c r="Q79" i="1"/>
  <c r="BB79" i="1" s="1"/>
  <c r="Q57" i="1"/>
  <c r="BB57" i="1" s="1"/>
  <c r="AG79" i="1"/>
  <c r="BR79" i="1" s="1"/>
  <c r="AG57" i="1"/>
  <c r="BR57" i="1" s="1"/>
  <c r="AS33" i="1"/>
  <c r="I132" i="1"/>
  <c r="I87" i="1"/>
  <c r="I40" i="1"/>
  <c r="AF40" i="1" s="1"/>
  <c r="K40" i="1" s="1"/>
  <c r="I59" i="1"/>
  <c r="AU60" i="1" s="1"/>
  <c r="AU39" i="1"/>
  <c r="AU38" i="1"/>
  <c r="AU37" i="1"/>
  <c r="AU36" i="1"/>
  <c r="AU35" i="1"/>
  <c r="AF35" i="1"/>
  <c r="AS40" i="1"/>
  <c r="AS41" i="1" s="1"/>
  <c r="BC40" i="1"/>
  <c r="BC41" i="1" s="1"/>
  <c r="BC47" i="1"/>
  <c r="BK47" i="1"/>
  <c r="AO51" i="1"/>
  <c r="AG58" i="1"/>
  <c r="BR56" i="1"/>
  <c r="BR55" i="1"/>
  <c r="BR53" i="1"/>
  <c r="AT55" i="1"/>
  <c r="BV55" i="1"/>
  <c r="AE57" i="1"/>
  <c r="H58" i="1"/>
  <c r="BT62" i="1"/>
  <c r="AI63" i="1"/>
  <c r="BT59" i="1"/>
  <c r="BT60" i="1"/>
  <c r="BT61" i="1"/>
  <c r="BX63" i="1"/>
  <c r="T123" i="1"/>
  <c r="T48" i="1"/>
  <c r="BE50" i="1" s="1"/>
  <c r="BQ29" i="1"/>
  <c r="K30" i="1"/>
  <c r="K24" i="1" s="1"/>
  <c r="BQ31" i="1"/>
  <c r="K31" i="1"/>
  <c r="K25" i="1" s="1"/>
  <c r="AU31" i="1"/>
  <c r="AT33" i="1"/>
  <c r="BF33" i="1"/>
  <c r="BP33" i="1"/>
  <c r="BA49" i="1"/>
  <c r="BI49" i="1"/>
  <c r="AR53" i="1"/>
  <c r="F48" i="1"/>
  <c r="AR54" i="1"/>
  <c r="Q58" i="1"/>
  <c r="BB56" i="1"/>
  <c r="BB55" i="1"/>
  <c r="BB53" i="1"/>
  <c r="BB58" i="1" s="1"/>
  <c r="Y58" i="1"/>
  <c r="BJ56" i="1"/>
  <c r="BJ55" i="1"/>
  <c r="BJ53" i="1"/>
  <c r="BJ58" i="1" s="1"/>
  <c r="BF53" i="1"/>
  <c r="AT54" i="1"/>
  <c r="AV54" i="1"/>
  <c r="BL55" i="1"/>
  <c r="BA51" i="1"/>
  <c r="BI51" i="1"/>
  <c r="BT53" i="1"/>
  <c r="BT58" i="1" s="1"/>
  <c r="AI58" i="1"/>
  <c r="BT56" i="1"/>
  <c r="BT54" i="1"/>
  <c r="BV58" i="1"/>
  <c r="AV55" i="1"/>
  <c r="J50" i="1"/>
  <c r="AN56" i="1"/>
  <c r="BF56" i="1"/>
  <c r="O57" i="1"/>
  <c r="BE59" i="1"/>
  <c r="BE60" i="1"/>
  <c r="BE62" i="1"/>
  <c r="T63" i="1"/>
  <c r="BM59" i="1"/>
  <c r="BM60" i="1"/>
  <c r="AB63" i="1"/>
  <c r="BM61" i="1"/>
  <c r="BM62" i="1"/>
  <c r="AK63" i="1"/>
  <c r="BV60" i="1"/>
  <c r="BV61" i="1"/>
  <c r="BV62" i="1"/>
  <c r="BV59" i="1"/>
  <c r="AN73" i="1"/>
  <c r="BR16" i="1"/>
  <c r="AT17" i="1"/>
  <c r="AU18" i="1"/>
  <c r="AV19" i="1"/>
  <c r="BH22" i="1"/>
  <c r="BH123" i="1" s="1"/>
  <c r="L131" i="1"/>
  <c r="L53" i="1"/>
  <c r="F79" i="1"/>
  <c r="F57" i="1"/>
  <c r="AR57" i="1" s="1"/>
  <c r="N79" i="1"/>
  <c r="N57" i="1"/>
  <c r="V79" i="1"/>
  <c r="V57" i="1"/>
  <c r="AD79" i="1"/>
  <c r="AD57" i="1"/>
  <c r="AN33" i="1"/>
  <c r="AV33" i="1"/>
  <c r="BX46" i="1"/>
  <c r="F51" i="1"/>
  <c r="AR51" i="1" s="1"/>
  <c r="AY51" i="1"/>
  <c r="BG51" i="1"/>
  <c r="E58" i="1"/>
  <c r="AQ55" i="1"/>
  <c r="AQ58" i="1" s="1"/>
  <c r="AY56" i="1"/>
  <c r="AY54" i="1"/>
  <c r="BG56" i="1"/>
  <c r="BG54" i="1"/>
  <c r="BO56" i="1"/>
  <c r="BO54" i="1"/>
  <c r="BW56" i="1"/>
  <c r="BW54" i="1"/>
  <c r="BG53" i="1"/>
  <c r="BA54" i="1"/>
  <c r="BG55" i="1"/>
  <c r="BB61" i="1"/>
  <c r="BB62" i="1"/>
  <c r="Q63" i="1"/>
  <c r="BJ61" i="1"/>
  <c r="BJ63" i="1" s="1"/>
  <c r="BJ62" i="1"/>
  <c r="Y63" i="1"/>
  <c r="BB59" i="1"/>
  <c r="AT71" i="1"/>
  <c r="B80" i="1"/>
  <c r="AN77" i="1"/>
  <c r="AN75" i="1"/>
  <c r="AN78" i="1"/>
  <c r="AN76" i="1"/>
  <c r="B70" i="1"/>
  <c r="L75" i="1"/>
  <c r="T80" i="1"/>
  <c r="BE77" i="1"/>
  <c r="BE75" i="1"/>
  <c r="BE78" i="1"/>
  <c r="BE76" i="1"/>
  <c r="BM77" i="1"/>
  <c r="BM75" i="1"/>
  <c r="BM78" i="1"/>
  <c r="BM76" i="1"/>
  <c r="BV75" i="1"/>
  <c r="BV78" i="1"/>
  <c r="BV76" i="1"/>
  <c r="BV77" i="1"/>
  <c r="AK80" i="1"/>
  <c r="BS66" i="1"/>
  <c r="BA73" i="1"/>
  <c r="BI73" i="1"/>
  <c r="AV56" i="1"/>
  <c r="C63" i="1"/>
  <c r="AO60" i="1"/>
  <c r="BD62" i="1"/>
  <c r="S63" i="1"/>
  <c r="BD59" i="1"/>
  <c r="BD63" i="1" s="1"/>
  <c r="BD60" i="1"/>
  <c r="BL62" i="1"/>
  <c r="AA63" i="1"/>
  <c r="BL59" i="1"/>
  <c r="BL60" i="1"/>
  <c r="BU59" i="1"/>
  <c r="BU60" i="1"/>
  <c r="AS63" i="1"/>
  <c r="AJ63" i="1"/>
  <c r="AQ69" i="1"/>
  <c r="BT68" i="1"/>
  <c r="AP72" i="1"/>
  <c r="BR73" i="1"/>
  <c r="AT73" i="1"/>
  <c r="AG110" i="1"/>
  <c r="AG116" i="1"/>
  <c r="AG65" i="1"/>
  <c r="BN16" i="1"/>
  <c r="BV16" i="1"/>
  <c r="BD22" i="1"/>
  <c r="BL22" i="1"/>
  <c r="AR33" i="1"/>
  <c r="B34" i="1"/>
  <c r="AK43" i="1"/>
  <c r="J51" i="1"/>
  <c r="BC55" i="1"/>
  <c r="BC58" i="1" s="1"/>
  <c r="R58" i="1"/>
  <c r="BK55" i="1"/>
  <c r="BK58" i="1" s="1"/>
  <c r="Z58" i="1"/>
  <c r="BS55" i="1"/>
  <c r="BS58" i="1" s="1"/>
  <c r="AH58" i="1"/>
  <c r="BW58" i="1"/>
  <c r="J57" i="1"/>
  <c r="AV57" i="1" s="1"/>
  <c r="E63" i="1"/>
  <c r="AQ60" i="1"/>
  <c r="AQ63" i="1" s="1"/>
  <c r="AQ61" i="1"/>
  <c r="AQ62" i="1"/>
  <c r="M63" i="1"/>
  <c r="AX60" i="1"/>
  <c r="AX63" i="1" s="1"/>
  <c r="AX61" i="1"/>
  <c r="U63" i="1"/>
  <c r="BF60" i="1"/>
  <c r="BF63" i="1" s="1"/>
  <c r="BF61" i="1"/>
  <c r="AC63" i="1"/>
  <c r="BN60" i="1"/>
  <c r="BN63" i="1" s="1"/>
  <c r="BN61" i="1"/>
  <c r="BI63" i="1"/>
  <c r="AO61" i="1"/>
  <c r="BD61" i="1"/>
  <c r="AK65" i="1"/>
  <c r="BT67" i="1"/>
  <c r="BS67" i="1"/>
  <c r="AP71" i="1"/>
  <c r="BR72" i="1"/>
  <c r="AG80" i="1"/>
  <c r="AP51" i="1"/>
  <c r="C58" i="1"/>
  <c r="BI54" i="1"/>
  <c r="AO56" i="1"/>
  <c r="AO58" i="1" s="1"/>
  <c r="BU62" i="1"/>
  <c r="AU69" i="1"/>
  <c r="AM71" i="1"/>
  <c r="BX66" i="1"/>
  <c r="AT72" i="1"/>
  <c r="BC72" i="1"/>
  <c r="BC70" i="1"/>
  <c r="BK72" i="1"/>
  <c r="BK70" i="1"/>
  <c r="J67" i="1"/>
  <c r="AP73" i="1"/>
  <c r="J70" i="1"/>
  <c r="AS71" i="1"/>
  <c r="BB71" i="1"/>
  <c r="BJ71" i="1"/>
  <c r="AX75" i="1"/>
  <c r="AX78" i="1"/>
  <c r="AX76" i="1"/>
  <c r="BF75" i="1"/>
  <c r="BF80" i="1" s="1"/>
  <c r="BF78" i="1"/>
  <c r="BF76" i="1"/>
  <c r="BN75" i="1"/>
  <c r="BN78" i="1"/>
  <c r="BN76" i="1"/>
  <c r="BN77" i="1"/>
  <c r="AV78" i="1"/>
  <c r="AN82" i="1"/>
  <c r="AT87" i="1"/>
  <c r="AT89" i="1"/>
  <c r="AT92" i="1"/>
  <c r="AT90" i="1"/>
  <c r="H93" i="1"/>
  <c r="AT88" i="1"/>
  <c r="BJ90" i="1"/>
  <c r="AY61" i="1"/>
  <c r="AY63" i="1" s="1"/>
  <c r="BG61" i="1"/>
  <c r="BG63" i="1" s="1"/>
  <c r="BO61" i="1"/>
  <c r="BO63" i="1" s="1"/>
  <c r="BW61" i="1"/>
  <c r="BW63" i="1" s="1"/>
  <c r="AY70" i="1"/>
  <c r="BG70" i="1"/>
  <c r="BO70" i="1"/>
  <c r="AR73" i="1"/>
  <c r="AY73" i="1"/>
  <c r="BG73" i="1"/>
  <c r="BO73" i="1"/>
  <c r="BJ73" i="1"/>
  <c r="D80" i="1"/>
  <c r="AP77" i="1"/>
  <c r="AP80" i="1" s="1"/>
  <c r="AP78" i="1"/>
  <c r="AP76" i="1"/>
  <c r="M80" i="1"/>
  <c r="F85" i="1"/>
  <c r="AR81" i="1"/>
  <c r="AX85" i="1"/>
  <c r="BA84" i="1"/>
  <c r="AK93" i="1"/>
  <c r="BU90" i="1"/>
  <c r="BU92" i="1"/>
  <c r="BU91" i="1"/>
  <c r="BU89" i="1"/>
  <c r="BU88" i="1"/>
  <c r="BU87" i="1"/>
  <c r="BR87" i="1"/>
  <c r="J68" i="1"/>
  <c r="BS68" i="1"/>
  <c r="AZ70" i="1"/>
  <c r="BH70" i="1"/>
  <c r="BP70" i="1"/>
  <c r="AI72" i="1"/>
  <c r="AZ73" i="1"/>
  <c r="BH73" i="1"/>
  <c r="BP73" i="1"/>
  <c r="AQ75" i="1"/>
  <c r="AQ78" i="1"/>
  <c r="AQ76" i="1"/>
  <c r="AX77" i="1"/>
  <c r="BN85" i="1"/>
  <c r="AS82" i="1"/>
  <c r="C85" i="1"/>
  <c r="L93" i="1"/>
  <c r="T93" i="1"/>
  <c r="BE90" i="1"/>
  <c r="BE87" i="1"/>
  <c r="BE92" i="1"/>
  <c r="BE91" i="1"/>
  <c r="BE89" i="1"/>
  <c r="BE88" i="1"/>
  <c r="AC93" i="1"/>
  <c r="BM90" i="1"/>
  <c r="BM87" i="1"/>
  <c r="BM92" i="1"/>
  <c r="BM91" i="1"/>
  <c r="BM89" i="1"/>
  <c r="AT91" i="1"/>
  <c r="BW106" i="1"/>
  <c r="AU77" i="1"/>
  <c r="AP54" i="1"/>
  <c r="M70" i="1"/>
  <c r="AX73" i="1" s="1"/>
  <c r="U70" i="1"/>
  <c r="BF73" i="1" s="1"/>
  <c r="AC70" i="1"/>
  <c r="BN73" i="1" s="1"/>
  <c r="G80" i="1"/>
  <c r="Q80" i="1"/>
  <c r="Y80" i="1"/>
  <c r="BS78" i="1"/>
  <c r="BS76" i="1"/>
  <c r="AH80" i="1"/>
  <c r="BS77" i="1"/>
  <c r="BS75" i="1"/>
  <c r="BS80" i="1" s="1"/>
  <c r="AS80" i="1"/>
  <c r="AV77" i="1"/>
  <c r="U80" i="1"/>
  <c r="AO93" i="1"/>
  <c r="BC73" i="1"/>
  <c r="BK73" i="1"/>
  <c r="H80" i="1"/>
  <c r="BC78" i="1"/>
  <c r="BC76" i="1"/>
  <c r="R80" i="1"/>
  <c r="BC77" i="1"/>
  <c r="BC75" i="1"/>
  <c r="BC80" i="1" s="1"/>
  <c r="BK78" i="1"/>
  <c r="BK76" i="1"/>
  <c r="Z80" i="1"/>
  <c r="BK77" i="1"/>
  <c r="BK75" i="1"/>
  <c r="AZ81" i="1"/>
  <c r="AZ82" i="1"/>
  <c r="BH81" i="1"/>
  <c r="BH85" i="1" s="1"/>
  <c r="BH82" i="1"/>
  <c r="W85" i="1"/>
  <c r="BH84" i="1"/>
  <c r="BH83" i="1"/>
  <c r="G81" i="1"/>
  <c r="BP81" i="1"/>
  <c r="BP82" i="1"/>
  <c r="AE85" i="1"/>
  <c r="BP84" i="1"/>
  <c r="BP83" i="1"/>
  <c r="BX81" i="1"/>
  <c r="BX82" i="1"/>
  <c r="AM85" i="1"/>
  <c r="BX84" i="1"/>
  <c r="BX83" i="1"/>
  <c r="O85" i="1"/>
  <c r="J80" i="1"/>
  <c r="AV75" i="1"/>
  <c r="BU77" i="1"/>
  <c r="BU75" i="1"/>
  <c r="AV76" i="1"/>
  <c r="P85" i="1"/>
  <c r="BA82" i="1"/>
  <c r="BA85" i="1" s="1"/>
  <c r="X85" i="1"/>
  <c r="BI82" i="1"/>
  <c r="BI81" i="1"/>
  <c r="BI85" i="1" s="1"/>
  <c r="AN85" i="1"/>
  <c r="AZ83" i="1"/>
  <c r="BR91" i="1"/>
  <c r="BR92" i="1"/>
  <c r="BR88" i="1"/>
  <c r="BR90" i="1"/>
  <c r="BR80" i="1"/>
  <c r="BK85" i="1"/>
  <c r="Q93" i="1"/>
  <c r="BB91" i="1"/>
  <c r="BB92" i="1"/>
  <c r="BB88" i="1"/>
  <c r="BB89" i="1"/>
  <c r="BB87" i="1"/>
  <c r="BC93" i="1" s="1"/>
  <c r="BB90" i="1"/>
  <c r="BJ91" i="1"/>
  <c r="BJ92" i="1"/>
  <c r="BJ88" i="1"/>
  <c r="Z93" i="1"/>
  <c r="BJ87" i="1"/>
  <c r="AV108" i="1"/>
  <c r="AV104" i="1"/>
  <c r="AV109" i="1" s="1"/>
  <c r="J96" i="1"/>
  <c r="AV106" i="1"/>
  <c r="AV105" i="1"/>
  <c r="AV107" i="1"/>
  <c r="AT75" i="1"/>
  <c r="AT80" i="1" s="1"/>
  <c r="AO76" i="1"/>
  <c r="BB77" i="1"/>
  <c r="BB80" i="1" s="1"/>
  <c r="BJ77" i="1"/>
  <c r="BJ80" i="1" s="1"/>
  <c r="BR77" i="1"/>
  <c r="AO78" i="1"/>
  <c r="O80" i="1"/>
  <c r="W80" i="1"/>
  <c r="AE80" i="1"/>
  <c r="AM80" i="1"/>
  <c r="BB81" i="1"/>
  <c r="BB83" i="1"/>
  <c r="BJ81" i="1"/>
  <c r="BJ83" i="1"/>
  <c r="BR81" i="1"/>
  <c r="BR83" i="1"/>
  <c r="J81" i="1"/>
  <c r="AV83" i="1" s="1"/>
  <c r="AR82" i="1"/>
  <c r="BB84" i="1"/>
  <c r="D93" i="1"/>
  <c r="AP91" i="1"/>
  <c r="BO88" i="1"/>
  <c r="AZ89" i="1"/>
  <c r="AY76" i="1"/>
  <c r="BG76" i="1"/>
  <c r="BO76" i="1"/>
  <c r="BW76" i="1"/>
  <c r="BW80" i="1" s="1"/>
  <c r="AY78" i="1"/>
  <c r="BG78" i="1"/>
  <c r="BO78" i="1"/>
  <c r="BW78" i="1"/>
  <c r="BW79" i="1"/>
  <c r="P80" i="1"/>
  <c r="X80" i="1"/>
  <c r="AS83" i="1"/>
  <c r="AG85" i="1"/>
  <c r="N93" i="1"/>
  <c r="AY91" i="1"/>
  <c r="V93" i="1"/>
  <c r="BG91" i="1"/>
  <c r="AY87" i="1"/>
  <c r="AP88" i="1"/>
  <c r="AQ93" i="1" s="1"/>
  <c r="BO89" i="1"/>
  <c r="BO90" i="1"/>
  <c r="AR123" i="1"/>
  <c r="BE123" i="1"/>
  <c r="AZ76" i="1"/>
  <c r="AZ80" i="1" s="1"/>
  <c r="BH76" i="1"/>
  <c r="BH80" i="1" s="1"/>
  <c r="BP76" i="1"/>
  <c r="BP80" i="1" s="1"/>
  <c r="BX76" i="1"/>
  <c r="BX80" i="1" s="1"/>
  <c r="AZ78" i="1"/>
  <c r="BH78" i="1"/>
  <c r="BP78" i="1"/>
  <c r="BX78" i="1"/>
  <c r="BX79" i="1"/>
  <c r="AT81" i="1"/>
  <c r="AT82" i="1"/>
  <c r="AT83" i="1"/>
  <c r="BR84" i="1"/>
  <c r="F93" i="1"/>
  <c r="AR87" i="1"/>
  <c r="AR92" i="1"/>
  <c r="AR88" i="1"/>
  <c r="AZ90" i="1"/>
  <c r="AZ91" i="1"/>
  <c r="AZ87" i="1"/>
  <c r="BA93" i="1" s="1"/>
  <c r="BH90" i="1"/>
  <c r="BH91" i="1"/>
  <c r="BH87" i="1"/>
  <c r="BP90" i="1"/>
  <c r="BP91" i="1"/>
  <c r="BP87" i="1"/>
  <c r="BQ93" i="1" s="1"/>
  <c r="BT93" i="1"/>
  <c r="AP89" i="1"/>
  <c r="BP89" i="1"/>
  <c r="AP90" i="1"/>
  <c r="BO92" i="1"/>
  <c r="W93" i="1"/>
  <c r="J116" i="1"/>
  <c r="AS123" i="1"/>
  <c r="BF123" i="1"/>
  <c r="BN123" i="1"/>
  <c r="BA76" i="1"/>
  <c r="BA80" i="1" s="1"/>
  <c r="BI76" i="1"/>
  <c r="BI80" i="1" s="1"/>
  <c r="BE83" i="1"/>
  <c r="BE85" i="1" s="1"/>
  <c r="BE84" i="1"/>
  <c r="BM83" i="1"/>
  <c r="BM85" i="1" s="1"/>
  <c r="BM84" i="1"/>
  <c r="BU83" i="1"/>
  <c r="BU84" i="1"/>
  <c r="BU81" i="1"/>
  <c r="BU85" i="1" s="1"/>
  <c r="BU82" i="1"/>
  <c r="AS91" i="1"/>
  <c r="AS92" i="1"/>
  <c r="AS88" i="1"/>
  <c r="BA87" i="1"/>
  <c r="BB93" i="1" s="1"/>
  <c r="BA92" i="1"/>
  <c r="BA88" i="1"/>
  <c r="Y93" i="1"/>
  <c r="BI87" i="1"/>
  <c r="BI92" i="1"/>
  <c r="BI88" i="1"/>
  <c r="BW87" i="1"/>
  <c r="BG88" i="1"/>
  <c r="BH93" i="1" s="1"/>
  <c r="AR90" i="1"/>
  <c r="AR91" i="1"/>
  <c r="AP92" i="1"/>
  <c r="BP92" i="1"/>
  <c r="X93" i="1"/>
  <c r="AP84" i="1"/>
  <c r="AP81" i="1"/>
  <c r="AP85" i="1" s="1"/>
  <c r="AY84" i="1"/>
  <c r="N85" i="1"/>
  <c r="AY81" i="1"/>
  <c r="BG84" i="1"/>
  <c r="V85" i="1"/>
  <c r="BG81" i="1"/>
  <c r="BG85" i="1" s="1"/>
  <c r="BO84" i="1"/>
  <c r="AD85" i="1"/>
  <c r="BO81" i="1"/>
  <c r="BW84" i="1"/>
  <c r="AL85" i="1"/>
  <c r="BW81" i="1"/>
  <c r="BW82" i="1"/>
  <c r="AY83" i="1"/>
  <c r="AV84" i="1"/>
  <c r="BJ84" i="1"/>
  <c r="AS87" i="1"/>
  <c r="BO87" i="1"/>
  <c r="BP93" i="1" s="1"/>
  <c r="BL93" i="1"/>
  <c r="BW88" i="1"/>
  <c r="AS89" i="1"/>
  <c r="BH89" i="1"/>
  <c r="BI90" i="1"/>
  <c r="BI91" i="1"/>
  <c r="BG92" i="1"/>
  <c r="AE93" i="1"/>
  <c r="BB139" i="1"/>
  <c r="AQ82" i="1"/>
  <c r="AQ85" i="1" s="1"/>
  <c r="E85" i="1"/>
  <c r="AQ87" i="1"/>
  <c r="AR93" i="1" s="1"/>
  <c r="BK89" i="1"/>
  <c r="BS89" i="1"/>
  <c r="C93" i="1"/>
  <c r="S93" i="1"/>
  <c r="BW108" i="1"/>
  <c r="BI123" i="1"/>
  <c r="L123" i="1"/>
  <c r="BC139" i="1"/>
  <c r="BC83" i="1"/>
  <c r="BC85" i="1" s="1"/>
  <c r="BK83" i="1"/>
  <c r="BS83" i="1"/>
  <c r="BS85" i="1" s="1"/>
  <c r="BD89" i="1"/>
  <c r="BL89" i="1"/>
  <c r="BT89" i="1"/>
  <c r="AO90" i="1"/>
  <c r="AP93" i="1" s="1"/>
  <c r="AX90" i="1"/>
  <c r="AY93" i="1" s="1"/>
  <c r="BF90" i="1"/>
  <c r="BG93" i="1" s="1"/>
  <c r="BN90" i="1"/>
  <c r="BV90" i="1"/>
  <c r="BW93" i="1" s="1"/>
  <c r="AQ91" i="1"/>
  <c r="AB93" i="1"/>
  <c r="AJ93" i="1"/>
  <c r="AM98" i="1"/>
  <c r="L99" i="1"/>
  <c r="BX108" i="1"/>
  <c r="AR114" i="1"/>
  <c r="AR110" i="1"/>
  <c r="AR115" i="1"/>
  <c r="AR111" i="1"/>
  <c r="AR116" i="1" s="1"/>
  <c r="AR112" i="1"/>
  <c r="F116" i="1"/>
  <c r="AR113" i="1"/>
  <c r="BB123" i="1"/>
  <c r="BJ123" i="1"/>
  <c r="BI139" i="1"/>
  <c r="AT108" i="1"/>
  <c r="AT107" i="1"/>
  <c r="AJ139" i="1"/>
  <c r="BU135" i="1"/>
  <c r="BU136" i="1"/>
  <c r="L132" i="1"/>
  <c r="L139" i="1" s="1"/>
  <c r="BU132" i="1"/>
  <c r="BU139" i="1" s="1"/>
  <c r="BU137" i="1"/>
  <c r="BU133" i="1"/>
  <c r="BJ139" i="1"/>
  <c r="BD88" i="1"/>
  <c r="BE93" i="1" s="1"/>
  <c r="BL88" i="1"/>
  <c r="BM93" i="1" s="1"/>
  <c r="BT88" i="1"/>
  <c r="BU93" i="1" s="1"/>
  <c r="BN89" i="1"/>
  <c r="BO93" i="1" s="1"/>
  <c r="AT103" i="1"/>
  <c r="AS104" i="1"/>
  <c r="AS109" i="1" s="1"/>
  <c r="BW107" i="1"/>
  <c r="AU108" i="1"/>
  <c r="BD123" i="1"/>
  <c r="BL123" i="1"/>
  <c r="T139" i="1"/>
  <c r="BE135" i="1"/>
  <c r="BE136" i="1"/>
  <c r="BE132" i="1"/>
  <c r="BE139" i="1" s="1"/>
  <c r="BE137" i="1"/>
  <c r="BE133" i="1"/>
  <c r="AB139" i="1"/>
  <c r="BM135" i="1"/>
  <c r="BM136" i="1"/>
  <c r="BM132" i="1"/>
  <c r="BM139" i="1" s="1"/>
  <c r="BM137" i="1"/>
  <c r="BM133" i="1"/>
  <c r="BK139" i="1"/>
  <c r="BR139" i="1"/>
  <c r="AR139" i="1"/>
  <c r="BS139" i="1"/>
  <c r="AT106" i="1"/>
  <c r="K116" i="1"/>
  <c r="H139" i="1"/>
  <c r="AT136" i="1"/>
  <c r="AT132" i="1"/>
  <c r="AT139" i="1" s="1"/>
  <c r="AT137" i="1"/>
  <c r="AT133" i="1"/>
  <c r="AT138" i="1"/>
  <c r="AT134" i="1"/>
  <c r="AV139" i="1"/>
  <c r="AU110" i="1"/>
  <c r="AV111" i="1"/>
  <c r="AT114" i="1"/>
  <c r="AV115" i="1"/>
  <c r="AR125" i="1"/>
  <c r="AT126" i="1"/>
  <c r="BW126" i="1"/>
  <c r="AV127" i="1"/>
  <c r="AR129" i="1"/>
  <c r="AT130" i="1"/>
  <c r="BW130" i="1"/>
  <c r="BD133" i="1"/>
  <c r="BL133" i="1"/>
  <c r="BT133" i="1"/>
  <c r="AS134" i="1"/>
  <c r="BF134" i="1"/>
  <c r="BN134" i="1"/>
  <c r="BV134" i="1"/>
  <c r="BH135" i="1"/>
  <c r="BP135" i="1"/>
  <c r="BB136" i="1"/>
  <c r="BJ136" i="1"/>
  <c r="BR136" i="1"/>
  <c r="BD137" i="1"/>
  <c r="BL137" i="1"/>
  <c r="BT137" i="1"/>
  <c r="AS138" i="1"/>
  <c r="BF138" i="1"/>
  <c r="BN138" i="1"/>
  <c r="BV138" i="1"/>
  <c r="W139" i="1"/>
  <c r="AE139" i="1"/>
  <c r="AV110" i="1"/>
  <c r="AS113" i="1"/>
  <c r="AU114" i="1"/>
  <c r="G116" i="1"/>
  <c r="AK123" i="1"/>
  <c r="AR124" i="1"/>
  <c r="AR131" i="1" s="1"/>
  <c r="AS125" i="1"/>
  <c r="AU126" i="1"/>
  <c r="AS129" i="1"/>
  <c r="AU130" i="1"/>
  <c r="BD132" i="1"/>
  <c r="BD139" i="1" s="1"/>
  <c r="BL132" i="1"/>
  <c r="BL139" i="1" s="1"/>
  <c r="BT132" i="1"/>
  <c r="BT139" i="1" s="1"/>
  <c r="AR133" i="1"/>
  <c r="BG134" i="1"/>
  <c r="BO134" i="1"/>
  <c r="BW134" i="1"/>
  <c r="AV135" i="1"/>
  <c r="BI135" i="1"/>
  <c r="BC136" i="1"/>
  <c r="BK136" i="1"/>
  <c r="BS136" i="1"/>
  <c r="AR137" i="1"/>
  <c r="BG138" i="1"/>
  <c r="BO138" i="1"/>
  <c r="BW138" i="1"/>
  <c r="X139" i="1"/>
  <c r="AS124" i="1"/>
  <c r="AS131" i="1" s="1"/>
  <c r="AS133" i="1"/>
  <c r="BH134" i="1"/>
  <c r="BP134" i="1"/>
  <c r="BD136" i="1"/>
  <c r="BL136" i="1"/>
  <c r="BT136" i="1"/>
  <c r="AS137" i="1"/>
  <c r="BH138" i="1"/>
  <c r="BP138" i="1"/>
  <c r="AS112" i="1"/>
  <c r="AU113" i="1"/>
  <c r="I116" i="1"/>
  <c r="AT124" i="1"/>
  <c r="AT131" i="1" s="1"/>
  <c r="BW124" i="1"/>
  <c r="BW131" i="1" s="1"/>
  <c r="AU125" i="1"/>
  <c r="AS128" i="1"/>
  <c r="AU129" i="1"/>
  <c r="G131" i="1"/>
  <c r="AS132" i="1"/>
  <c r="AS139" i="1" s="1"/>
  <c r="BF132" i="1"/>
  <c r="BF139" i="1" s="1"/>
  <c r="BN132" i="1"/>
  <c r="BN139" i="1" s="1"/>
  <c r="BV132" i="1"/>
  <c r="BG133" i="1"/>
  <c r="BO133" i="1"/>
  <c r="BW133" i="1"/>
  <c r="AV134" i="1"/>
  <c r="BI134" i="1"/>
  <c r="BC135" i="1"/>
  <c r="BK135" i="1"/>
  <c r="BS135" i="1"/>
  <c r="AR136" i="1"/>
  <c r="BG137" i="1"/>
  <c r="BO137" i="1"/>
  <c r="BW137" i="1"/>
  <c r="AV138" i="1"/>
  <c r="BI138" i="1"/>
  <c r="F139" i="1"/>
  <c r="R139" i="1"/>
  <c r="Z139" i="1"/>
  <c r="AH139" i="1"/>
  <c r="AV113" i="1"/>
  <c r="AU124" i="1"/>
  <c r="AU131" i="1" s="1"/>
  <c r="AV125" i="1"/>
  <c r="AT128" i="1"/>
  <c r="AV129" i="1"/>
  <c r="BG132" i="1"/>
  <c r="BG139" i="1" s="1"/>
  <c r="BO132" i="1"/>
  <c r="BO139" i="1" s="1"/>
  <c r="BW132" i="1"/>
  <c r="BH133" i="1"/>
  <c r="BP133" i="1"/>
  <c r="BB134" i="1"/>
  <c r="BJ134" i="1"/>
  <c r="BR134" i="1"/>
  <c r="BD135" i="1"/>
  <c r="BL135" i="1"/>
  <c r="BT135" i="1"/>
  <c r="AS136" i="1"/>
  <c r="BH137" i="1"/>
  <c r="BP137" i="1"/>
  <c r="G139" i="1"/>
  <c r="S139" i="1"/>
  <c r="AA139" i="1"/>
  <c r="AI139" i="1"/>
  <c r="AS111" i="1"/>
  <c r="AS116" i="1" s="1"/>
  <c r="BH132" i="1"/>
  <c r="BH139" i="1" s="1"/>
  <c r="BP132" i="1"/>
  <c r="BP139" i="1" s="1"/>
  <c r="AV133" i="1"/>
  <c r="BI133" i="1"/>
  <c r="BC134" i="1"/>
  <c r="BK134" i="1"/>
  <c r="BS134" i="1"/>
  <c r="BD134" i="1"/>
  <c r="BL134" i="1"/>
  <c r="BT134" i="1"/>
  <c r="BO25" i="1" l="1"/>
  <c r="AQ15" i="1"/>
  <c r="I41" i="1"/>
  <c r="AV15" i="1"/>
  <c r="AO15" i="1"/>
  <c r="AU62" i="1"/>
  <c r="AU56" i="1"/>
  <c r="BP21" i="1"/>
  <c r="BQ15" i="1"/>
  <c r="AU24" i="1"/>
  <c r="BU15" i="1"/>
  <c r="BN48" i="1"/>
  <c r="BN49" i="1"/>
  <c r="BN51" i="1"/>
  <c r="BN50" i="1"/>
  <c r="AK70" i="1"/>
  <c r="BV22" i="1"/>
  <c r="BV123" i="1" s="1"/>
  <c r="AV51" i="1"/>
  <c r="BQ67" i="1"/>
  <c r="AV50" i="1"/>
  <c r="AF21" i="1"/>
  <c r="AZ15" i="1"/>
  <c r="BS26" i="1"/>
  <c r="BV26" i="1"/>
  <c r="AR15" i="1"/>
  <c r="BK21" i="1"/>
  <c r="BQ28" i="1"/>
  <c r="BQ131" i="1" s="1"/>
  <c r="K28" i="1"/>
  <c r="AF22" i="1"/>
  <c r="BQ26" i="1" s="1"/>
  <c r="AJ70" i="1"/>
  <c r="BU22" i="1"/>
  <c r="BW44" i="1"/>
  <c r="BM23" i="1"/>
  <c r="BM25" i="1"/>
  <c r="AX15" i="1"/>
  <c r="BQ68" i="1"/>
  <c r="AU23" i="1"/>
  <c r="BV15" i="1"/>
  <c r="BE15" i="1"/>
  <c r="I48" i="1"/>
  <c r="BF15" i="1"/>
  <c r="BU21" i="1"/>
  <c r="BW65" i="1"/>
  <c r="BV25" i="1"/>
  <c r="AU26" i="1"/>
  <c r="AU22" i="1"/>
  <c r="AU123" i="1" s="1"/>
  <c r="BV23" i="1"/>
  <c r="BV24" i="1"/>
  <c r="AO63" i="1"/>
  <c r="AT25" i="1"/>
  <c r="AN15" i="1"/>
  <c r="BR26" i="1"/>
  <c r="AY80" i="1"/>
  <c r="BW85" i="1"/>
  <c r="BJ93" i="1"/>
  <c r="AT85" i="1"/>
  <c r="AV80" i="1"/>
  <c r="AS81" i="1"/>
  <c r="AS85" i="1" s="1"/>
  <c r="AS84" i="1"/>
  <c r="G85" i="1"/>
  <c r="J73" i="1"/>
  <c r="AV73" i="1" s="1"/>
  <c r="AV68" i="1"/>
  <c r="AX80" i="1"/>
  <c r="AV71" i="1"/>
  <c r="AV70" i="1"/>
  <c r="AX71" i="1"/>
  <c r="BV116" i="1"/>
  <c r="BV21" i="1"/>
  <c r="BL63" i="1"/>
  <c r="BG57" i="1"/>
  <c r="BG58" i="1" s="1"/>
  <c r="V58" i="1"/>
  <c r="I139" i="1"/>
  <c r="AU136" i="1"/>
  <c r="AU132" i="1"/>
  <c r="AU139" i="1" s="1"/>
  <c r="AU137" i="1"/>
  <c r="AU133" i="1"/>
  <c r="AU138" i="1"/>
  <c r="AU134" i="1"/>
  <c r="AU135" i="1"/>
  <c r="BA57" i="1"/>
  <c r="BA58" i="1" s="1"/>
  <c r="P58" i="1"/>
  <c r="AB79" i="1"/>
  <c r="AB57" i="1"/>
  <c r="BM33" i="1"/>
  <c r="AU75" i="1"/>
  <c r="AU78" i="1"/>
  <c r="AU76" i="1"/>
  <c r="I70" i="1"/>
  <c r="BT43" i="1"/>
  <c r="BT46" i="1"/>
  <c r="BT66" i="1"/>
  <c r="BT45" i="1"/>
  <c r="BT44" i="1"/>
  <c r="BW15" i="1"/>
  <c r="F58" i="1"/>
  <c r="J69" i="1"/>
  <c r="AV65" i="1"/>
  <c r="BD79" i="1"/>
  <c r="BD80" i="1" s="1"/>
  <c r="S80" i="1"/>
  <c r="BF49" i="1"/>
  <c r="BT79" i="1"/>
  <c r="BT80" i="1" s="1"/>
  <c r="AI80" i="1"/>
  <c r="BU67" i="1"/>
  <c r="BU66" i="1"/>
  <c r="AJ48" i="1"/>
  <c r="AJ47" i="1"/>
  <c r="BU43" i="1"/>
  <c r="BU44" i="1"/>
  <c r="BU45" i="1"/>
  <c r="BU46" i="1"/>
  <c r="BP109" i="1"/>
  <c r="BP15" i="1"/>
  <c r="BT26" i="1"/>
  <c r="BW21" i="1"/>
  <c r="AO79" i="1"/>
  <c r="AO80" i="1" s="1"/>
  <c r="C80" i="1"/>
  <c r="AP15" i="1"/>
  <c r="BP26" i="1"/>
  <c r="AU50" i="1"/>
  <c r="AU48" i="1"/>
  <c r="BO26" i="1"/>
  <c r="BR50" i="1"/>
  <c r="BR48" i="1"/>
  <c r="BR49" i="1"/>
  <c r="AT109" i="1"/>
  <c r="AT15" i="1"/>
  <c r="BT23" i="1"/>
  <c r="AY85" i="1"/>
  <c r="BR85" i="1"/>
  <c r="BX85" i="1"/>
  <c r="BF93" i="1"/>
  <c r="BS93" i="1"/>
  <c r="BN116" i="1"/>
  <c r="BN21" i="1"/>
  <c r="AV82" i="1"/>
  <c r="BG79" i="1"/>
  <c r="V80" i="1"/>
  <c r="BV63" i="1"/>
  <c r="W58" i="1"/>
  <c r="BH57" i="1"/>
  <c r="BH58" i="1" s="1"/>
  <c r="AV58" i="1"/>
  <c r="AQ79" i="1"/>
  <c r="E80" i="1"/>
  <c r="AI69" i="1"/>
  <c r="BT65" i="1"/>
  <c r="BT69" i="1" s="1"/>
  <c r="BO109" i="1"/>
  <c r="BO15" i="1"/>
  <c r="BX21" i="1"/>
  <c r="AE123" i="1"/>
  <c r="BP22" i="1"/>
  <c r="BP123" i="1" s="1"/>
  <c r="AE48" i="1"/>
  <c r="BP24" i="1"/>
  <c r="BS109" i="1"/>
  <c r="BS15" i="1"/>
  <c r="AX49" i="1"/>
  <c r="BH109" i="1"/>
  <c r="BH15" i="1"/>
  <c r="AD123" i="1"/>
  <c r="AD48" i="1"/>
  <c r="BO22" i="1"/>
  <c r="BO123" i="1" s="1"/>
  <c r="BO23" i="1"/>
  <c r="BN109" i="1"/>
  <c r="BN15" i="1"/>
  <c r="CA117" i="1"/>
  <c r="CA123" i="1" s="1"/>
  <c r="CA96" i="1"/>
  <c r="AT26" i="1"/>
  <c r="AH69" i="1"/>
  <c r="BS65" i="1"/>
  <c r="BS69" i="1" s="1"/>
  <c r="BK80" i="1"/>
  <c r="BN93" i="1"/>
  <c r="AU93" i="1"/>
  <c r="BV67" i="1"/>
  <c r="BV68" i="1"/>
  <c r="BV46" i="1"/>
  <c r="BV45" i="1"/>
  <c r="BV44" i="1"/>
  <c r="BV43" i="1"/>
  <c r="BV66" i="1"/>
  <c r="AK48" i="1"/>
  <c r="AK47" i="1"/>
  <c r="AG69" i="1"/>
  <c r="BR65" i="1"/>
  <c r="BR69" i="1" s="1"/>
  <c r="L70" i="1"/>
  <c r="N58" i="1"/>
  <c r="AY57" i="1"/>
  <c r="AY58" i="1" s="1"/>
  <c r="BM63" i="1"/>
  <c r="BR58" i="1"/>
  <c r="BT48" i="1"/>
  <c r="BT49" i="1"/>
  <c r="BT50" i="1"/>
  <c r="BE57" i="1"/>
  <c r="BE58" i="1" s="1"/>
  <c r="T58" i="1"/>
  <c r="J58" i="1"/>
  <c r="BL58" i="1"/>
  <c r="AI117" i="1"/>
  <c r="BT114" i="1"/>
  <c r="BT110" i="1"/>
  <c r="BT115" i="1"/>
  <c r="BT111" i="1"/>
  <c r="BT112" i="1"/>
  <c r="AI96" i="1"/>
  <c r="BT113" i="1"/>
  <c r="BG109" i="1"/>
  <c r="BG15" i="1"/>
  <c r="BM116" i="1"/>
  <c r="BM21" i="1"/>
  <c r="BT109" i="1"/>
  <c r="BT15" i="1"/>
  <c r="BB50" i="1"/>
  <c r="BB48" i="1"/>
  <c r="BB51" i="1"/>
  <c r="BK109" i="1"/>
  <c r="BK15" i="1"/>
  <c r="BU65" i="1"/>
  <c r="AJ69" i="1"/>
  <c r="BM24" i="1"/>
  <c r="AL70" i="1"/>
  <c r="BW22" i="1"/>
  <c r="BW23" i="1"/>
  <c r="AH70" i="1"/>
  <c r="BS22" i="1"/>
  <c r="BS24" i="1"/>
  <c r="BJ109" i="1"/>
  <c r="BJ15" i="1"/>
  <c r="BS113" i="1"/>
  <c r="AH117" i="1"/>
  <c r="BS114" i="1"/>
  <c r="BS110" i="1"/>
  <c r="BS115" i="1"/>
  <c r="BS111" i="1"/>
  <c r="BS112" i="1"/>
  <c r="AH96" i="1"/>
  <c r="AU109" i="1"/>
  <c r="AU15" i="1"/>
  <c r="BS25" i="1"/>
  <c r="BP25" i="1"/>
  <c r="AT93" i="1"/>
  <c r="BO85" i="1"/>
  <c r="BI93" i="1"/>
  <c r="AS93" i="1"/>
  <c r="AZ93" i="1"/>
  <c r="BJ85" i="1"/>
  <c r="BV93" i="1"/>
  <c r="AN72" i="1"/>
  <c r="AN71" i="1"/>
  <c r="AN70" i="1"/>
  <c r="BB63" i="1"/>
  <c r="AY79" i="1"/>
  <c r="N80" i="1"/>
  <c r="BF58" i="1"/>
  <c r="BT63" i="1"/>
  <c r="AS57" i="1"/>
  <c r="AS58" i="1" s="1"/>
  <c r="G58" i="1"/>
  <c r="BT51" i="1"/>
  <c r="BN79" i="1"/>
  <c r="BN80" i="1" s="1"/>
  <c r="AC80" i="1"/>
  <c r="BT24" i="1"/>
  <c r="AV116" i="1"/>
  <c r="AV21" i="1"/>
  <c r="BL109" i="1"/>
  <c r="BL15" i="1"/>
  <c r="AU116" i="1"/>
  <c r="AU21" i="1"/>
  <c r="BC109" i="1"/>
  <c r="BC15" i="1"/>
  <c r="BU114" i="1"/>
  <c r="BU110" i="1"/>
  <c r="BU115" i="1"/>
  <c r="BU111" i="1"/>
  <c r="BU112" i="1"/>
  <c r="BU113" i="1"/>
  <c r="AJ117" i="1"/>
  <c r="AJ96" i="1"/>
  <c r="BR109" i="1"/>
  <c r="BR15" i="1"/>
  <c r="BW68" i="1"/>
  <c r="BW66" i="1"/>
  <c r="AL48" i="1"/>
  <c r="BW51" i="1" s="1"/>
  <c r="BW43" i="1"/>
  <c r="BW67" i="1"/>
  <c r="BW45" i="1"/>
  <c r="AV48" i="1"/>
  <c r="AV49" i="1"/>
  <c r="BQ20" i="1"/>
  <c r="AF8" i="1"/>
  <c r="BK48" i="1"/>
  <c r="BK51" i="1"/>
  <c r="AV67" i="1"/>
  <c r="J72" i="1"/>
  <c r="AV72" i="1" s="1"/>
  <c r="BR113" i="1"/>
  <c r="AG117" i="1"/>
  <c r="BR114" i="1"/>
  <c r="BR110" i="1"/>
  <c r="BR115" i="1"/>
  <c r="BR111" i="1"/>
  <c r="BR112" i="1"/>
  <c r="AG96" i="1"/>
  <c r="AN50" i="1"/>
  <c r="AN48" i="1"/>
  <c r="AN49" i="1"/>
  <c r="AN51" i="1"/>
  <c r="BF50" i="1"/>
  <c r="AF47" i="1"/>
  <c r="BQ46" i="1"/>
  <c r="BQ43" i="1"/>
  <c r="BQ44" i="1"/>
  <c r="BQ45" i="1"/>
  <c r="BD109" i="1"/>
  <c r="BD15" i="1"/>
  <c r="AM70" i="1"/>
  <c r="BX22" i="1"/>
  <c r="BX24" i="1"/>
  <c r="BW103" i="1"/>
  <c r="BW105" i="1"/>
  <c r="BW104" i="1"/>
  <c r="BW109" i="1" s="1"/>
  <c r="BJ50" i="1"/>
  <c r="BB109" i="1"/>
  <c r="BB15" i="1"/>
  <c r="H123" i="1"/>
  <c r="H48" i="1"/>
  <c r="AT22" i="1"/>
  <c r="AT123" i="1" s="1"/>
  <c r="BW24" i="1"/>
  <c r="BG80" i="1"/>
  <c r="BB85" i="1"/>
  <c r="BN72" i="1"/>
  <c r="BN70" i="1"/>
  <c r="AR85" i="1"/>
  <c r="AR79" i="1"/>
  <c r="AR80" i="1" s="1"/>
  <c r="F80" i="1"/>
  <c r="BR21" i="1"/>
  <c r="AU59" i="1"/>
  <c r="I63" i="1"/>
  <c r="AU61" i="1"/>
  <c r="BI57" i="1"/>
  <c r="BI58" i="1" s="1"/>
  <c r="X58" i="1"/>
  <c r="BN58" i="1"/>
  <c r="AN58" i="1"/>
  <c r="AX50" i="1"/>
  <c r="BQ19" i="1"/>
  <c r="AF25" i="1"/>
  <c r="BQ25" i="1" s="1"/>
  <c r="AF7" i="1"/>
  <c r="BQ65" i="1"/>
  <c r="BQ69" i="1" s="1"/>
  <c r="AF69" i="1"/>
  <c r="AA80" i="1"/>
  <c r="BL79" i="1"/>
  <c r="BL80" i="1" s="1"/>
  <c r="BX67" i="1"/>
  <c r="BX68" i="1"/>
  <c r="BX43" i="1"/>
  <c r="BX47" i="1" s="1"/>
  <c r="AM48" i="1"/>
  <c r="AB123" i="1"/>
  <c r="AB48" i="1"/>
  <c r="BM22" i="1"/>
  <c r="BM123" i="1" s="1"/>
  <c r="BO116" i="1"/>
  <c r="BO21" i="1"/>
  <c r="BW115" i="1"/>
  <c r="BW111" i="1"/>
  <c r="BW112" i="1"/>
  <c r="BW113" i="1"/>
  <c r="AL117" i="1"/>
  <c r="BW114" i="1"/>
  <c r="BW110" i="1"/>
  <c r="AL96" i="1"/>
  <c r="BP23" i="1"/>
  <c r="BM109" i="1"/>
  <c r="BM15" i="1"/>
  <c r="BS21" i="1"/>
  <c r="BR47" i="1"/>
  <c r="BF72" i="1"/>
  <c r="BF70" i="1"/>
  <c r="AQ80" i="1"/>
  <c r="BN71" i="1"/>
  <c r="AK69" i="1"/>
  <c r="BV65" i="1"/>
  <c r="BU63" i="1"/>
  <c r="AN80" i="1"/>
  <c r="AD58" i="1"/>
  <c r="BO57" i="1"/>
  <c r="BO58" i="1" s="1"/>
  <c r="BE63" i="1"/>
  <c r="AR49" i="1"/>
  <c r="AR48" i="1"/>
  <c r="BE48" i="1"/>
  <c r="BE51" i="1"/>
  <c r="AF132" i="1"/>
  <c r="AF87" i="1"/>
  <c r="AF81" i="1"/>
  <c r="AF59" i="1"/>
  <c r="K35" i="1"/>
  <c r="BQ35" i="1"/>
  <c r="BQ37" i="1"/>
  <c r="BQ38" i="1"/>
  <c r="BQ39" i="1"/>
  <c r="BQ36" i="1"/>
  <c r="AF41" i="1"/>
  <c r="I79" i="1"/>
  <c r="AU79" i="1" s="1"/>
  <c r="I57" i="1"/>
  <c r="I58" i="1" s="1"/>
  <c r="AF33" i="1"/>
  <c r="AU33" i="1"/>
  <c r="D58" i="1"/>
  <c r="AP57" i="1"/>
  <c r="AP58" i="1" s="1"/>
  <c r="AR50" i="1"/>
  <c r="BQ53" i="1"/>
  <c r="AF48" i="1"/>
  <c r="BQ54" i="1"/>
  <c r="BQ56" i="1"/>
  <c r="BQ55" i="1"/>
  <c r="BE49" i="1"/>
  <c r="AT58" i="1"/>
  <c r="BD58" i="1"/>
  <c r="BQ112" i="1"/>
  <c r="BQ113" i="1"/>
  <c r="BQ114" i="1"/>
  <c r="BQ110" i="1"/>
  <c r="BQ115" i="1"/>
  <c r="BQ111" i="1"/>
  <c r="AF96" i="1"/>
  <c r="BX25" i="1"/>
  <c r="BX65" i="1"/>
  <c r="AF23" i="1"/>
  <c r="BQ23" i="1" s="1"/>
  <c r="BQ17" i="1"/>
  <c r="BQ21" i="1" s="1"/>
  <c r="AF5" i="1"/>
  <c r="AT116" i="1"/>
  <c r="AT21" i="1"/>
  <c r="AT66" i="1"/>
  <c r="AT68" i="1"/>
  <c r="AT67" i="1"/>
  <c r="H47" i="1"/>
  <c r="AT43" i="1"/>
  <c r="AT65" i="1"/>
  <c r="AT44" i="1"/>
  <c r="AT45" i="1"/>
  <c r="AT46" i="1"/>
  <c r="BW25" i="1"/>
  <c r="BX26" i="1"/>
  <c r="BW26" i="1"/>
  <c r="J85" i="1"/>
  <c r="AV81" i="1"/>
  <c r="AV85" i="1" s="1"/>
  <c r="BK93" i="1"/>
  <c r="BP85" i="1"/>
  <c r="AZ85" i="1"/>
  <c r="AX72" i="1"/>
  <c r="AX70" i="1"/>
  <c r="BF71" i="1"/>
  <c r="BV80" i="1"/>
  <c r="BE80" i="1"/>
  <c r="BO79" i="1"/>
  <c r="BO80" i="1" s="1"/>
  <c r="AD80" i="1"/>
  <c r="AZ57" i="1"/>
  <c r="AZ58" i="1" s="1"/>
  <c r="O58" i="1"/>
  <c r="AR58" i="1"/>
  <c r="BP57" i="1"/>
  <c r="BP58" i="1" s="1"/>
  <c r="AE58" i="1"/>
  <c r="AU40" i="1"/>
  <c r="AU41" i="1" s="1"/>
  <c r="I93" i="1"/>
  <c r="AU92" i="1"/>
  <c r="AU88" i="1"/>
  <c r="AU89" i="1"/>
  <c r="AU91" i="1"/>
  <c r="AU87" i="1"/>
  <c r="AU90" i="1"/>
  <c r="BQ78" i="1"/>
  <c r="BQ76" i="1"/>
  <c r="BQ75" i="1"/>
  <c r="BQ77" i="1"/>
  <c r="AJ79" i="1"/>
  <c r="AJ57" i="1"/>
  <c r="BU33" i="1"/>
  <c r="L33" i="1"/>
  <c r="AU53" i="1"/>
  <c r="AU55" i="1"/>
  <c r="AI70" i="1"/>
  <c r="BT72" i="1" s="1"/>
  <c r="BT22" i="1"/>
  <c r="BX112" i="1"/>
  <c r="BX113" i="1"/>
  <c r="AM117" i="1"/>
  <c r="BX114" i="1"/>
  <c r="BX110" i="1"/>
  <c r="AM96" i="1"/>
  <c r="BX115" i="1"/>
  <c r="BX111" i="1"/>
  <c r="BX109" i="1"/>
  <c r="BX15" i="1"/>
  <c r="AH48" i="1"/>
  <c r="BS46" i="1"/>
  <c r="BS43" i="1"/>
  <c r="BS45" i="1"/>
  <c r="BS44" i="1"/>
  <c r="AT24" i="1"/>
  <c r="BR116" i="1" l="1"/>
  <c r="BW47" i="1"/>
  <c r="BS116" i="1"/>
  <c r="BT116" i="1"/>
  <c r="AU51" i="1"/>
  <c r="AU49" i="1"/>
  <c r="BV70" i="1"/>
  <c r="BV71" i="1"/>
  <c r="BV72" i="1"/>
  <c r="BV73" i="1"/>
  <c r="AT69" i="1"/>
  <c r="BW69" i="1"/>
  <c r="BW116" i="1"/>
  <c r="BU71" i="1"/>
  <c r="BU73" i="1"/>
  <c r="BU72" i="1"/>
  <c r="BU70" i="1"/>
  <c r="AF123" i="1"/>
  <c r="AF70" i="1"/>
  <c r="BQ22" i="1"/>
  <c r="BQ123" i="1" s="1"/>
  <c r="BX116" i="1"/>
  <c r="K131" i="1"/>
  <c r="K75" i="1"/>
  <c r="K70" i="1" s="1"/>
  <c r="K53" i="1"/>
  <c r="K22" i="1"/>
  <c r="BX69" i="1"/>
  <c r="BV47" i="1"/>
  <c r="BQ24" i="1"/>
  <c r="K81" i="1"/>
  <c r="K85" i="1" s="1"/>
  <c r="K59" i="1"/>
  <c r="K63" i="1" s="1"/>
  <c r="K41" i="1"/>
  <c r="BX70" i="1"/>
  <c r="BX72" i="1"/>
  <c r="BX73" i="1"/>
  <c r="BQ48" i="1"/>
  <c r="BQ51" i="1"/>
  <c r="BQ49" i="1"/>
  <c r="BQ50" i="1"/>
  <c r="BQ62" i="1"/>
  <c r="BQ60" i="1"/>
  <c r="BQ61" i="1"/>
  <c r="AF63" i="1"/>
  <c r="BQ59" i="1"/>
  <c r="AU63" i="1"/>
  <c r="BW48" i="1"/>
  <c r="BW49" i="1"/>
  <c r="BW50" i="1"/>
  <c r="BU69" i="1"/>
  <c r="BU116" i="1"/>
  <c r="AU80" i="1"/>
  <c r="AF85" i="1"/>
  <c r="BQ82" i="1"/>
  <c r="BQ84" i="1"/>
  <c r="BQ83" i="1"/>
  <c r="BQ81" i="1"/>
  <c r="I81" i="1"/>
  <c r="BU57" i="1"/>
  <c r="BU58" i="1" s="1"/>
  <c r="L57" i="1"/>
  <c r="L58" i="1" s="1"/>
  <c r="AJ58" i="1"/>
  <c r="AV93" i="1"/>
  <c r="BQ116" i="1"/>
  <c r="AG93" i="1"/>
  <c r="BQ87" i="1"/>
  <c r="BQ89" i="1"/>
  <c r="BQ88" i="1"/>
  <c r="BQ90" i="1"/>
  <c r="BQ91" i="1"/>
  <c r="BQ92" i="1"/>
  <c r="K87" i="1"/>
  <c r="K93" i="1" s="1"/>
  <c r="BS70" i="1"/>
  <c r="BS73" i="1"/>
  <c r="BS71" i="1"/>
  <c r="BS72" i="1"/>
  <c r="BU47" i="1"/>
  <c r="I80" i="1"/>
  <c r="BT117" i="1"/>
  <c r="BT123" i="1" s="1"/>
  <c r="AI123" i="1"/>
  <c r="BT118" i="1"/>
  <c r="BT119" i="1"/>
  <c r="BT122" i="1"/>
  <c r="BT120" i="1"/>
  <c r="BT121" i="1"/>
  <c r="L79" i="1"/>
  <c r="L80" i="1" s="1"/>
  <c r="BU79" i="1"/>
  <c r="BU80" i="1" s="1"/>
  <c r="AJ80" i="1"/>
  <c r="BQ132" i="1"/>
  <c r="BQ139" i="1" s="1"/>
  <c r="BQ137" i="1"/>
  <c r="BQ133" i="1"/>
  <c r="BQ138" i="1"/>
  <c r="BQ134" i="1"/>
  <c r="K132" i="1"/>
  <c r="K139" i="1" s="1"/>
  <c r="AF139" i="1"/>
  <c r="BQ135" i="1"/>
  <c r="BQ136" i="1"/>
  <c r="AG123" i="1"/>
  <c r="BR117" i="1"/>
  <c r="BR123" i="1" s="1"/>
  <c r="BR122" i="1"/>
  <c r="BR121" i="1"/>
  <c r="BR118" i="1"/>
  <c r="BR119" i="1"/>
  <c r="BR120" i="1"/>
  <c r="BO48" i="1"/>
  <c r="BO51" i="1"/>
  <c r="BO49" i="1"/>
  <c r="BO50" i="1"/>
  <c r="BS47" i="1"/>
  <c r="BT70" i="1"/>
  <c r="BT71" i="1"/>
  <c r="BT73" i="1"/>
  <c r="AT47" i="1"/>
  <c r="BW117" i="1"/>
  <c r="BW123" i="1" s="1"/>
  <c r="AL123" i="1"/>
  <c r="BW120" i="1"/>
  <c r="BW122" i="1"/>
  <c r="BW118" i="1"/>
  <c r="BW119" i="1"/>
  <c r="BW121" i="1"/>
  <c r="BM48" i="1"/>
  <c r="BM51" i="1"/>
  <c r="BM49" i="1"/>
  <c r="BM50" i="1"/>
  <c r="BQ47" i="1"/>
  <c r="AH123" i="1"/>
  <c r="BS117" i="1"/>
  <c r="BS123" i="1" s="1"/>
  <c r="BS118" i="1"/>
  <c r="BS122" i="1"/>
  <c r="BS121" i="1"/>
  <c r="BS119" i="1"/>
  <c r="BS120" i="1"/>
  <c r="BP51" i="1"/>
  <c r="BP48" i="1"/>
  <c r="BP49" i="1"/>
  <c r="BP50" i="1"/>
  <c r="BU48" i="1"/>
  <c r="BU51" i="1"/>
  <c r="BU49" i="1"/>
  <c r="BU50" i="1"/>
  <c r="AV69" i="1"/>
  <c r="BM57" i="1"/>
  <c r="BM58" i="1" s="1"/>
  <c r="AB58" i="1"/>
  <c r="BX71" i="1"/>
  <c r="BV69" i="1"/>
  <c r="AT48" i="1"/>
  <c r="AT49" i="1"/>
  <c r="AT51" i="1"/>
  <c r="AT50" i="1"/>
  <c r="BW70" i="1"/>
  <c r="BW71" i="1"/>
  <c r="BW73" i="1"/>
  <c r="BW72" i="1"/>
  <c r="BV48" i="1"/>
  <c r="BV49" i="1"/>
  <c r="BV50" i="1"/>
  <c r="BV51" i="1"/>
  <c r="BT47" i="1"/>
  <c r="BM79" i="1"/>
  <c r="BM80" i="1" s="1"/>
  <c r="AB80" i="1"/>
  <c r="BS48" i="1"/>
  <c r="BS51" i="1"/>
  <c r="BS50" i="1"/>
  <c r="BS49" i="1"/>
  <c r="BX117" i="1"/>
  <c r="BX123" i="1" s="1"/>
  <c r="AM123" i="1"/>
  <c r="BX122" i="1"/>
  <c r="BX120" i="1"/>
  <c r="BX118" i="1"/>
  <c r="BX121" i="1"/>
  <c r="BX119" i="1"/>
  <c r="AF79" i="1"/>
  <c r="BQ33" i="1"/>
  <c r="K33" i="1"/>
  <c r="BQ41" i="1"/>
  <c r="BQ40" i="1"/>
  <c r="BX48" i="1"/>
  <c r="BX50" i="1"/>
  <c r="BX51" i="1"/>
  <c r="BX49" i="1"/>
  <c r="BU117" i="1"/>
  <c r="BU123" i="1" s="1"/>
  <c r="AJ123" i="1"/>
  <c r="BU119" i="1"/>
  <c r="BU118" i="1"/>
  <c r="BU122" i="1"/>
  <c r="BU120" i="1"/>
  <c r="BU121" i="1"/>
  <c r="AU70" i="1"/>
  <c r="AU71" i="1"/>
  <c r="AU72" i="1"/>
  <c r="AU73" i="1"/>
  <c r="AF57" i="1"/>
  <c r="AU57" i="1"/>
  <c r="AU58" i="1" s="1"/>
  <c r="BQ70" i="1" l="1"/>
  <c r="BQ73" i="1"/>
  <c r="BQ72" i="1"/>
  <c r="BQ71" i="1"/>
  <c r="K48" i="1"/>
  <c r="K123" i="1"/>
  <c r="BQ79" i="1"/>
  <c r="BQ80" i="1" s="1"/>
  <c r="K79" i="1"/>
  <c r="K80" i="1" s="1"/>
  <c r="AF80" i="1"/>
  <c r="BQ63" i="1"/>
  <c r="AU82" i="1"/>
  <c r="AU81" i="1"/>
  <c r="I85" i="1"/>
  <c r="AU83" i="1"/>
  <c r="AU84" i="1"/>
  <c r="BR93" i="1"/>
  <c r="BQ85" i="1"/>
  <c r="BQ57" i="1"/>
  <c r="BQ58" i="1" s="1"/>
  <c r="K57" i="1"/>
  <c r="K58" i="1" s="1"/>
  <c r="AF58" i="1"/>
  <c r="AU85" i="1" l="1"/>
</calcChain>
</file>

<file path=xl/comments1.xml><?xml version="1.0" encoding="utf-8"?>
<comments xmlns="http://schemas.openxmlformats.org/spreadsheetml/2006/main">
  <authors>
    <author>Vikash</author>
    <author>Vikash Jalan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W17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First full quarter of angkok Polyster PET-1.5 months extra</t>
        </r>
      </text>
    </comment>
    <comment ref="X1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Seasonal</t>
        </r>
      </text>
    </comment>
    <comment ref="Y1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AC1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 in North America</t>
        </r>
      </text>
    </comment>
    <comment ref="AD1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Normlaised North America Alphapet, lower run at China on normal turnaround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Perforamnce Fibers 3 months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</rPr>
          <t xml:space="preserve">Vikash:
</t>
        </r>
        <r>
          <rPr>
            <sz val="9"/>
            <color indexed="81"/>
            <rFont val="Tahoma"/>
            <family val="2"/>
          </rPr>
          <t>Seaonal effect in EMEA as Ausgust is holiday month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V19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1 Month of Cepsa Canada</t>
        </r>
      </text>
    </comment>
    <comment ref="W19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first full quarter of Cepsa Canada (2months extra production) muted by amonth long unplanned shutdown of EOEG in the USA</t>
        </r>
      </text>
    </comment>
    <comment ref="X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Ageing Catalyst at our EO/EG site</t>
        </r>
      </text>
    </comment>
    <comment ref="Y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IVL Spain PTA, IPA and higher volumes at EOEG</t>
        </r>
      </text>
    </comment>
    <comment ref="AA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one week of IVL Spain as acquisition completed on 7th April 2016 and better op rate at EOEG in USA post turnaround in 2Q16</t>
        </r>
      </text>
    </comment>
    <comment ref="AC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 in North America</t>
        </r>
      </text>
    </comment>
    <comment ref="AD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 EOEG with normal turnaround, running full in 3Q17 so far</t>
        </r>
      </text>
    </comment>
    <comment ref="W20" authorId="0" shapeId="0">
      <text>
        <r>
          <rPr>
            <b/>
            <sz val="9"/>
            <color indexed="81"/>
            <rFont val="Tahoma"/>
            <family val="2"/>
          </rPr>
          <t xml:space="preserve">Vikash:
</t>
        </r>
        <r>
          <rPr>
            <sz val="9"/>
            <color indexed="81"/>
            <rFont val="Tahoma"/>
            <family val="2"/>
          </rPr>
          <t>Impacted by PTTGC FM - end July to begin Nov 2015</t>
        </r>
      </text>
    </comment>
    <comment ref="F2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 margins on project delays in Europe and impecting Asia positively too</t>
        </r>
      </text>
    </comment>
    <comment ref="G2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Back to 2013 levels and also effect of one new cacpaity in India targeting Asia, Middle East and Europe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gain on lag pricing in Asia on falling prices</t>
        </r>
      </text>
    </comment>
    <comment ref="V23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capcaity in South Asia targeted Europe &amp; Asia market</t>
        </r>
      </text>
    </comment>
    <comment ref="W23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capcaity getting absorbed with demand growth + gain on lag pricing in Asia on fallling prices</t>
        </r>
      </text>
    </comment>
    <comment ref="X2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Destocking demand due to fallin gprices impacted margins</t>
        </r>
      </text>
    </comment>
    <comment ref="AA2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Weaker West PET on seasonality</t>
        </r>
      </text>
    </comment>
    <comment ref="W24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HVA margins improve on falling prices</t>
        </r>
      </text>
    </comment>
    <comment ref="W25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Imapct of amonth long unplanned SD of EOEG site + PTTGC FM</t>
        </r>
      </text>
    </comment>
    <comment ref="X2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volume at EO/EG and 20 days planned shutdown at PTA Canada</t>
        </r>
      </text>
    </comment>
    <comment ref="Y2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2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due to IPA and EOEG higher volumes, but lower YoY due to change in mix with acquisitions and higher production at EOEG last year</t>
        </r>
      </text>
    </comment>
    <comment ref="V26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Higher on seasonal + outage of Dragon Aromatic PTA in China</t>
        </r>
      </text>
    </comment>
    <comment ref="Y2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AA2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Mainly margin</t>
        </r>
      </text>
    </comment>
    <comment ref="AD2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adversely impacted by high cost IPA which is a secondary raw material</t>
        </r>
      </text>
    </comment>
    <comment ref="Y3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3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</t>
        </r>
      </text>
    </comment>
    <comment ref="AA3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Improving performance at acquired IVL Spain and Aromatics Decatur</t>
        </r>
      </text>
    </comment>
    <comment ref="Y32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Z32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AA32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AB32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AA3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Mainly FX gain</t>
        </r>
      </text>
    </comment>
    <comment ref="W35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absolute lower prices mainly</t>
        </r>
      </text>
    </comment>
    <comment ref="X3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drude oil drive lower revenues</t>
        </r>
      </text>
    </comment>
    <comment ref="Y38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W44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August holidays in Europe</t>
        </r>
      </text>
    </comment>
    <comment ref="Y44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44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IPA and EOEG volumes</t>
        </r>
      </text>
    </comment>
    <comment ref="W45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Hight with Cepsa Canada though net lower with a month long unplanned SD at EOEG</t>
        </r>
      </text>
    </comment>
    <comment ref="X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MEG due to ageing catalyst and 20 days planend shutdown at PTA Canada</t>
        </r>
      </text>
    </comment>
    <comment ref="Y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Aromatics Decatur (BP Decaur) and IVL Spain impact</t>
        </r>
      </text>
    </comment>
    <comment ref="AA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op rate</t>
        </r>
      </text>
    </comment>
    <comment ref="AC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</t>
        </r>
      </text>
    </comment>
    <comment ref="Y4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Y4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W50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mainly on EOEG amonth long unplanned SD</t>
        </r>
      </text>
    </comment>
    <comment ref="X50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margins at MEG in NA</t>
        </r>
      </text>
    </comment>
    <comment ref="Y50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W51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Improved from lag price impact on falling prices</t>
        </r>
      </text>
    </comment>
    <comment ref="X5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 PET on destocking demand on falling prices impacted margins</t>
        </r>
      </text>
    </comment>
    <comment ref="Y5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PTA Asia in 1Q16 due to better demand</t>
        </r>
      </text>
    </comment>
    <comment ref="Z5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margins</t>
        </r>
      </text>
    </comment>
    <comment ref="Y54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AC54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margins in West feedstocks</t>
        </r>
      </text>
    </comment>
    <comment ref="Y5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5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PTA Asia in 1Q16 due to better demand + Micropet India PET volumes for first full quarter</t>
        </r>
      </text>
    </comment>
    <comment ref="X6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EO/EG volumes due to ageing catalyst &amp; 20 days planned shutdown at PTA Canada</t>
        </r>
      </text>
    </comment>
    <comment ref="Y6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6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Aromatics Decatur volume and EOEG higher voluems post catalyst change and mechanical problem in 1Q16</t>
        </r>
      </text>
    </comment>
    <comment ref="AC6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turnarounds</t>
        </r>
      </text>
    </comment>
    <comment ref="W67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Auhust holidays in Europe</t>
        </r>
      </text>
    </comment>
    <comment ref="Y6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operating rates due to better demand- restocking partially</t>
        </r>
      </text>
    </comment>
    <comment ref="Z6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 with IVL Spain and higher Op Rates</t>
        </r>
      </text>
    </comment>
    <comment ref="Y68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W71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amonth long unplanned SD at EOEG</t>
        </r>
      </text>
    </comment>
    <comment ref="X7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MEG Margins and 20 days planend Shutdown at PTA Canada</t>
        </r>
      </text>
    </comment>
    <comment ref="Y7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Q72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Capacity start up delay in PET like JBF/Egypt + restocking demand</t>
        </r>
      </text>
    </comment>
    <comment ref="R72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Capacity start up delay in PET like JBF/Egypt</t>
        </r>
      </text>
    </comment>
    <comment ref="V72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Impact of a new capcaity start up in South Asia</t>
        </r>
      </text>
    </comment>
    <comment ref="W72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August holidays in Europe</t>
        </r>
      </text>
    </comment>
    <comment ref="Y7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78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</commentList>
</comments>
</file>

<file path=xl/sharedStrings.xml><?xml version="1.0" encoding="utf-8"?>
<sst xmlns="http://schemas.openxmlformats.org/spreadsheetml/2006/main" count="178" uniqueCount="73">
  <si>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</si>
  <si>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</si>
  <si>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</si>
  <si>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</si>
  <si>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</si>
  <si>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</si>
  <si>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</si>
  <si>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</si>
  <si>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</si>
  <si>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</si>
  <si>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</si>
  <si>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</si>
  <si>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</si>
  <si>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</si>
  <si>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</si>
  <si>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</si>
  <si>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</si>
  <si>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</si>
  <si>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</si>
  <si>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</si>
  <si>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</si>
  <si>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</si>
  <si>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</si>
  <si>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</si>
  <si>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</si>
  <si>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</si>
  <si>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</si>
  <si>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3Q19 Exc IRSL</t>
  </si>
  <si>
    <t>PET</t>
  </si>
  <si>
    <t>Fibers &amp; Yarns</t>
  </si>
  <si>
    <t>West Feedstock</t>
  </si>
  <si>
    <t>Asia PTA</t>
  </si>
  <si>
    <t>Holding</t>
  </si>
  <si>
    <t>Intercompany</t>
  </si>
  <si>
    <t>High Value Add (HVA)</t>
  </si>
  <si>
    <t>Special Position (West Necessities)</t>
  </si>
  <si>
    <t>Cyclical (East Necessities)</t>
  </si>
  <si>
    <t>Integrated PET (PET + PTA + Px + Recycling)</t>
  </si>
  <si>
    <t>Specialty Chemicals (NDC, IPA, Specialty PET)</t>
  </si>
  <si>
    <t>Packaging</t>
  </si>
  <si>
    <t>Fibers</t>
  </si>
  <si>
    <t>11 พฤศจิกายน 2562</t>
  </si>
  <si>
    <t>หน่วย : เหรียญดอลลาร์สหรัฐ</t>
  </si>
  <si>
    <t>ผลการดำเนินงานจำแนกตามประเภทธุรกิจ</t>
  </si>
  <si>
    <t>อัตราการผลิต  (%)</t>
  </si>
  <si>
    <t>กำลังการผลิต  (ล้านตัน)</t>
  </si>
  <si>
    <t>ปริมาณผลิต (ล้านตัน)</t>
  </si>
  <si>
    <t>IVL Core EBITDA ( เหรียญต่อตัน)</t>
  </si>
  <si>
    <t>IVL Core EBITDA (ล้านเหรียญ)</t>
  </si>
  <si>
    <t>*รายได้สุทธิ (ล้านเหรียญ)</t>
  </si>
  <si>
    <t>*หมายเหตุ: รายได้สุทธิจำแนกตามสถานที่ตั้งโรงงาน</t>
  </si>
  <si>
    <t>ผลการดำเนินงานจำแนกตามสัดส่วนผลิตภัณฑ์</t>
  </si>
  <si>
    <t>IVL Core EBITDA (เหรียญต่อตัน)</t>
  </si>
  <si>
    <t>ผลการดำเนินงานจำแนกตามภูมิภาค</t>
  </si>
  <si>
    <t>อเมริกาเหนือ</t>
  </si>
  <si>
    <t>ยุโรป, ตะวันออกกลางและแอฟริกา</t>
  </si>
  <si>
    <t>เอเชีย</t>
  </si>
  <si>
    <t>รายได้จำแนกตามภูมิภาคของลูกค้า</t>
  </si>
  <si>
    <t>ไทย</t>
  </si>
  <si>
    <t>อื่นๆในทวีปเอเชีย</t>
  </si>
  <si>
    <t>ยุโรป</t>
  </si>
  <si>
    <t>อื่นๆ</t>
  </si>
  <si>
    <t>ผลการดำเนินงานจำแนกตาม 5 ประเภทธุรกิจ</t>
  </si>
  <si>
    <t>Olefins (IVOL + IVOG)</t>
  </si>
  <si>
    <t>ไตรมาสที่ 1 ปี 2561</t>
  </si>
  <si>
    <t>ไตรมาสที่ 2 ปี 2561</t>
  </si>
  <si>
    <t>ไตรมาสที่ 3 ปี 2561</t>
  </si>
  <si>
    <t>ไตรมาสที่ 4 ปี 2561</t>
  </si>
  <si>
    <t>ไตรมาสที่ 1 ปี 2562</t>
  </si>
  <si>
    <t>ไตรมาสที่ 2 ปี 2562</t>
  </si>
  <si>
    <t>ไตรมาสที่ 3 ปี 2562</t>
  </si>
  <si>
    <t>สิบสองเดือนสิ้นสุดไตรมาสที่ 3 ปี 2561</t>
  </si>
  <si>
    <t>สิบสองเดือนสิ้นสุดไตรมาสที่3 ปี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</si>
</sst>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[$-409]d\-mmm\-yy;@"/>
    <numFmt numFmtId="165" formatCode="#,###%;[Red]\(#,###\)%"/>
    <numFmt numFmtId="166" formatCode="_(* #,##0_);_(* \(#,##0\);_(* &quot;-&quot;??_);_(@_)"/>
    <numFmt numFmtId="167" formatCode="#,##0.0000_);[Red]\(#,##0.0000\)"/>
    <numFmt numFmtId="168" formatCode="_(* #,##0.000_);_(* \(#,##0.000\);_(* &quot;-&quot;??_);_(@_)"/>
    <numFmt numFmtId="169" formatCode="_(* #,##0.0_);_(* \(#,##0.0\);_(* &quot;-&quot;??_);_(@_)"/>
    <numFmt numFmtId="170" formatCode="_(* #,##0.00000_);_(* \(#,##0.00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2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theme="0" tint="-0.14999847407452621"/>
      <name val="Times New Roman"/>
      <family val="1"/>
    </font>
    <font>
      <sz val="11"/>
      <color theme="0" tint="-4.9989318521683403E-2"/>
      <name val="Times New Roman"/>
      <family val="1"/>
    </font>
    <font>
      <b/>
      <sz val="11"/>
      <color theme="0" tint="-4.9989318521683403E-2"/>
      <name val="Times New Roman"/>
      <family val="1"/>
    </font>
    <font>
      <sz val="11"/>
      <color theme="0" tint="-0.249977111117893"/>
      <name val="Times New Roman"/>
      <family val="1"/>
    </font>
    <font>
      <b/>
      <sz val="11"/>
      <color theme="0" tint="-0.14999847407452621"/>
      <name val="Times New Roman"/>
      <family val="1"/>
    </font>
    <font>
      <b/>
      <sz val="10"/>
      <color theme="1" tint="0.34998626667073579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164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3" fillId="3" borderId="0" xfId="0" applyFont="1" applyFill="1" applyBorder="1" applyAlignment="1"/>
    <xf numFmtId="0" fontId="2" fillId="2" borderId="1" xfId="0" applyFont="1" applyFill="1" applyBorder="1" applyAlignment="1"/>
    <xf numFmtId="0" fontId="4" fillId="2" borderId="2" xfId="0" applyFont="1" applyFill="1" applyBorder="1"/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6" fillId="0" borderId="0" xfId="0" applyFont="1"/>
    <xf numFmtId="0" fontId="4" fillId="5" borderId="5" xfId="0" applyFont="1" applyFill="1" applyBorder="1"/>
    <xf numFmtId="38" fontId="6" fillId="5" borderId="0" xfId="0" applyNumberFormat="1" applyFont="1" applyFill="1" applyBorder="1"/>
    <xf numFmtId="38" fontId="6" fillId="5" borderId="6" xfId="0" applyNumberFormat="1" applyFont="1" applyFill="1" applyBorder="1"/>
    <xf numFmtId="38" fontId="6" fillId="3" borderId="7" xfId="0" applyNumberFormat="1" applyFont="1" applyFill="1" applyBorder="1"/>
    <xf numFmtId="38" fontId="6" fillId="3" borderId="0" xfId="0" applyNumberFormat="1" applyFont="1" applyFill="1" applyBorder="1"/>
    <xf numFmtId="38" fontId="6" fillId="2" borderId="0" xfId="0" applyNumberFormat="1" applyFont="1" applyFill="1" applyBorder="1"/>
    <xf numFmtId="38" fontId="6" fillId="5" borderId="9" xfId="0" applyNumberFormat="1" applyFont="1" applyFill="1" applyBorder="1"/>
    <xf numFmtId="0" fontId="6" fillId="2" borderId="0" xfId="0" applyFont="1" applyFill="1"/>
    <xf numFmtId="43" fontId="2" fillId="2" borderId="5" xfId="1" applyFont="1" applyFill="1" applyBorder="1"/>
    <xf numFmtId="9" fontId="6" fillId="2" borderId="0" xfId="2" applyFont="1" applyFill="1" applyBorder="1"/>
    <xf numFmtId="9" fontId="6" fillId="3" borderId="10" xfId="2" applyFont="1" applyFill="1" applyBorder="1"/>
    <xf numFmtId="9" fontId="6" fillId="3" borderId="5" xfId="2" applyFont="1" applyFill="1" applyBorder="1"/>
    <xf numFmtId="9" fontId="6" fillId="3" borderId="0" xfId="2" applyFont="1" applyFill="1" applyBorder="1"/>
    <xf numFmtId="9" fontId="6" fillId="2" borderId="11" xfId="2" applyFont="1" applyFill="1" applyBorder="1"/>
    <xf numFmtId="43" fontId="6" fillId="2" borderId="5" xfId="1" applyFont="1" applyFill="1" applyBorder="1"/>
    <xf numFmtId="43" fontId="6" fillId="2" borderId="0" xfId="2" applyNumberFormat="1" applyFont="1" applyFill="1" applyBorder="1"/>
    <xf numFmtId="165" fontId="6" fillId="2" borderId="0" xfId="2" applyNumberFormat="1" applyFont="1" applyFill="1" applyBorder="1"/>
    <xf numFmtId="0" fontId="6" fillId="2" borderId="5" xfId="0" applyFont="1" applyFill="1" applyBorder="1"/>
    <xf numFmtId="40" fontId="6" fillId="2" borderId="0" xfId="0" applyNumberFormat="1" applyFont="1" applyFill="1" applyBorder="1"/>
    <xf numFmtId="40" fontId="6" fillId="3" borderId="10" xfId="0" applyNumberFormat="1" applyFont="1" applyFill="1" applyBorder="1"/>
    <xf numFmtId="40" fontId="6" fillId="3" borderId="5" xfId="0" applyNumberFormat="1" applyFont="1" applyFill="1" applyBorder="1"/>
    <xf numFmtId="43" fontId="6" fillId="2" borderId="0" xfId="1" applyFont="1" applyFill="1" applyBorder="1"/>
    <xf numFmtId="40" fontId="6" fillId="2" borderId="0" xfId="1" applyNumberFormat="1" applyFont="1" applyFill="1" applyBorder="1"/>
    <xf numFmtId="43" fontId="7" fillId="3" borderId="0" xfId="1" applyFont="1" applyFill="1" applyBorder="1"/>
    <xf numFmtId="40" fontId="6" fillId="3" borderId="0" xfId="0" applyNumberFormat="1" applyFont="1" applyFill="1" applyBorder="1"/>
    <xf numFmtId="40" fontId="6" fillId="3" borderId="0" xfId="1" applyNumberFormat="1" applyFont="1" applyFill="1" applyBorder="1"/>
    <xf numFmtId="43" fontId="8" fillId="2" borderId="0" xfId="1" applyFont="1" applyFill="1" applyBorder="1"/>
    <xf numFmtId="43" fontId="8" fillId="3" borderId="10" xfId="1" applyFont="1" applyFill="1" applyBorder="1"/>
    <xf numFmtId="43" fontId="8" fillId="3" borderId="5" xfId="1" applyFont="1" applyFill="1" applyBorder="1"/>
    <xf numFmtId="38" fontId="8" fillId="2" borderId="0" xfId="1" applyNumberFormat="1" applyFont="1" applyFill="1" applyBorder="1"/>
    <xf numFmtId="166" fontId="8" fillId="2" borderId="0" xfId="1" applyNumberFormat="1" applyFont="1" applyFill="1" applyBorder="1"/>
    <xf numFmtId="166" fontId="8" fillId="3" borderId="0" xfId="1" applyNumberFormat="1" applyFont="1" applyFill="1" applyBorder="1"/>
    <xf numFmtId="43" fontId="8" fillId="2" borderId="11" xfId="1" applyFont="1" applyFill="1" applyBorder="1"/>
    <xf numFmtId="9" fontId="8" fillId="2" borderId="0" xfId="2" applyFont="1" applyFill="1" applyBorder="1"/>
    <xf numFmtId="43" fontId="6" fillId="2" borderId="0" xfId="1" applyFont="1" applyFill="1"/>
    <xf numFmtId="40" fontId="7" fillId="2" borderId="0" xfId="0" applyNumberFormat="1" applyFont="1" applyFill="1" applyBorder="1"/>
    <xf numFmtId="40" fontId="2" fillId="2" borderId="0" xfId="0" applyNumberFormat="1" applyFont="1" applyFill="1" applyBorder="1" applyAlignment="1"/>
    <xf numFmtId="40" fontId="7" fillId="2" borderId="5" xfId="1" applyNumberFormat="1" applyFont="1" applyFill="1" applyBorder="1"/>
    <xf numFmtId="40" fontId="7" fillId="2" borderId="5" xfId="0" applyNumberFormat="1" applyFont="1" applyFill="1" applyBorder="1"/>
    <xf numFmtId="43" fontId="7" fillId="2" borderId="5" xfId="1" applyFont="1" applyFill="1" applyBorder="1"/>
    <xf numFmtId="43" fontId="7" fillId="2" borderId="0" xfId="1" applyFont="1" applyFill="1" applyBorder="1"/>
    <xf numFmtId="43" fontId="8" fillId="3" borderId="0" xfId="1" applyFont="1" applyFill="1" applyBorder="1"/>
    <xf numFmtId="43" fontId="8" fillId="2" borderId="5" xfId="1" applyFont="1" applyFill="1" applyBorder="1"/>
    <xf numFmtId="43" fontId="7" fillId="2" borderId="0" xfId="1" applyFont="1" applyFill="1"/>
    <xf numFmtId="38" fontId="6" fillId="3" borderId="10" xfId="0" applyNumberFormat="1" applyFont="1" applyFill="1" applyBorder="1"/>
    <xf numFmtId="38" fontId="6" fillId="3" borderId="5" xfId="0" applyNumberFormat="1" applyFont="1" applyFill="1" applyBorder="1"/>
    <xf numFmtId="38" fontId="7" fillId="2" borderId="5" xfId="0" applyNumberFormat="1" applyFont="1" applyFill="1" applyBorder="1"/>
    <xf numFmtId="38" fontId="6" fillId="0" borderId="0" xfId="0" applyNumberFormat="1" applyFont="1" applyFill="1" applyBorder="1"/>
    <xf numFmtId="167" fontId="6" fillId="2" borderId="0" xfId="0" applyNumberFormat="1" applyFont="1" applyFill="1" applyBorder="1"/>
    <xf numFmtId="38" fontId="7" fillId="2" borderId="0" xfId="0" applyNumberFormat="1" applyFont="1" applyFill="1" applyBorder="1"/>
    <xf numFmtId="38" fontId="6" fillId="2" borderId="0" xfId="0" applyNumberFormat="1" applyFont="1" applyFill="1"/>
    <xf numFmtId="38" fontId="9" fillId="2" borderId="5" xfId="0" applyNumberFormat="1" applyFont="1" applyFill="1" applyBorder="1"/>
    <xf numFmtId="38" fontId="9" fillId="2" borderId="0" xfId="0" applyNumberFormat="1" applyFont="1" applyFill="1" applyBorder="1"/>
    <xf numFmtId="38" fontId="9" fillId="3" borderId="10" xfId="0" applyNumberFormat="1" applyFont="1" applyFill="1" applyBorder="1"/>
    <xf numFmtId="43" fontId="6" fillId="3" borderId="0" xfId="1" applyFont="1" applyFill="1" applyBorder="1"/>
    <xf numFmtId="0" fontId="10" fillId="2" borderId="0" xfId="0" applyFont="1" applyFill="1" applyBorder="1" applyAlignment="1"/>
    <xf numFmtId="38" fontId="9" fillId="2" borderId="0" xfId="0" applyNumberFormat="1" applyFont="1" applyFill="1"/>
    <xf numFmtId="166" fontId="6" fillId="2" borderId="0" xfId="1" applyNumberFormat="1" applyFont="1" applyFill="1" applyBorder="1"/>
    <xf numFmtId="38" fontId="6" fillId="2" borderId="5" xfId="0" applyNumberFormat="1" applyFont="1" applyFill="1" applyBorder="1"/>
    <xf numFmtId="43" fontId="8" fillId="2" borderId="0" xfId="1" applyNumberFormat="1" applyFont="1" applyFill="1" applyBorder="1"/>
    <xf numFmtId="166" fontId="8" fillId="2" borderId="5" xfId="1" applyNumberFormat="1" applyFont="1" applyFill="1" applyBorder="1"/>
    <xf numFmtId="43" fontId="6" fillId="3" borderId="10" xfId="1" applyFont="1" applyFill="1" applyBorder="1"/>
    <xf numFmtId="43" fontId="6" fillId="3" borderId="5" xfId="1" applyFont="1" applyFill="1" applyBorder="1"/>
    <xf numFmtId="43" fontId="11" fillId="3" borderId="10" xfId="1" applyFont="1" applyFill="1" applyBorder="1"/>
    <xf numFmtId="166" fontId="6" fillId="2" borderId="0" xfId="0" applyNumberFormat="1" applyFont="1" applyFill="1" applyBorder="1"/>
    <xf numFmtId="38" fontId="7" fillId="3" borderId="0" xfId="0" applyNumberFormat="1" applyFont="1" applyFill="1" applyBorder="1"/>
    <xf numFmtId="166" fontId="7" fillId="2" borderId="5" xfId="1" applyNumberFormat="1" applyFont="1" applyFill="1" applyBorder="1"/>
    <xf numFmtId="166" fontId="7" fillId="2" borderId="0" xfId="1" applyNumberFormat="1" applyFont="1" applyFill="1" applyBorder="1"/>
    <xf numFmtId="166" fontId="8" fillId="3" borderId="10" xfId="1" applyNumberFormat="1" applyFont="1" applyFill="1" applyBorder="1"/>
    <xf numFmtId="166" fontId="8" fillId="3" borderId="5" xfId="1" applyNumberFormat="1" applyFont="1" applyFill="1" applyBorder="1"/>
    <xf numFmtId="166" fontId="7" fillId="2" borderId="0" xfId="1" applyNumberFormat="1" applyFont="1" applyFill="1"/>
    <xf numFmtId="43" fontId="2" fillId="2" borderId="0" xfId="1" applyNumberFormat="1" applyFont="1" applyFill="1" applyBorder="1" applyAlignment="1"/>
    <xf numFmtId="0" fontId="7" fillId="2" borderId="0" xfId="0" applyFont="1" applyFill="1"/>
    <xf numFmtId="43" fontId="2" fillId="2" borderId="0" xfId="1" applyFont="1" applyFill="1" applyBorder="1" applyAlignment="1"/>
    <xf numFmtId="43" fontId="6" fillId="2" borderId="11" xfId="1" applyFont="1" applyFill="1" applyBorder="1"/>
    <xf numFmtId="0" fontId="6" fillId="2" borderId="0" xfId="0" applyFont="1" applyFill="1" applyBorder="1"/>
    <xf numFmtId="0" fontId="6" fillId="3" borderId="10" xfId="0" applyFont="1" applyFill="1" applyBorder="1"/>
    <xf numFmtId="0" fontId="13" fillId="2" borderId="0" xfId="0" applyFont="1" applyFill="1"/>
    <xf numFmtId="0" fontId="13" fillId="3" borderId="0" xfId="0" applyFont="1" applyFill="1"/>
    <xf numFmtId="0" fontId="13" fillId="2" borderId="0" xfId="0" applyFont="1" applyFill="1" applyBorder="1"/>
    <xf numFmtId="0" fontId="13" fillId="2" borderId="5" xfId="0" applyFont="1" applyFill="1" applyBorder="1"/>
    <xf numFmtId="0" fontId="6" fillId="5" borderId="0" xfId="0" applyFont="1" applyFill="1"/>
    <xf numFmtId="0" fontId="14" fillId="5" borderId="0" xfId="0" applyFont="1" applyFill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9" fontId="6" fillId="2" borderId="0" xfId="2" applyFont="1" applyFill="1"/>
    <xf numFmtId="9" fontId="6" fillId="2" borderId="5" xfId="2" applyFont="1" applyFill="1" applyBorder="1"/>
    <xf numFmtId="9" fontId="6" fillId="2" borderId="11" xfId="1" applyNumberFormat="1" applyFont="1" applyFill="1" applyBorder="1"/>
    <xf numFmtId="166" fontId="2" fillId="2" borderId="0" xfId="1" applyNumberFormat="1" applyFont="1" applyFill="1" applyBorder="1" applyAlignment="1"/>
    <xf numFmtId="166" fontId="6" fillId="2" borderId="0" xfId="1" applyNumberFormat="1" applyFont="1" applyFill="1"/>
    <xf numFmtId="166" fontId="14" fillId="2" borderId="0" xfId="1" applyNumberFormat="1" applyFont="1" applyFill="1" applyAlignment="1">
      <alignment horizontal="center"/>
    </xf>
    <xf numFmtId="166" fontId="14" fillId="2" borderId="0" xfId="1" applyNumberFormat="1" applyFont="1" applyFill="1" applyBorder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166" fontId="15" fillId="3" borderId="0" xfId="1" applyNumberFormat="1" applyFont="1" applyFill="1" applyBorder="1" applyAlignment="1">
      <alignment horizontal="center"/>
    </xf>
    <xf numFmtId="166" fontId="15" fillId="2" borderId="5" xfId="1" applyNumberFormat="1" applyFont="1" applyFill="1" applyBorder="1" applyAlignment="1">
      <alignment horizontal="center"/>
    </xf>
    <xf numFmtId="43" fontId="6" fillId="2" borderId="0" xfId="1" applyNumberFormat="1" applyFont="1" applyFill="1" applyBorder="1" applyAlignment="1"/>
    <xf numFmtId="43" fontId="6" fillId="3" borderId="0" xfId="1" applyNumberFormat="1" applyFont="1" applyFill="1" applyBorder="1" applyAlignment="1"/>
    <xf numFmtId="43" fontId="6" fillId="2" borderId="5" xfId="1" applyNumberFormat="1" applyFont="1" applyFill="1" applyBorder="1" applyAlignment="1"/>
    <xf numFmtId="2" fontId="6" fillId="2" borderId="0" xfId="0" applyNumberFormat="1" applyFont="1" applyFill="1"/>
    <xf numFmtId="168" fontId="6" fillId="2" borderId="0" xfId="1" applyNumberFormat="1" applyFont="1" applyFill="1" applyBorder="1" applyAlignment="1"/>
    <xf numFmtId="43" fontId="6" fillId="3" borderId="10" xfId="1" applyNumberFormat="1" applyFont="1" applyFill="1" applyBorder="1"/>
    <xf numFmtId="169" fontId="8" fillId="2" borderId="0" xfId="1" applyNumberFormat="1" applyFont="1" applyFill="1" applyBorder="1"/>
    <xf numFmtId="170" fontId="8" fillId="2" borderId="0" xfId="1" applyNumberFormat="1" applyFont="1" applyFill="1" applyBorder="1"/>
    <xf numFmtId="1" fontId="6" fillId="2" borderId="0" xfId="0" applyNumberFormat="1" applyFont="1" applyFill="1"/>
    <xf numFmtId="1" fontId="6" fillId="3" borderId="10" xfId="0" applyNumberFormat="1" applyFont="1" applyFill="1" applyBorder="1"/>
    <xf numFmtId="1" fontId="6" fillId="3" borderId="5" xfId="0" applyNumberFormat="1" applyFont="1" applyFill="1" applyBorder="1"/>
    <xf numFmtId="166" fontId="6" fillId="2" borderId="0" xfId="0" applyNumberFormat="1" applyFont="1" applyFill="1"/>
    <xf numFmtId="166" fontId="6" fillId="3" borderId="0" xfId="0" applyNumberFormat="1" applyFont="1" applyFill="1"/>
    <xf numFmtId="166" fontId="6" fillId="2" borderId="5" xfId="0" applyNumberFormat="1" applyFont="1" applyFill="1" applyBorder="1"/>
    <xf numFmtId="1" fontId="6" fillId="2" borderId="0" xfId="0" applyNumberFormat="1" applyFont="1" applyFill="1" applyBorder="1"/>
    <xf numFmtId="1" fontId="6" fillId="3" borderId="0" xfId="0" applyNumberFormat="1" applyFont="1" applyFill="1"/>
    <xf numFmtId="1" fontId="6" fillId="2" borderId="5" xfId="0" applyNumberFormat="1" applyFont="1" applyFill="1" applyBorder="1"/>
    <xf numFmtId="166" fontId="6" fillId="3" borderId="0" xfId="1" applyNumberFormat="1" applyFont="1" applyFill="1"/>
    <xf numFmtId="166" fontId="6" fillId="2" borderId="5" xfId="1" applyNumberFormat="1" applyFont="1" applyFill="1" applyBorder="1"/>
    <xf numFmtId="166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38" fontId="6" fillId="2" borderId="11" xfId="0" applyNumberFormat="1" applyFont="1" applyFill="1" applyBorder="1"/>
    <xf numFmtId="0" fontId="14" fillId="2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2" fillId="2" borderId="5" xfId="0" applyFont="1" applyFill="1" applyBorder="1"/>
    <xf numFmtId="38" fontId="6" fillId="5" borderId="8" xfId="0" applyNumberFormat="1" applyFont="1" applyFill="1" applyBorder="1"/>
    <xf numFmtId="40" fontId="6" fillId="2" borderId="5" xfId="0" applyNumberFormat="1" applyFont="1" applyFill="1" applyBorder="1"/>
    <xf numFmtId="38" fontId="6" fillId="5" borderId="5" xfId="0" applyNumberFormat="1" applyFont="1" applyFill="1" applyBorder="1"/>
    <xf numFmtId="0" fontId="6" fillId="5" borderId="5" xfId="0" applyFont="1" applyFill="1" applyBorder="1"/>
    <xf numFmtId="2" fontId="6" fillId="2" borderId="5" xfId="0" applyNumberFormat="1" applyFont="1" applyFill="1" applyBorder="1"/>
    <xf numFmtId="0" fontId="2" fillId="3" borderId="4" xfId="0" applyFont="1" applyFill="1" applyBorder="1" applyAlignment="1">
      <alignment horizontal="center"/>
    </xf>
    <xf numFmtId="43" fontId="7" fillId="3" borderId="5" xfId="1" applyFont="1" applyFill="1" applyBorder="1"/>
    <xf numFmtId="40" fontId="6" fillId="3" borderId="5" xfId="1" applyNumberFormat="1" applyFont="1" applyFill="1" applyBorder="1"/>
    <xf numFmtId="166" fontId="6" fillId="3" borderId="5" xfId="1" applyNumberFormat="1" applyFont="1" applyFill="1" applyBorder="1"/>
    <xf numFmtId="38" fontId="7" fillId="3" borderId="5" xfId="0" applyNumberFormat="1" applyFont="1" applyFill="1" applyBorder="1"/>
    <xf numFmtId="0" fontId="13" fillId="3" borderId="5" xfId="0" applyFont="1" applyFill="1" applyBorder="1"/>
    <xf numFmtId="0" fontId="15" fillId="3" borderId="5" xfId="0" applyFont="1" applyFill="1" applyBorder="1" applyAlignment="1">
      <alignment horizontal="center"/>
    </xf>
    <xf numFmtId="166" fontId="15" fillId="3" borderId="5" xfId="1" applyNumberFormat="1" applyFont="1" applyFill="1" applyBorder="1" applyAlignment="1">
      <alignment horizontal="center"/>
    </xf>
    <xf numFmtId="43" fontId="6" fillId="3" borderId="5" xfId="1" applyNumberFormat="1" applyFont="1" applyFill="1" applyBorder="1" applyAlignment="1"/>
    <xf numFmtId="166" fontId="6" fillId="3" borderId="5" xfId="0" applyNumberFormat="1" applyFont="1" applyFill="1" applyBorder="1"/>
    <xf numFmtId="0" fontId="3" fillId="4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847724</xdr:colOff>
      <xdr:row>1</xdr:row>
      <xdr:rowOff>23212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47724" cy="213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9/Upload%20on%20website/IVL%20Historical%20Information_Yr'10%20to%203Q19_Exter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Financials in THB"/>
      <sheetName val="Historical Financials in USD"/>
      <sheetName val="Net Debt Equity Bridge"/>
      <sheetName val="Segment Analysis in THB"/>
      <sheetName val="Segments Analysis in USD"/>
      <sheetName val="Segments Analysis in USD_AUR"/>
      <sheetName val="Segment Analysis in THB_AUR"/>
      <sheetName val="IVL Industry Margins"/>
      <sheetName val="Industry Demand Supply"/>
      <sheetName val="Industry Spread"/>
      <sheetName val="History of IVL M&amp;A"/>
      <sheetName val="Installed Capacities"/>
      <sheetName val="IVL Debts &amp; Glossary of terms"/>
      <sheetName val="IVL Shareholding Structure"/>
      <sheetName val="Logo"/>
    </sheetNames>
    <sheetDataSet>
      <sheetData sheetId="0">
        <row r="1">
          <cell r="A1">
            <v>43780</v>
          </cell>
        </row>
        <row r="6">
          <cell r="AG6">
            <v>2.3056040084511196</v>
          </cell>
        </row>
      </sheetData>
      <sheetData sheetId="1">
        <row r="4">
          <cell r="H4">
            <v>8.7759999999999998</v>
          </cell>
        </row>
        <row r="12">
          <cell r="J12">
            <v>8438.0660941727037</v>
          </cell>
        </row>
        <row r="15">
          <cell r="J15">
            <v>1004.2450850368494</v>
          </cell>
        </row>
      </sheetData>
      <sheetData sheetId="2"/>
      <sheetData sheetId="3">
        <row r="10">
          <cell r="B10">
            <v>3.2608613424657538</v>
          </cell>
          <cell r="C10">
            <v>5.0987429726027402</v>
          </cell>
          <cell r="D10">
            <v>6.4208965311475419</v>
          </cell>
          <cell r="E10">
            <v>6.8188870045205485</v>
          </cell>
          <cell r="F10">
            <v>7.3134795360273968</v>
          </cell>
          <cell r="G10">
            <v>8.2030046986301368</v>
          </cell>
          <cell r="H10">
            <v>10.178894686942215</v>
          </cell>
          <cell r="I10">
            <v>10.380801593413699</v>
          </cell>
          <cell r="J10">
            <v>11.846721627691677</v>
          </cell>
          <cell r="K10">
            <v>11.238975528816145</v>
          </cell>
          <cell r="L10">
            <v>14.280710442843841</v>
          </cell>
          <cell r="M10">
            <v>1.6712636083561643</v>
          </cell>
          <cell r="N10">
            <v>1.6925050278082192</v>
          </cell>
          <cell r="O10">
            <v>1.7124358672602724</v>
          </cell>
          <cell r="P10">
            <v>1.7426825010958922</v>
          </cell>
          <cell r="Q10">
            <v>1.7105368915256145</v>
          </cell>
          <cell r="R10">
            <v>1.8487239463325202</v>
          </cell>
          <cell r="S10">
            <v>1.8982819518243572</v>
          </cell>
          <cell r="T10">
            <v>1.8559367463449052</v>
          </cell>
          <cell r="U10">
            <v>1.8601375068493151</v>
          </cell>
          <cell r="V10">
            <v>2.0221659753424657</v>
          </cell>
          <cell r="W10">
            <v>2.157687594520548</v>
          </cell>
          <cell r="X10">
            <v>2.1630136219178082</v>
          </cell>
          <cell r="Y10">
            <v>2.2045906940386901</v>
          </cell>
          <cell r="Z10">
            <v>2.6595395708522105</v>
          </cell>
          <cell r="AA10">
            <v>2.6688661836283969</v>
          </cell>
          <cell r="AB10">
            <v>2.6458982384229173</v>
          </cell>
          <cell r="AC10">
            <v>2.5281743660283835</v>
          </cell>
          <cell r="AD10">
            <v>2.5673803761454876</v>
          </cell>
          <cell r="AE10">
            <v>2.6012438064418326</v>
          </cell>
          <cell r="AF10">
            <v>2.6840030447979952</v>
          </cell>
          <cell r="AG10">
            <v>2.659591722756026</v>
          </cell>
          <cell r="AH10">
            <v>2.770971289842965</v>
          </cell>
          <cell r="AI10">
            <v>3.146663733642233</v>
          </cell>
          <cell r="AJ10">
            <v>3.2694948814504534</v>
          </cell>
          <cell r="AK10">
            <v>3.4967181276910315</v>
          </cell>
          <cell r="AL10">
            <v>3.6323109643000802</v>
          </cell>
          <cell r="AM10">
            <v>3.8821864694022752</v>
          </cell>
          <cell r="CM10">
            <v>3.6722264694022777</v>
          </cell>
        </row>
        <row r="11">
          <cell r="B11">
            <v>1.4020131506849316</v>
          </cell>
          <cell r="C11">
            <v>2.886450315068493</v>
          </cell>
          <cell r="D11">
            <v>3.2611757234972671</v>
          </cell>
          <cell r="E11">
            <v>3.5687100045205482</v>
          </cell>
          <cell r="F11">
            <v>3.6505677141095889</v>
          </cell>
          <cell r="G11">
            <v>4.081767438356164</v>
          </cell>
          <cell r="H11">
            <v>4.52034017412472</v>
          </cell>
          <cell r="I11">
            <v>4.2446039242685867</v>
          </cell>
          <cell r="J11">
            <v>4.856277586607864</v>
          </cell>
          <cell r="K11">
            <v>4.60257190630018</v>
          </cell>
          <cell r="L11">
            <v>6.0338341312405586</v>
          </cell>
          <cell r="M11">
            <v>0.88589600000000002</v>
          </cell>
          <cell r="N11">
            <v>0.89573891013698625</v>
          </cell>
          <cell r="O11">
            <v>0.90558247342465681</v>
          </cell>
          <cell r="P11">
            <v>0.88149262095890513</v>
          </cell>
          <cell r="Q11">
            <v>0.85998328878588859</v>
          </cell>
          <cell r="R11">
            <v>0.92270852167498596</v>
          </cell>
          <cell r="S11">
            <v>0.95511055456408334</v>
          </cell>
          <cell r="T11">
            <v>0.91276534908463136</v>
          </cell>
          <cell r="U11">
            <v>0.95734134246575342</v>
          </cell>
          <cell r="V11">
            <v>1.0242469616438357</v>
          </cell>
          <cell r="W11">
            <v>1.0474265534246574</v>
          </cell>
          <cell r="X11">
            <v>1.0527525808219178</v>
          </cell>
          <cell r="Y11">
            <v>1.0977682621129445</v>
          </cell>
          <cell r="Z11">
            <v>1.155865687247533</v>
          </cell>
          <cell r="AA11">
            <v>1.1500631123821214</v>
          </cell>
          <cell r="AB11">
            <v>1.1166431123821214</v>
          </cell>
          <cell r="AC11">
            <v>1.0404839741993945</v>
          </cell>
          <cell r="AD11">
            <v>1.0602724198410778</v>
          </cell>
          <cell r="AE11">
            <v>1.071923765114057</v>
          </cell>
          <cell r="AF11">
            <v>1.0719237651140574</v>
          </cell>
          <cell r="AG11">
            <v>1.0867102609462815</v>
          </cell>
          <cell r="AH11">
            <v>1.1560450933738431</v>
          </cell>
          <cell r="AI11">
            <v>1.3101470490890759</v>
          </cell>
          <cell r="AJ11">
            <v>1.3033751831986649</v>
          </cell>
          <cell r="AK11">
            <v>1.5039056057521825</v>
          </cell>
          <cell r="AL11">
            <v>1.6044609516304031</v>
          </cell>
          <cell r="AM11">
            <v>1.6220923906593077</v>
          </cell>
          <cell r="CM11">
            <v>1.6220923906593083</v>
          </cell>
        </row>
        <row r="12">
          <cell r="B12">
            <v>0.26884819178082187</v>
          </cell>
          <cell r="C12">
            <v>0.46238687671232875</v>
          </cell>
          <cell r="D12">
            <v>0.84872048961748636</v>
          </cell>
          <cell r="E12">
            <v>0.93917700000000015</v>
          </cell>
          <cell r="F12">
            <v>1.3519118219178081</v>
          </cell>
          <cell r="G12">
            <v>1.4623464383561644</v>
          </cell>
          <cell r="H12">
            <v>1.5718234891835936</v>
          </cell>
          <cell r="I12">
            <v>1.5602933129807306</v>
          </cell>
          <cell r="J12">
            <v>1.6571123668067944</v>
          </cell>
          <cell r="K12">
            <v>1.608613007516277</v>
          </cell>
          <cell r="L12">
            <v>2.0961005673944473</v>
          </cell>
          <cell r="M12">
            <v>0.215532</v>
          </cell>
          <cell r="N12">
            <v>0.22059898999999999</v>
          </cell>
          <cell r="O12">
            <v>0.22435476342465729</v>
          </cell>
          <cell r="P12">
            <v>0.27869124657534283</v>
          </cell>
          <cell r="Q12">
            <v>0.28071798630136985</v>
          </cell>
          <cell r="R12">
            <v>0.34984830136986306</v>
          </cell>
          <cell r="S12">
            <v>0.36067276712328772</v>
          </cell>
          <cell r="T12">
            <v>0.36067276712328772</v>
          </cell>
          <cell r="U12">
            <v>0.33391972602739722</v>
          </cell>
          <cell r="V12">
            <v>0.37340665753424657</v>
          </cell>
          <cell r="W12">
            <v>0.37751002739726025</v>
          </cell>
          <cell r="X12">
            <v>0.37751002739726025</v>
          </cell>
          <cell r="Y12">
            <v>0.3875729151411601</v>
          </cell>
          <cell r="Z12">
            <v>0.39187928086495077</v>
          </cell>
          <cell r="AA12">
            <v>0.39618564658874134</v>
          </cell>
          <cell r="AB12">
            <v>0.39618564658874134</v>
          </cell>
          <cell r="AC12">
            <v>0.37925285758241312</v>
          </cell>
          <cell r="AD12">
            <v>0.38635444945509445</v>
          </cell>
          <cell r="AE12">
            <v>0.396250561875721</v>
          </cell>
          <cell r="AF12">
            <v>0.39843544406750214</v>
          </cell>
          <cell r="AG12">
            <v>0.37995937136125507</v>
          </cell>
          <cell r="AH12">
            <v>0.38957133393497978</v>
          </cell>
          <cell r="AI12">
            <v>0.44064685815254012</v>
          </cell>
          <cell r="AJ12">
            <v>0.44693480335801955</v>
          </cell>
          <cell r="AK12">
            <v>0.46591443974706853</v>
          </cell>
          <cell r="AL12">
            <v>0.48398639623132045</v>
          </cell>
          <cell r="AM12">
            <v>0.69926492805803875</v>
          </cell>
          <cell r="CM12">
            <v>0.48930492805803832</v>
          </cell>
        </row>
        <row r="13">
          <cell r="B13">
            <v>0.35</v>
          </cell>
          <cell r="C13">
            <v>0.37684131506849311</v>
          </cell>
          <cell r="D13">
            <v>0.92699945464480904</v>
          </cell>
          <cell r="E13">
            <v>0.92700000000000005</v>
          </cell>
          <cell r="F13">
            <v>0.92700000000000005</v>
          </cell>
          <cell r="G13">
            <v>1.2821108219178081</v>
          </cell>
          <cell r="H13">
            <v>2.7137310236339007</v>
          </cell>
          <cell r="I13">
            <v>3.2029043561643835</v>
          </cell>
          <cell r="J13">
            <v>3.8341742770167442</v>
          </cell>
          <cell r="K13">
            <v>3.654693382122975</v>
          </cell>
          <cell r="L13">
            <v>4.271602346948562</v>
          </cell>
          <cell r="M13">
            <v>0.22857533835616439</v>
          </cell>
          <cell r="N13">
            <v>0.23111506767123285</v>
          </cell>
          <cell r="O13">
            <v>0.23365479945205442</v>
          </cell>
          <cell r="P13">
            <v>0.23365479452054833</v>
          </cell>
          <cell r="Q13">
            <v>0.22857534246575351</v>
          </cell>
          <cell r="R13">
            <v>0.23111506849315069</v>
          </cell>
          <cell r="S13">
            <v>0.23365479452054791</v>
          </cell>
          <cell r="T13">
            <v>0.23365479452054791</v>
          </cell>
          <cell r="U13">
            <v>0.22939643835616438</v>
          </cell>
          <cell r="V13">
            <v>0.28126035616438361</v>
          </cell>
          <cell r="W13">
            <v>0.38572701369863016</v>
          </cell>
          <cell r="X13">
            <v>0.38572701369863016</v>
          </cell>
          <cell r="Y13">
            <v>0.38070157157910584</v>
          </cell>
          <cell r="Z13">
            <v>0.76948501369862998</v>
          </cell>
          <cell r="AA13">
            <v>0.77654619178082174</v>
          </cell>
          <cell r="AB13">
            <v>0.78699824657534234</v>
          </cell>
          <cell r="AC13">
            <v>0.76988958904109595</v>
          </cell>
          <cell r="AD13">
            <v>0.77844391780821909</v>
          </cell>
          <cell r="AE13">
            <v>0.78699824657534234</v>
          </cell>
          <cell r="AF13">
            <v>0.86757260273972625</v>
          </cell>
          <cell r="AG13">
            <v>0.85434209044848941</v>
          </cell>
          <cell r="AH13">
            <v>0.88301286253414235</v>
          </cell>
          <cell r="AI13">
            <v>1.0497658264006169</v>
          </cell>
          <cell r="AJ13">
            <v>1.0470534976334946</v>
          </cell>
          <cell r="AK13">
            <v>1.0630380821917806</v>
          </cell>
          <cell r="AL13">
            <v>1.0748496164383563</v>
          </cell>
          <cell r="AM13">
            <v>1.0866611506849306</v>
          </cell>
          <cell r="CM13">
            <v>1086661.1506849311</v>
          </cell>
        </row>
        <row r="14">
          <cell r="B14">
            <v>1.24</v>
          </cell>
          <cell r="C14">
            <v>1.3730644657534248</v>
          </cell>
          <cell r="D14">
            <v>1.3840008633879781</v>
          </cell>
          <cell r="E14">
            <v>1.3839999999999999</v>
          </cell>
          <cell r="F14">
            <v>1.3839999999999999</v>
          </cell>
          <cell r="G14">
            <v>1.3767799999999999</v>
          </cell>
          <cell r="H14">
            <v>1.373</v>
          </cell>
          <cell r="I14">
            <v>1.373</v>
          </cell>
          <cell r="J14">
            <v>1.4991573972602741</v>
          </cell>
          <cell r="K14">
            <v>1.3730972328767124</v>
          </cell>
          <cell r="L14">
            <v>1.879173397260274</v>
          </cell>
          <cell r="M14">
            <v>0.34126027000000003</v>
          </cell>
          <cell r="N14">
            <v>0.34505206000000005</v>
          </cell>
          <cell r="O14">
            <v>0.34884383095890398</v>
          </cell>
          <cell r="P14">
            <v>0.34884383904109606</v>
          </cell>
          <cell r="Q14">
            <v>0.34126027397260272</v>
          </cell>
          <cell r="R14">
            <v>0.34505205479452056</v>
          </cell>
          <cell r="S14">
            <v>0.34884383561643834</v>
          </cell>
          <cell r="T14">
            <v>0.34884383561643834</v>
          </cell>
          <cell r="U14">
            <v>0.33948</v>
          </cell>
          <cell r="V14">
            <v>0.343252</v>
          </cell>
          <cell r="W14">
            <v>0.347024</v>
          </cell>
          <cell r="X14">
            <v>0.347024</v>
          </cell>
          <cell r="Y14">
            <v>0.33854794520547943</v>
          </cell>
          <cell r="Z14">
            <v>0.34230958904109593</v>
          </cell>
          <cell r="AA14">
            <v>0.34607123287671232</v>
          </cell>
          <cell r="AB14">
            <v>0.34607123287671232</v>
          </cell>
          <cell r="AC14">
            <v>0.33854794520547943</v>
          </cell>
          <cell r="AD14">
            <v>0.34230958904109593</v>
          </cell>
          <cell r="AE14">
            <v>0.34607123287671232</v>
          </cell>
          <cell r="AF14">
            <v>0.34607123287671243</v>
          </cell>
          <cell r="AG14">
            <v>0.33857999999999999</v>
          </cell>
          <cell r="AH14">
            <v>0.34234199999999998</v>
          </cell>
          <cell r="AI14">
            <v>0.34610400000000002</v>
          </cell>
          <cell r="AJ14">
            <v>0.47213139726027398</v>
          </cell>
          <cell r="AK14">
            <v>0.46385999999999999</v>
          </cell>
          <cell r="AL14">
            <v>0.46901399999999999</v>
          </cell>
          <cell r="AM14">
            <v>0.47416799999999987</v>
          </cell>
          <cell r="CM14">
            <v>0.47416799999999998</v>
          </cell>
        </row>
        <row r="16">
          <cell r="H16">
            <v>8.728926665510043</v>
          </cell>
          <cell r="I16">
            <v>9.1032677084520284</v>
          </cell>
          <cell r="J16">
            <v>10.419398600419296</v>
          </cell>
          <cell r="K16">
            <v>9.9069598280693434</v>
          </cell>
          <cell r="L16">
            <v>12.277152947344794</v>
          </cell>
          <cell r="Z16">
            <v>2.3193589555325862</v>
          </cell>
          <cell r="AB16">
            <v>2.2652216700056336</v>
          </cell>
          <cell r="AC16">
            <v>2.1881375496729887</v>
          </cell>
          <cell r="AD16">
            <v>2.2228976203174389</v>
          </cell>
          <cell r="AE16">
            <v>2.3866285300104808</v>
          </cell>
          <cell r="AG16">
            <v>2.325123570352289</v>
          </cell>
          <cell r="AH16">
            <v>2.5462493404533282</v>
          </cell>
          <cell r="AI16">
            <v>2.7299829088126062</v>
          </cell>
          <cell r="AJ16">
            <v>2.8180427808010728</v>
          </cell>
          <cell r="AK16">
            <v>2.9662154634429303</v>
          </cell>
          <cell r="AL16">
            <v>3.1478780257755492</v>
          </cell>
          <cell r="AM16">
            <v>3.3450166773252423</v>
          </cell>
          <cell r="CM16">
            <v>3.2194926773252437</v>
          </cell>
        </row>
        <row r="17">
          <cell r="H17">
            <v>3.7990538276500643</v>
          </cell>
          <cell r="I17">
            <v>3.7336394193532914</v>
          </cell>
          <cell r="J17">
            <v>4.2661662418739343</v>
          </cell>
          <cell r="K17">
            <v>4.0906194095468411</v>
          </cell>
          <cell r="L17">
            <v>5.2574511404090361</v>
          </cell>
          <cell r="Z17">
            <v>0.9870720176590746</v>
          </cell>
          <cell r="AB17">
            <v>0.92152535999583385</v>
          </cell>
          <cell r="AC17">
            <v>0.87937216997981882</v>
          </cell>
          <cell r="AD17">
            <v>0.94884602001121798</v>
          </cell>
          <cell r="AE17">
            <v>0.98910282001138161</v>
          </cell>
          <cell r="AG17">
            <v>0.94651698273525509</v>
          </cell>
          <cell r="AH17">
            <v>1.0663749708161003</v>
          </cell>
          <cell r="AI17">
            <v>1.161409046644613</v>
          </cell>
          <cell r="AJ17">
            <v>1.0918652416779651</v>
          </cell>
          <cell r="AK17">
            <v>1.3369440641253025</v>
          </cell>
          <cell r="AL17">
            <v>1.3295633931098134</v>
          </cell>
          <cell r="AM17">
            <v>1.499078441495955</v>
          </cell>
          <cell r="CM17">
            <v>1.4990784414959553</v>
          </cell>
        </row>
        <row r="18">
          <cell r="H18">
            <v>1.3844121467470429</v>
          </cell>
          <cell r="I18">
            <v>1.3698394799987377</v>
          </cell>
          <cell r="J18">
            <v>1.5450149453316722</v>
          </cell>
          <cell r="K18">
            <v>1.5005509568035094</v>
          </cell>
          <cell r="L18">
            <v>1.7970059423903337</v>
          </cell>
          <cell r="Z18">
            <v>0.3446118167451126</v>
          </cell>
          <cell r="AB18">
            <v>0.34540271999990174</v>
          </cell>
          <cell r="AC18">
            <v>0.34196555962856962</v>
          </cell>
          <cell r="AD18">
            <v>0.3479446303707141</v>
          </cell>
          <cell r="AE18">
            <v>0.32639297999985739</v>
          </cell>
          <cell r="AG18">
            <v>0.36255086685135535</v>
          </cell>
          <cell r="AH18">
            <v>0.37661833049290505</v>
          </cell>
          <cell r="AI18">
            <v>0.40784544945965207</v>
          </cell>
          <cell r="AJ18">
            <v>0.39800029852775987</v>
          </cell>
          <cell r="AK18">
            <v>0.41277869926311228</v>
          </cell>
          <cell r="AL18">
            <v>0.44951273414180698</v>
          </cell>
          <cell r="AM18">
            <v>0.53671421045765466</v>
          </cell>
          <cell r="CM18">
            <v>0.41119021045765458</v>
          </cell>
        </row>
        <row r="19">
          <cell r="H19">
            <v>2.376142205862938</v>
          </cell>
          <cell r="I19">
            <v>2.7957152644800005</v>
          </cell>
          <cell r="J19">
            <v>3.2502375793936911</v>
          </cell>
          <cell r="K19">
            <v>3.0779323670989944</v>
          </cell>
          <cell r="L19">
            <v>3.4901997953454251</v>
          </cell>
          <cell r="Z19">
            <v>0.67730041812839892</v>
          </cell>
          <cell r="AB19">
            <v>0.72669232675989814</v>
          </cell>
          <cell r="AC19">
            <v>0.68703369606459985</v>
          </cell>
          <cell r="AD19">
            <v>0.61916596460550699</v>
          </cell>
          <cell r="AE19">
            <v>0.76606334470924187</v>
          </cell>
          <cell r="AG19">
            <v>0.71718943614567809</v>
          </cell>
          <cell r="AH19">
            <v>0.77522690914432302</v>
          </cell>
          <cell r="AI19">
            <v>0.86206376270834117</v>
          </cell>
          <cell r="AJ19">
            <v>0.89575747139534778</v>
          </cell>
          <cell r="AK19">
            <v>0.79657922005451587</v>
          </cell>
          <cell r="AL19">
            <v>0.95203232852392805</v>
          </cell>
          <cell r="AM19">
            <v>0.84583077537163343</v>
          </cell>
          <cell r="CM19">
            <v>0.84583077537163409</v>
          </cell>
        </row>
        <row r="20">
          <cell r="H20">
            <v>1.1693184852499998</v>
          </cell>
          <cell r="I20">
            <v>1.2040735446200002</v>
          </cell>
          <cell r="J20">
            <v>1.3579798338199998</v>
          </cell>
          <cell r="K20">
            <v>1.23785709462</v>
          </cell>
          <cell r="L20">
            <v>1.7324960691999998</v>
          </cell>
          <cell r="Z20">
            <v>0.31037470300000003</v>
          </cell>
          <cell r="AB20">
            <v>0.27160126325</v>
          </cell>
          <cell r="AC20">
            <v>0.27976612399999995</v>
          </cell>
          <cell r="AD20">
            <v>0.30694100533000007</v>
          </cell>
          <cell r="AE20">
            <v>0.30506938528999999</v>
          </cell>
          <cell r="AG20">
            <v>0.29886628462000003</v>
          </cell>
          <cell r="AH20">
            <v>0.32802913</v>
          </cell>
          <cell r="AI20">
            <v>0.29866465000000003</v>
          </cell>
          <cell r="AJ20">
            <v>0.43241976919999997</v>
          </cell>
          <cell r="AK20">
            <v>0.41991348000000006</v>
          </cell>
          <cell r="AL20">
            <v>0.41676957000000009</v>
          </cell>
          <cell r="AM20">
            <v>0.46339324999999987</v>
          </cell>
          <cell r="CM20">
            <v>0.46339324999999987</v>
          </cell>
        </row>
        <row r="43">
          <cell r="K43">
            <v>9.9069598280693434</v>
          </cell>
          <cell r="L43">
            <v>12.277152947344794</v>
          </cell>
        </row>
        <row r="44">
          <cell r="K44">
            <v>2.055110860245593</v>
          </cell>
          <cell r="L44">
            <v>2.306663895351551</v>
          </cell>
          <cell r="AL44">
            <v>0.58962494172640534</v>
          </cell>
          <cell r="AM44">
            <v>0.60364240014416015</v>
          </cell>
          <cell r="CM44">
            <v>0.60364240014416026</v>
          </cell>
        </row>
        <row r="45">
          <cell r="K45">
            <v>5.0942326197931926</v>
          </cell>
          <cell r="L45">
            <v>5.840935724141767</v>
          </cell>
          <cell r="AL45">
            <v>1.608724895949714</v>
          </cell>
          <cell r="AM45">
            <v>1.3499363101917004</v>
          </cell>
          <cell r="CM45">
            <v>1.5184073101917006</v>
          </cell>
        </row>
        <row r="46">
          <cell r="K46">
            <v>2.7576163480305569</v>
          </cell>
          <cell r="L46">
            <v>4.1295533278514771</v>
          </cell>
          <cell r="AL46">
            <v>0.94952818809942896</v>
          </cell>
          <cell r="AM46">
            <v>1.3914379669893826</v>
          </cell>
          <cell r="CM46">
            <v>1.0974429669893824</v>
          </cell>
        </row>
        <row r="60">
          <cell r="B60">
            <v>6694.9385615096026</v>
          </cell>
          <cell r="C60">
            <v>22521.678706201565</v>
          </cell>
        </row>
        <row r="61">
          <cell r="B61">
            <v>47832.547999999995</v>
          </cell>
          <cell r="C61">
            <v>98303.314011223905</v>
          </cell>
        </row>
        <row r="62">
          <cell r="B62">
            <v>42330.480798490418</v>
          </cell>
          <cell r="C62">
            <v>65271.119505574585</v>
          </cell>
        </row>
        <row r="66">
          <cell r="K66">
            <v>3.6669499586101164</v>
          </cell>
          <cell r="L66">
            <v>3.8384566881723479</v>
          </cell>
          <cell r="AH66">
            <v>0.9370477739694183</v>
          </cell>
          <cell r="AI66">
            <v>1.034301599869023</v>
          </cell>
          <cell r="AJ66">
            <v>0.93879994948592815</v>
          </cell>
          <cell r="AK66">
            <v>0.86929017746765214</v>
          </cell>
          <cell r="AL66">
            <v>0.94213931842876386</v>
          </cell>
          <cell r="AM66">
            <v>1.0882272427900035</v>
          </cell>
          <cell r="CM66">
            <v>1.0882272427900037</v>
          </cell>
        </row>
        <row r="67">
          <cell r="K67">
            <v>2.979673508742803</v>
          </cell>
          <cell r="L67">
            <v>3.6987910321589421</v>
          </cell>
          <cell r="AH67">
            <v>0.76343120093515693</v>
          </cell>
          <cell r="AI67">
            <v>0.84156148792235053</v>
          </cell>
          <cell r="AJ67">
            <v>0.88444348012004559</v>
          </cell>
          <cell r="AK67">
            <v>0.91022397513227848</v>
          </cell>
          <cell r="AL67">
            <v>1.0155295139877205</v>
          </cell>
          <cell r="AM67">
            <v>0.88859406291889753</v>
          </cell>
          <cell r="CM67">
            <v>0.88859406291889786</v>
          </cell>
        </row>
        <row r="68">
          <cell r="K68">
            <v>3.260336360716424</v>
          </cell>
          <cell r="L68">
            <v>4.7399052270135051</v>
          </cell>
          <cell r="AH68">
            <v>0.84577036554875329</v>
          </cell>
          <cell r="AI68">
            <v>0.85411982102123263</v>
          </cell>
          <cell r="AJ68">
            <v>0.99479935119509932</v>
          </cell>
          <cell r="AK68">
            <v>1.1867013108430002</v>
          </cell>
          <cell r="AL68">
            <v>1.1902091933590644</v>
          </cell>
          <cell r="AM68">
            <v>1.3681953716163415</v>
          </cell>
          <cell r="CM68">
            <v>1.1853831933590642</v>
          </cell>
        </row>
        <row r="82">
          <cell r="B82">
            <v>19958.399999999998</v>
          </cell>
          <cell r="C82">
            <v>67952.664384000018</v>
          </cell>
        </row>
        <row r="83">
          <cell r="B83">
            <v>27874.147999999997</v>
          </cell>
          <cell r="C83">
            <v>41289.840499999998</v>
          </cell>
        </row>
        <row r="84">
          <cell r="B84">
            <v>49025.419360000029</v>
          </cell>
          <cell r="C84">
            <v>76853.607339000053</v>
          </cell>
        </row>
        <row r="103">
          <cell r="K103">
            <v>11.26122979103922</v>
          </cell>
          <cell r="L103">
            <v>14.280710442843841</v>
          </cell>
          <cell r="AM103">
            <v>3.8821864694022752</v>
          </cell>
        </row>
        <row r="104">
          <cell r="K104">
            <v>8.392249567048033</v>
          </cell>
          <cell r="L104">
            <v>10.656753443326513</v>
          </cell>
          <cell r="AL104">
            <v>2.7440954801318487</v>
          </cell>
          <cell r="AM104">
            <v>2.7742503755179122</v>
          </cell>
          <cell r="CM104">
            <v>2.7440954801318487</v>
          </cell>
        </row>
        <row r="105">
          <cell r="K105">
            <v>0.55000000000000004</v>
          </cell>
          <cell r="L105">
            <v>0.55000000000000004</v>
          </cell>
          <cell r="AL105">
            <v>0.13712328767123291</v>
          </cell>
          <cell r="AM105">
            <v>0.13863013698630136</v>
          </cell>
          <cell r="CM105">
            <v>0.13712328767123289</v>
          </cell>
        </row>
        <row r="106">
          <cell r="K106">
            <v>0.75417609635406024</v>
          </cell>
          <cell r="L106">
            <v>0.99020990419684718</v>
          </cell>
          <cell r="AL106">
            <v>0.27282976370376766</v>
          </cell>
          <cell r="AM106">
            <v>0.2758278929752378</v>
          </cell>
          <cell r="CM106">
            <v>0.27282976370376771</v>
          </cell>
        </row>
        <row r="107">
          <cell r="K107">
            <v>0.23991116852325711</v>
          </cell>
          <cell r="L107">
            <v>0.27979371754192867</v>
          </cell>
          <cell r="AL107">
            <v>6.8762653000266058E-2</v>
          </cell>
          <cell r="AM107">
            <v>6.9518286549719546E-2</v>
          </cell>
          <cell r="CM107">
            <v>6.8762653000266058E-2</v>
          </cell>
        </row>
        <row r="108">
          <cell r="K108">
            <v>1.3248929591138703</v>
          </cell>
          <cell r="L108">
            <v>1.8039533777785537</v>
          </cell>
          <cell r="AL108">
            <v>0.40949977979296442</v>
          </cell>
          <cell r="AM108">
            <v>0.62395977737310693</v>
          </cell>
          <cell r="CM108">
            <v>0.40949977979296437</v>
          </cell>
        </row>
        <row r="110">
          <cell r="K110">
            <v>9.9069598280693434</v>
          </cell>
          <cell r="L110">
            <v>12.277152947344794</v>
          </cell>
        </row>
        <row r="111">
          <cell r="K111">
            <v>7.3704510554454536</v>
          </cell>
          <cell r="L111">
            <v>9.4246558788991734</v>
          </cell>
        </row>
        <row r="112">
          <cell r="K112">
            <v>0.53563524695646203</v>
          </cell>
          <cell r="L112">
            <v>0.392405378296666</v>
          </cell>
        </row>
        <row r="113">
          <cell r="K113">
            <v>0.60327411896134131</v>
          </cell>
          <cell r="L113">
            <v>0.70515323301494415</v>
          </cell>
        </row>
        <row r="114">
          <cell r="K114">
            <v>0.1454855222543239</v>
          </cell>
          <cell r="L114">
            <v>0.20662339655756012</v>
          </cell>
        </row>
        <row r="115">
          <cell r="K115">
            <v>1.2521138844517616</v>
          </cell>
          <cell r="L115">
            <v>1.5483150605764517</v>
          </cell>
        </row>
      </sheetData>
      <sheetData sheetId="4">
        <row r="35">
          <cell r="B35">
            <v>3055.3610296205165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43">
          <cell r="H43">
            <v>10470.313663308314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N256"/>
  <sheetViews>
    <sheetView tabSelected="1" view="pageBreakPreview" zoomScale="70" zoomScaleNormal="85" zoomScaleSheetLayoutView="70" workbookViewId="0">
      <pane xSplit="1" ySplit="2" topLeftCell="H3" activePane="bottomRight" state="frozen"/>
      <selection activeCell="AK52" sqref="AK52"/>
      <selection pane="topRight" activeCell="AK52" sqref="AK52"/>
      <selection pane="bottomLeft" activeCell="AK52" sqref="AK52"/>
      <selection pane="bottomRight" activeCell="AG2" sqref="AG2"/>
    </sheetView>
  </sheetViews>
  <sheetFormatPr defaultColWidth="9.1796875" defaultRowHeight="14" outlineLevelRow="1" outlineLevelCol="1" x14ac:dyDescent="0.3"/>
  <cols>
    <col min="1" max="1" width="48.26953125" style="24" customWidth="1"/>
    <col min="2" max="3" width="8.453125" style="24" hidden="1" customWidth="1" outlineLevel="1"/>
    <col min="4" max="4" width="8.1796875" style="24" hidden="1" customWidth="1" outlineLevel="1" collapsed="1"/>
    <col min="5" max="5" width="7" style="24" hidden="1" customWidth="1" outlineLevel="1"/>
    <col min="6" max="7" width="8.1796875" style="24" hidden="1" customWidth="1" outlineLevel="1"/>
    <col min="8" max="8" width="9.453125" style="24" customWidth="1" collapsed="1"/>
    <col min="9" max="9" width="10.1796875" style="24" customWidth="1"/>
    <col min="10" max="10" width="9" style="24" customWidth="1"/>
    <col min="11" max="11" width="9.1796875" style="24" customWidth="1"/>
    <col min="12" max="12" width="9.453125" style="24" customWidth="1"/>
    <col min="13" max="20" width="10.453125" style="24" hidden="1" customWidth="1" outlineLevel="1"/>
    <col min="21" max="21" width="10.453125" style="24" hidden="1" customWidth="1" outlineLevel="1" collapsed="1"/>
    <col min="22" max="25" width="10.453125" style="24" hidden="1" customWidth="1" outlineLevel="1"/>
    <col min="26" max="28" width="10.453125" style="138" hidden="1" customWidth="1" outlineLevel="1"/>
    <col min="29" max="29" width="6.54296875" style="138" hidden="1" customWidth="1" outlineLevel="1"/>
    <col min="30" max="30" width="6.6328125" style="138" hidden="1" customWidth="1" outlineLevel="1"/>
    <col min="31" max="31" width="10" style="135" hidden="1" customWidth="1" outlineLevel="1"/>
    <col min="32" max="32" width="6.90625" style="135" hidden="1" customWidth="1" outlineLevel="1"/>
    <col min="33" max="33" width="8.08984375" style="135" customWidth="1" collapsed="1"/>
    <col min="34" max="34" width="8.08984375" style="135" customWidth="1"/>
    <col min="35" max="35" width="8.36328125" style="135" customWidth="1"/>
    <col min="36" max="36" width="7.90625" style="135" customWidth="1"/>
    <col min="37" max="37" width="8.36328125" style="135" customWidth="1"/>
    <col min="38" max="38" width="8.26953125" style="135" customWidth="1"/>
    <col min="39" max="39" width="7.90625" style="135" customWidth="1"/>
    <col min="40" max="40" width="6.453125" style="105" hidden="1" customWidth="1" collapsed="1"/>
    <col min="41" max="41" width="6.7265625" style="105" hidden="1" customWidth="1"/>
    <col min="42" max="44" width="6.453125" style="105" hidden="1" customWidth="1"/>
    <col min="45" max="45" width="6.453125" style="26" hidden="1" customWidth="1"/>
    <col min="46" max="46" width="6.453125" style="92" hidden="1" customWidth="1"/>
    <col min="47" max="48" width="6.453125" style="24" hidden="1" customWidth="1"/>
    <col min="49" max="49" width="7.54296875" style="92" hidden="1" customWidth="1"/>
    <col min="50" max="50" width="9.453125" style="24" hidden="1" customWidth="1" collapsed="1"/>
    <col min="51" max="55" width="6.453125" style="24" hidden="1" customWidth="1"/>
    <col min="56" max="56" width="6.453125" style="24" hidden="1" customWidth="1" collapsed="1"/>
    <col min="57" max="65" width="6.453125" style="24" hidden="1" customWidth="1"/>
    <col min="66" max="67" width="6.453125" style="16" hidden="1" customWidth="1"/>
    <col min="68" max="68" width="6.453125" style="24" hidden="1" customWidth="1"/>
    <col min="69" max="71" width="7.1796875" style="24" hidden="1" customWidth="1"/>
    <col min="72" max="75" width="7.81640625" style="24" hidden="1" customWidth="1"/>
    <col min="76" max="76" width="9.1796875" style="16" hidden="1" customWidth="1"/>
    <col min="77" max="77" width="9.7265625" style="16" hidden="1" customWidth="1"/>
    <col min="78" max="78" width="21.54296875" style="16" hidden="1" customWidth="1"/>
    <col min="79" max="79" width="10.7265625" style="136" hidden="1" customWidth="1"/>
    <col min="80" max="16384" width="9.1796875" style="16"/>
  </cols>
  <sheetData>
    <row r="1" spans="1:118" s="5" customFormat="1" ht="15" customHeight="1" x14ac:dyDescent="0.3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  <c r="AF1" s="3"/>
      <c r="AG1" s="3"/>
      <c r="AH1" s="3"/>
      <c r="AI1" s="3"/>
      <c r="AJ1" s="3"/>
      <c r="AK1" s="3"/>
      <c r="AL1" s="3"/>
      <c r="AM1" s="3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4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</row>
    <row r="2" spans="1:118" ht="73.5" customHeight="1" x14ac:dyDescent="0.5">
      <c r="A2" s="6" t="s">
        <v>42</v>
      </c>
      <c r="B2" s="139">
        <v>2010</v>
      </c>
      <c r="C2" s="7">
        <v>2011</v>
      </c>
      <c r="D2" s="7">
        <v>2012</v>
      </c>
      <c r="E2" s="7">
        <v>2013</v>
      </c>
      <c r="F2" s="7">
        <v>2014</v>
      </c>
      <c r="G2" s="7">
        <v>2015</v>
      </c>
      <c r="H2" s="7">
        <v>2559</v>
      </c>
      <c r="I2" s="8">
        <v>2560</v>
      </c>
      <c r="J2" s="7">
        <v>2561</v>
      </c>
      <c r="K2" s="9" t="s">
        <v>71</v>
      </c>
      <c r="L2" s="9" t="s">
        <v>72</v>
      </c>
      <c r="M2" s="10"/>
      <c r="N2" s="11" t="s">
        <v>0</v>
      </c>
      <c r="O2" s="11" t="s">
        <v>1</v>
      </c>
      <c r="P2" s="11" t="s">
        <v>2</v>
      </c>
      <c r="Q2" s="11" t="s">
        <v>3</v>
      </c>
      <c r="R2" s="11" t="s">
        <v>4</v>
      </c>
      <c r="S2" s="11" t="s">
        <v>6</v>
      </c>
      <c r="T2" s="11" t="s">
        <v>7</v>
      </c>
      <c r="U2" s="11" t="s">
        <v>8</v>
      </c>
      <c r="V2" s="11" t="s">
        <v>9</v>
      </c>
      <c r="W2" s="11" t="s">
        <v>10</v>
      </c>
      <c r="X2" s="11" t="s">
        <v>11</v>
      </c>
      <c r="Y2" s="11" t="s">
        <v>12</v>
      </c>
      <c r="Z2" s="11" t="s">
        <v>13</v>
      </c>
      <c r="AA2" s="11" t="s">
        <v>14</v>
      </c>
      <c r="AB2" s="11" t="s">
        <v>15</v>
      </c>
      <c r="AC2" s="11" t="s">
        <v>16</v>
      </c>
      <c r="AD2" s="11" t="s">
        <v>17</v>
      </c>
      <c r="AE2" s="12" t="s">
        <v>18</v>
      </c>
      <c r="AF2" s="12" t="s">
        <v>19</v>
      </c>
      <c r="AG2" s="156" t="s">
        <v>64</v>
      </c>
      <c r="AH2" s="156" t="s">
        <v>65</v>
      </c>
      <c r="AI2" s="156" t="s">
        <v>66</v>
      </c>
      <c r="AJ2" s="156" t="s">
        <v>67</v>
      </c>
      <c r="AK2" s="156" t="s">
        <v>68</v>
      </c>
      <c r="AL2" s="156" t="s">
        <v>69</v>
      </c>
      <c r="AM2" s="157" t="s">
        <v>70</v>
      </c>
      <c r="AN2" s="146">
        <v>2010</v>
      </c>
      <c r="AO2" s="13">
        <v>2011</v>
      </c>
      <c r="AP2" s="13">
        <v>2012</v>
      </c>
      <c r="AQ2" s="13">
        <v>2013</v>
      </c>
      <c r="AR2" s="13">
        <v>2014</v>
      </c>
      <c r="AS2" s="13">
        <v>2015</v>
      </c>
      <c r="AT2" s="13">
        <f>H2</f>
        <v>2559</v>
      </c>
      <c r="AU2" s="13">
        <f>I2</f>
        <v>2560</v>
      </c>
      <c r="AV2" s="13">
        <v>2018</v>
      </c>
      <c r="AW2" s="14"/>
      <c r="AX2" s="11" t="s">
        <v>0</v>
      </c>
      <c r="AY2" s="11" t="s">
        <v>1</v>
      </c>
      <c r="AZ2" s="11" t="s">
        <v>2</v>
      </c>
      <c r="BA2" s="11" t="s">
        <v>3</v>
      </c>
      <c r="BB2" s="11" t="s">
        <v>4</v>
      </c>
      <c r="BC2" s="11" t="s">
        <v>5</v>
      </c>
      <c r="BD2" s="11" t="s">
        <v>6</v>
      </c>
      <c r="BE2" s="11" t="s">
        <v>7</v>
      </c>
      <c r="BF2" s="11" t="s">
        <v>8</v>
      </c>
      <c r="BG2" s="11" t="s">
        <v>9</v>
      </c>
      <c r="BH2" s="11" t="s">
        <v>10</v>
      </c>
      <c r="BI2" s="11" t="s">
        <v>11</v>
      </c>
      <c r="BJ2" s="11" t="s">
        <v>12</v>
      </c>
      <c r="BK2" s="11" t="s">
        <v>13</v>
      </c>
      <c r="BL2" s="11" t="s">
        <v>14</v>
      </c>
      <c r="BM2" s="11" t="s">
        <v>15</v>
      </c>
      <c r="BN2" s="11" t="s">
        <v>16</v>
      </c>
      <c r="BO2" s="11" t="s">
        <v>17</v>
      </c>
      <c r="BP2" s="11" t="s">
        <v>18</v>
      </c>
      <c r="BQ2" s="11" t="s">
        <v>19</v>
      </c>
      <c r="BR2" s="11" t="s">
        <v>20</v>
      </c>
      <c r="BS2" s="11" t="s">
        <v>21</v>
      </c>
      <c r="BT2" s="11" t="s">
        <v>22</v>
      </c>
      <c r="BU2" s="15" t="s">
        <v>23</v>
      </c>
      <c r="BV2" s="11" t="s">
        <v>24</v>
      </c>
      <c r="BW2" s="11" t="s">
        <v>25</v>
      </c>
      <c r="BX2" s="11" t="s">
        <v>26</v>
      </c>
      <c r="BY2" s="2"/>
      <c r="BZ2" s="2"/>
      <c r="CA2" s="9" t="s">
        <v>27</v>
      </c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</row>
    <row r="3" spans="1:118" s="24" customFormat="1" ht="25" x14ac:dyDescent="0.5">
      <c r="A3" s="17" t="s">
        <v>43</v>
      </c>
      <c r="B3" s="18"/>
      <c r="C3" s="18"/>
      <c r="D3" s="18"/>
      <c r="E3" s="18"/>
      <c r="F3" s="18"/>
      <c r="G3" s="18"/>
      <c r="H3" s="18"/>
      <c r="I3" s="19"/>
      <c r="J3" s="141"/>
      <c r="K3" s="20"/>
      <c r="L3" s="20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9"/>
      <c r="AG3" s="19"/>
      <c r="AH3" s="18"/>
      <c r="AI3" s="18"/>
      <c r="AJ3" s="18"/>
      <c r="AK3" s="18"/>
      <c r="AL3" s="18"/>
      <c r="AM3" s="62"/>
      <c r="AN3" s="18"/>
      <c r="AO3" s="18"/>
      <c r="AP3" s="18"/>
      <c r="AQ3" s="18"/>
      <c r="AR3" s="18"/>
      <c r="AS3" s="18"/>
      <c r="AT3" s="18"/>
      <c r="AU3" s="19"/>
      <c r="AV3" s="18"/>
      <c r="AW3" s="22"/>
      <c r="AX3" s="23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2"/>
      <c r="BZ3" s="2"/>
      <c r="CA3" s="21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</row>
    <row r="4" spans="1:118" s="24" customFormat="1" hidden="1" outlineLevel="1" x14ac:dyDescent="0.3">
      <c r="A4" s="25" t="s">
        <v>44</v>
      </c>
      <c r="B4" s="26">
        <f>B16/B10</f>
        <v>0.97688991602898356</v>
      </c>
      <c r="C4" s="26">
        <f t="shared" ref="C4:AM8" si="0">C16/C10</f>
        <v>0.85537004383919624</v>
      </c>
      <c r="D4" s="26">
        <f t="shared" si="0"/>
        <v>0.81840215408411332</v>
      </c>
      <c r="E4" s="26">
        <f t="shared" si="0"/>
        <v>0.8511529572786467</v>
      </c>
      <c r="F4" s="26">
        <f>F16/F10</f>
        <v>0.85450672818790929</v>
      </c>
      <c r="G4" s="26">
        <f t="shared" si="0"/>
        <v>0.85622251032436414</v>
      </c>
      <c r="H4" s="26">
        <f t="shared" si="0"/>
        <v>0.85755152538396595</v>
      </c>
      <c r="I4" s="26">
        <f t="shared" si="0"/>
        <v>0.87693302164909626</v>
      </c>
      <c r="J4" s="106">
        <f t="shared" si="0"/>
        <v>0.87951746718383106</v>
      </c>
      <c r="K4" s="27">
        <f t="shared" si="0"/>
        <v>0.88148246276259057</v>
      </c>
      <c r="L4" s="27">
        <f>L16/L10</f>
        <v>0.85970183321635496</v>
      </c>
      <c r="M4" s="26">
        <f t="shared" si="0"/>
        <v>0.85165797752564343</v>
      </c>
      <c r="N4" s="26">
        <f t="shared" si="0"/>
        <v>0.85419957112966705</v>
      </c>
      <c r="O4" s="26">
        <f t="shared" si="0"/>
        <v>0.85901024791613267</v>
      </c>
      <c r="P4" s="26">
        <f t="shared" si="0"/>
        <v>0.83998882524896479</v>
      </c>
      <c r="Q4" s="26">
        <f t="shared" si="0"/>
        <v>0.88010352039662898</v>
      </c>
      <c r="R4" s="26">
        <f t="shared" si="0"/>
        <v>0.85834614905484785</v>
      </c>
      <c r="S4" s="26">
        <f t="shared" si="0"/>
        <v>0.85999642910320007</v>
      </c>
      <c r="T4" s="26">
        <f t="shared" si="0"/>
        <v>0.8214758143037858</v>
      </c>
      <c r="U4" s="26">
        <f t="shared" si="0"/>
        <v>0.87451649833647704</v>
      </c>
      <c r="V4" s="26">
        <f t="shared" si="0"/>
        <v>0.89734731440210402</v>
      </c>
      <c r="W4" s="26">
        <f t="shared" si="0"/>
        <v>0.8349349865082345</v>
      </c>
      <c r="X4" s="26">
        <f t="shared" si="0"/>
        <v>0.82327834112375087</v>
      </c>
      <c r="Y4" s="26">
        <f t="shared" si="0"/>
        <v>0.80049821709490343</v>
      </c>
      <c r="Z4" s="26">
        <f t="shared" si="0"/>
        <v>0.87209041029210244</v>
      </c>
      <c r="AA4" s="26">
        <f t="shared" si="0"/>
        <v>0.89160525715633343</v>
      </c>
      <c r="AB4" s="26">
        <f t="shared" si="0"/>
        <v>0.8561257712450101</v>
      </c>
      <c r="AC4" s="26">
        <f t="shared" si="0"/>
        <v>0.86550104260032779</v>
      </c>
      <c r="AD4" s="26">
        <f t="shared" si="0"/>
        <v>0.86582324963267243</v>
      </c>
      <c r="AE4" s="26">
        <f t="shared" si="0"/>
        <v>0.91749513217489675</v>
      </c>
      <c r="AF4" s="26">
        <f t="shared" si="0"/>
        <v>0.85901691241361655</v>
      </c>
      <c r="AG4" s="26">
        <f t="shared" si="0"/>
        <v>0.87424079059129367</v>
      </c>
      <c r="AH4" s="26">
        <f t="shared" si="0"/>
        <v>0.91890137937792482</v>
      </c>
      <c r="AI4" s="26">
        <f t="shared" si="0"/>
        <v>0.86758012291725795</v>
      </c>
      <c r="AJ4" s="26">
        <f t="shared" si="0"/>
        <v>0.8619199243250989</v>
      </c>
      <c r="AK4" s="26">
        <f t="shared" si="0"/>
        <v>0.84828555094362001</v>
      </c>
      <c r="AL4" s="26">
        <f t="shared" si="0"/>
        <v>0.86663230563524241</v>
      </c>
      <c r="AM4" s="28">
        <f t="shared" si="0"/>
        <v>0.86163215077102184</v>
      </c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30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CA4" s="29">
        <f>CA16/CA10</f>
        <v>0.87671408725760736</v>
      </c>
    </row>
    <row r="5" spans="1:118" s="24" customFormat="1" hidden="1" outlineLevel="1" x14ac:dyDescent="0.3">
      <c r="A5" s="31" t="s">
        <v>28</v>
      </c>
      <c r="B5" s="26">
        <f t="shared" ref="B5:AA8" si="1">B17/B11</f>
        <v>0.9320365008703001</v>
      </c>
      <c r="C5" s="26">
        <f t="shared" si="1"/>
        <v>0.80449262815213163</v>
      </c>
      <c r="D5" s="26">
        <f t="shared" si="1"/>
        <v>0.78348018499906558</v>
      </c>
      <c r="E5" s="26">
        <f t="shared" si="1"/>
        <v>0.81177495967179514</v>
      </c>
      <c r="F5" s="26">
        <f t="shared" si="1"/>
        <v>0.84851396894456077</v>
      </c>
      <c r="G5" s="26">
        <f t="shared" si="1"/>
        <v>0.83629858212173824</v>
      </c>
      <c r="H5" s="26">
        <f t="shared" si="0"/>
        <v>0.8404353834688294</v>
      </c>
      <c r="I5" s="26">
        <f t="shared" si="0"/>
        <v>0.879620215682823</v>
      </c>
      <c r="J5" s="106">
        <f t="shared" si="0"/>
        <v>0.87848484066041088</v>
      </c>
      <c r="K5" s="27">
        <f t="shared" si="0"/>
        <v>0.88876816980250584</v>
      </c>
      <c r="L5" s="27">
        <f t="shared" si="0"/>
        <v>0.87132841673393868</v>
      </c>
      <c r="M5" s="26">
        <f t="shared" si="1"/>
        <v>0.80317328528486598</v>
      </c>
      <c r="N5" s="26">
        <f t="shared" si="1"/>
        <v>0.8544093909529199</v>
      </c>
      <c r="O5" s="26">
        <f t="shared" si="1"/>
        <v>0.81346216310631847</v>
      </c>
      <c r="P5" s="26">
        <f t="shared" si="1"/>
        <v>0.77536282056407102</v>
      </c>
      <c r="Q5" s="26">
        <f t="shared" si="1"/>
        <v>0.86719722316101522</v>
      </c>
      <c r="R5" s="26">
        <f t="shared" si="1"/>
        <v>0.84871606970575342</v>
      </c>
      <c r="S5" s="26">
        <f t="shared" si="1"/>
        <v>0.84490474547033767</v>
      </c>
      <c r="T5" s="26">
        <f t="shared" si="1"/>
        <v>0.83448346364578796</v>
      </c>
      <c r="U5" s="26">
        <f t="shared" si="1"/>
        <v>0.82790552122722694</v>
      </c>
      <c r="V5" s="26">
        <f t="shared" si="1"/>
        <v>0.86264805932736999</v>
      </c>
      <c r="W5" s="26">
        <f t="shared" si="1"/>
        <v>0.83597701100123234</v>
      </c>
      <c r="X5" s="26">
        <f t="shared" si="1"/>
        <v>0.81861491551922372</v>
      </c>
      <c r="Y5" s="26">
        <f t="shared" si="1"/>
        <v>0.82289495076274288</v>
      </c>
      <c r="Z5" s="26">
        <f t="shared" si="1"/>
        <v>0.85396774776625872</v>
      </c>
      <c r="AA5" s="26">
        <f t="shared" si="1"/>
        <v>0.85830810445717942</v>
      </c>
      <c r="AB5" s="26">
        <f t="shared" si="0"/>
        <v>0.8252639986557162</v>
      </c>
      <c r="AC5" s="26">
        <f t="shared" si="0"/>
        <v>0.84515686140813084</v>
      </c>
      <c r="AD5" s="26">
        <f t="shared" si="0"/>
        <v>0.89490776356649804</v>
      </c>
      <c r="AE5" s="26">
        <f t="shared" si="0"/>
        <v>0.92273616109830081</v>
      </c>
      <c r="AF5" s="26">
        <f t="shared" si="0"/>
        <v>0.85483542689565484</v>
      </c>
      <c r="AG5" s="26">
        <f t="shared" si="0"/>
        <v>0.87099295621912187</v>
      </c>
      <c r="AH5" s="26">
        <f t="shared" si="0"/>
        <v>0.92243371554301024</v>
      </c>
      <c r="AI5" s="26">
        <f t="shared" si="0"/>
        <v>0.88647228374259357</v>
      </c>
      <c r="AJ5" s="26">
        <f t="shared" si="0"/>
        <v>0.83772136814694842</v>
      </c>
      <c r="AK5" s="26">
        <f t="shared" si="0"/>
        <v>0.8889813689181818</v>
      </c>
      <c r="AL5" s="26">
        <f t="shared" si="0"/>
        <v>0.82866671934817271</v>
      </c>
      <c r="AM5" s="28">
        <f t="shared" si="0"/>
        <v>0.92416341395119117</v>
      </c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30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CA5" s="29">
        <f>CA17/CA11</f>
        <v>0.92416341395119095</v>
      </c>
    </row>
    <row r="6" spans="1:118" s="24" customFormat="1" hidden="1" outlineLevel="1" x14ac:dyDescent="0.3">
      <c r="A6" s="31" t="s">
        <v>29</v>
      </c>
      <c r="B6" s="26">
        <f t="shared" si="1"/>
        <v>1.0563505564937143</v>
      </c>
      <c r="C6" s="26">
        <f t="shared" si="1"/>
        <v>0.90478562664805207</v>
      </c>
      <c r="D6" s="26">
        <f t="shared" si="1"/>
        <v>0.92207523647150935</v>
      </c>
      <c r="E6" s="26">
        <f t="shared" si="1"/>
        <v>0.96835575109547656</v>
      </c>
      <c r="F6" s="26">
        <f t="shared" si="1"/>
        <v>0.84903646183943504</v>
      </c>
      <c r="G6" s="26">
        <f t="shared" si="1"/>
        <v>0.89919572979839435</v>
      </c>
      <c r="H6" s="26">
        <f t="shared" si="0"/>
        <v>0.88076820092955077</v>
      </c>
      <c r="I6" s="26">
        <f t="shared" si="0"/>
        <v>0.8779371600214344</v>
      </c>
      <c r="J6" s="106">
        <f t="shared" si="0"/>
        <v>0.9323537596360284</v>
      </c>
      <c r="K6" s="27">
        <f t="shared" si="0"/>
        <v>0.93282284166058238</v>
      </c>
      <c r="L6" s="27">
        <f t="shared" si="0"/>
        <v>0.85730902912931206</v>
      </c>
      <c r="M6" s="32">
        <f t="shared" si="1"/>
        <v>0.98446956305373867</v>
      </c>
      <c r="N6" s="26">
        <f t="shared" si="1"/>
        <v>1.0185154847064868</v>
      </c>
      <c r="O6" s="26">
        <f t="shared" si="1"/>
        <v>0.95694957795996172</v>
      </c>
      <c r="P6" s="26">
        <f t="shared" si="1"/>
        <v>0.92537198478041838</v>
      </c>
      <c r="Q6" s="26">
        <f t="shared" si="1"/>
        <v>0.89345094450321694</v>
      </c>
      <c r="R6" s="26">
        <f t="shared" si="1"/>
        <v>0.84953549534541895</v>
      </c>
      <c r="S6" s="26">
        <f t="shared" si="1"/>
        <v>0.8017437033197321</v>
      </c>
      <c r="T6" s="26">
        <f t="shared" si="1"/>
        <v>0.86127658730001966</v>
      </c>
      <c r="U6" s="26">
        <f t="shared" si="1"/>
        <v>0.89522403999611477</v>
      </c>
      <c r="V6" s="26">
        <f t="shared" si="1"/>
        <v>0.92732287601763475</v>
      </c>
      <c r="W6" s="26">
        <f t="shared" si="1"/>
        <v>0.87856342793512765</v>
      </c>
      <c r="X6" s="26">
        <f t="shared" si="1"/>
        <v>0.89551970229534283</v>
      </c>
      <c r="Y6" s="26">
        <f t="shared" si="1"/>
        <v>0.88328938021857806</v>
      </c>
      <c r="Z6" s="26">
        <f t="shared" si="1"/>
        <v>0.87938258941501057</v>
      </c>
      <c r="AA6" s="26">
        <f t="shared" si="1"/>
        <v>0.88862020375750428</v>
      </c>
      <c r="AB6" s="26">
        <f t="shared" si="0"/>
        <v>0.87182037757780106</v>
      </c>
      <c r="AC6" s="26">
        <f t="shared" si="0"/>
        <v>0.90168222280107457</v>
      </c>
      <c r="AD6" s="26">
        <f t="shared" si="0"/>
        <v>0.90058398670300632</v>
      </c>
      <c r="AE6" s="26">
        <f t="shared" si="0"/>
        <v>0.82370351339016257</v>
      </c>
      <c r="AF6" s="26">
        <f t="shared" si="0"/>
        <v>0.88731139576955209</v>
      </c>
      <c r="AG6" s="26">
        <f t="shared" si="0"/>
        <v>0.95418324741529226</v>
      </c>
      <c r="AH6" s="26">
        <f t="shared" si="0"/>
        <v>0.9667506248182095</v>
      </c>
      <c r="AI6" s="26">
        <f t="shared" si="0"/>
        <v>0.92556077937237191</v>
      </c>
      <c r="AJ6" s="26">
        <f t="shared" si="0"/>
        <v>0.89051086542691904</v>
      </c>
      <c r="AK6" s="26">
        <f t="shared" si="0"/>
        <v>0.88595386630901141</v>
      </c>
      <c r="AL6" s="26">
        <f t="shared" si="0"/>
        <v>0.92877142341613084</v>
      </c>
      <c r="AM6" s="28">
        <f t="shared" si="0"/>
        <v>0.76754058286347737</v>
      </c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30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CA6" s="29">
        <f>CA18/CA12</f>
        <v>0.84035575135037621</v>
      </c>
    </row>
    <row r="7" spans="1:118" s="24" customFormat="1" hidden="1" outlineLevel="1" x14ac:dyDescent="0.3">
      <c r="A7" s="31" t="s">
        <v>30</v>
      </c>
      <c r="B7" s="26">
        <f t="shared" si="1"/>
        <v>0.96305214285714291</v>
      </c>
      <c r="C7" s="26">
        <f t="shared" si="1"/>
        <v>0.96218218518342968</v>
      </c>
      <c r="D7" s="26">
        <f t="shared" si="1"/>
        <v>0.7717604410825919</v>
      </c>
      <c r="E7" s="26">
        <f t="shared" si="1"/>
        <v>0.79821665587918</v>
      </c>
      <c r="F7" s="26">
        <f t="shared" si="1"/>
        <v>0.95938043149946073</v>
      </c>
      <c r="G7" s="26">
        <f t="shared" si="1"/>
        <v>0.90295079128048261</v>
      </c>
      <c r="H7" s="26">
        <f t="shared" si="0"/>
        <v>0.87559975000068191</v>
      </c>
      <c r="I7" s="26">
        <f t="shared" si="0"/>
        <v>0.87286879456743771</v>
      </c>
      <c r="J7" s="106">
        <f t="shared" si="0"/>
        <v>0.84770209817447406</v>
      </c>
      <c r="K7" s="27">
        <f t="shared" si="0"/>
        <v>0.84218620969813185</v>
      </c>
      <c r="L7" s="27">
        <f t="shared" si="0"/>
        <v>0.81707038995300318</v>
      </c>
      <c r="M7" s="26">
        <f t="shared" si="1"/>
        <v>0.82932717660302957</v>
      </c>
      <c r="N7" s="26">
        <f t="shared" si="1"/>
        <v>0.64262820030096479</v>
      </c>
      <c r="O7" s="26">
        <f t="shared" si="1"/>
        <v>0.81937097140298742</v>
      </c>
      <c r="P7" s="26">
        <f t="shared" si="1"/>
        <v>0.90052541156606025</v>
      </c>
      <c r="Q7" s="26">
        <f t="shared" si="1"/>
        <v>0.99039785988253581</v>
      </c>
      <c r="R7" s="26">
        <f t="shared" si="1"/>
        <v>0.95149101023033045</v>
      </c>
      <c r="S7" s="26">
        <f t="shared" si="1"/>
        <v>1.0233089823413539</v>
      </c>
      <c r="T7" s="26">
        <f t="shared" si="1"/>
        <v>0.87291241088598126</v>
      </c>
      <c r="U7" s="26">
        <f t="shared" si="1"/>
        <v>1.0170544464027125</v>
      </c>
      <c r="V7" s="26">
        <f t="shared" si="1"/>
        <v>1.0143067221295057</v>
      </c>
      <c r="W7" s="26">
        <f t="shared" si="1"/>
        <v>0.84820888316195209</v>
      </c>
      <c r="X7" s="26">
        <f t="shared" si="1"/>
        <v>0.80863655653577748</v>
      </c>
      <c r="Y7" s="26">
        <f t="shared" si="1"/>
        <v>0.62208387796975639</v>
      </c>
      <c r="Z7" s="26">
        <f t="shared" si="1"/>
        <v>0.88019962191708734</v>
      </c>
      <c r="AA7" s="26">
        <f t="shared" si="1"/>
        <v>0.94691231347261895</v>
      </c>
      <c r="AB7" s="26">
        <f t="shared" si="0"/>
        <v>0.92337223103371824</v>
      </c>
      <c r="AC7" s="26">
        <f t="shared" si="0"/>
        <v>0.89237951239255775</v>
      </c>
      <c r="AD7" s="26">
        <f t="shared" si="0"/>
        <v>0.79538930222337156</v>
      </c>
      <c r="AE7" s="26">
        <f t="shared" si="0"/>
        <v>0.97339904890868612</v>
      </c>
      <c r="AF7" s="26">
        <f t="shared" si="0"/>
        <v>0.83388094185552475</v>
      </c>
      <c r="AG7" s="26">
        <f t="shared" si="0"/>
        <v>0.83946400881312944</v>
      </c>
      <c r="AH7" s="26">
        <f t="shared" si="0"/>
        <v>0.87793388073590861</v>
      </c>
      <c r="AI7" s="26">
        <f t="shared" si="0"/>
        <v>0.82119625256247963</v>
      </c>
      <c r="AJ7" s="26">
        <f t="shared" si="0"/>
        <v>0.85550306017782318</v>
      </c>
      <c r="AK7" s="26">
        <f t="shared" si="0"/>
        <v>0.74934212931687483</v>
      </c>
      <c r="AL7" s="26">
        <f t="shared" si="0"/>
        <v>0.88573537540870306</v>
      </c>
      <c r="AM7" s="28">
        <f t="shared" si="0"/>
        <v>0.77837583025628543</v>
      </c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30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CA7" s="29">
        <f>CA19/CA13</f>
        <v>7.7837583025628573E-7</v>
      </c>
    </row>
    <row r="8" spans="1:118" s="24" customFormat="1" hidden="1" outlineLevel="1" x14ac:dyDescent="0.3">
      <c r="A8" s="31" t="s">
        <v>31</v>
      </c>
      <c r="B8" s="26">
        <f t="shared" si="1"/>
        <v>1.0142814071653226</v>
      </c>
      <c r="C8" s="26">
        <f t="shared" si="1"/>
        <v>0.91636848187574738</v>
      </c>
      <c r="D8" s="26">
        <f t="shared" si="1"/>
        <v>0.86835447196039606</v>
      </c>
      <c r="E8" s="26">
        <f t="shared" si="1"/>
        <v>0.90861425578034682</v>
      </c>
      <c r="F8" s="26">
        <f t="shared" si="1"/>
        <v>0.80541306358381526</v>
      </c>
      <c r="G8" s="26">
        <f t="shared" si="1"/>
        <v>0.82613220703380341</v>
      </c>
      <c r="H8" s="26">
        <f t="shared" si="0"/>
        <v>0.85165221067006547</v>
      </c>
      <c r="I8" s="26">
        <f t="shared" si="0"/>
        <v>0.8769654367225056</v>
      </c>
      <c r="J8" s="106">
        <f t="shared" si="0"/>
        <v>0.9058287250569701</v>
      </c>
      <c r="K8" s="27">
        <f t="shared" si="0"/>
        <v>0.90150723851261649</v>
      </c>
      <c r="L8" s="27">
        <f t="shared" si="0"/>
        <v>0.92194582560921667</v>
      </c>
      <c r="M8" s="26">
        <f t="shared" si="1"/>
        <v>0.90859844305931059</v>
      </c>
      <c r="N8" s="26">
        <f t="shared" si="1"/>
        <v>0.89031430503559372</v>
      </c>
      <c r="O8" s="26">
        <f t="shared" si="1"/>
        <v>0.94081275308166101</v>
      </c>
      <c r="P8" s="26">
        <f t="shared" si="1"/>
        <v>0.89453226652295315</v>
      </c>
      <c r="Q8" s="26">
        <f t="shared" si="1"/>
        <v>0.8277732907835581</v>
      </c>
      <c r="R8" s="26">
        <f t="shared" si="1"/>
        <v>0.83064298855046692</v>
      </c>
      <c r="S8" s="26">
        <f t="shared" si="1"/>
        <v>0.85215807088778583</v>
      </c>
      <c r="T8" s="26">
        <f t="shared" si="1"/>
        <v>0.71183823432395077</v>
      </c>
      <c r="U8" s="26">
        <f t="shared" si="1"/>
        <v>0.88927513255567325</v>
      </c>
      <c r="V8" s="26">
        <f t="shared" si="1"/>
        <v>0.87244283500168984</v>
      </c>
      <c r="W8" s="26">
        <f t="shared" si="1"/>
        <v>0.76957432338973675</v>
      </c>
      <c r="X8" s="26">
        <f t="shared" si="1"/>
        <v>0.77511258587302301</v>
      </c>
      <c r="Y8" s="26">
        <f t="shared" si="1"/>
        <v>0.83372418588654207</v>
      </c>
      <c r="Z8" s="26">
        <f t="shared" si="1"/>
        <v>0.90670759142168822</v>
      </c>
      <c r="AA8" s="26">
        <f t="shared" si="1"/>
        <v>0.881572578176953</v>
      </c>
      <c r="AB8" s="26">
        <f t="shared" si="0"/>
        <v>0.78481317557751995</v>
      </c>
      <c r="AC8" s="26">
        <f t="shared" si="0"/>
        <v>0.82637076361576423</v>
      </c>
      <c r="AD8" s="26">
        <f t="shared" si="0"/>
        <v>0.89667662010236682</v>
      </c>
      <c r="AE8" s="26">
        <f t="shared" si="0"/>
        <v>0.88152194204099243</v>
      </c>
      <c r="AF8" s="26">
        <f t="shared" si="0"/>
        <v>0.90240678892618498</v>
      </c>
      <c r="AG8" s="26">
        <f t="shared" si="0"/>
        <v>0.88270507596432168</v>
      </c>
      <c r="AH8" s="26">
        <f t="shared" si="0"/>
        <v>0.95819131161236426</v>
      </c>
      <c r="AI8" s="26">
        <f t="shared" si="0"/>
        <v>0.86293325127707288</v>
      </c>
      <c r="AJ8" s="26">
        <f t="shared" si="0"/>
        <v>0.91588861005492084</v>
      </c>
      <c r="AK8" s="26">
        <f t="shared" si="0"/>
        <v>0.90525908679342915</v>
      </c>
      <c r="AL8" s="26">
        <f t="shared" si="0"/>
        <v>0.88860795200143305</v>
      </c>
      <c r="AM8" s="28">
        <f t="shared" si="0"/>
        <v>0.97727651380945146</v>
      </c>
      <c r="AN8" s="26"/>
      <c r="AO8" s="26"/>
      <c r="AP8" s="26"/>
      <c r="AQ8" s="26"/>
      <c r="AR8" s="26"/>
      <c r="AS8" s="26"/>
      <c r="AT8" s="33"/>
      <c r="AU8" s="33"/>
      <c r="AV8" s="33"/>
      <c r="AW8" s="33"/>
      <c r="AX8" s="30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CA8" s="29">
        <f>CA20/CA14</f>
        <v>0.97727651380945124</v>
      </c>
    </row>
    <row r="9" spans="1:118" s="24" customFormat="1" hidden="1" outlineLevel="1" x14ac:dyDescent="0.3">
      <c r="A9" s="34"/>
      <c r="B9" s="35"/>
      <c r="C9" s="35"/>
      <c r="D9" s="35"/>
      <c r="E9" s="35"/>
      <c r="F9" s="35"/>
      <c r="G9" s="35"/>
      <c r="H9" s="35"/>
      <c r="I9" s="35"/>
      <c r="J9" s="142"/>
      <c r="K9" s="36"/>
      <c r="L9" s="36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5"/>
      <c r="Z9" s="39"/>
      <c r="AA9" s="39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147"/>
      <c r="AN9" s="26"/>
      <c r="AO9" s="26"/>
      <c r="AP9" s="26"/>
      <c r="AQ9" s="26"/>
      <c r="AR9" s="26"/>
      <c r="AS9" s="26"/>
      <c r="AT9" s="38"/>
      <c r="AU9" s="38"/>
      <c r="AV9" s="38"/>
      <c r="AW9" s="38"/>
      <c r="AX9" s="30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CA9" s="40"/>
    </row>
    <row r="10" spans="1:118" s="24" customFormat="1" hidden="1" outlineLevel="1" x14ac:dyDescent="0.3">
      <c r="A10" s="25" t="s">
        <v>45</v>
      </c>
      <c r="B10" s="35">
        <f>'[1]Segment Analysis in THB'!B10</f>
        <v>3.2608613424657538</v>
      </c>
      <c r="C10" s="35">
        <f>'[1]Segment Analysis in THB'!C10</f>
        <v>5.0987429726027402</v>
      </c>
      <c r="D10" s="35">
        <f>'[1]Segment Analysis in THB'!D10</f>
        <v>6.4208965311475419</v>
      </c>
      <c r="E10" s="35">
        <f>'[1]Segment Analysis in THB'!E10</f>
        <v>6.8188870045205485</v>
      </c>
      <c r="F10" s="35">
        <f>'[1]Segment Analysis in THB'!F10</f>
        <v>7.3134795360273968</v>
      </c>
      <c r="G10" s="35">
        <f>'[1]Segment Analysis in THB'!G10</f>
        <v>8.2030046986301368</v>
      </c>
      <c r="H10" s="35">
        <f>'[1]Segment Analysis in THB'!H10</f>
        <v>10.178894686942215</v>
      </c>
      <c r="I10" s="35">
        <f>'[1]Segment Analysis in THB'!I10</f>
        <v>10.380801593413699</v>
      </c>
      <c r="J10" s="142">
        <f>'[1]Segment Analysis in THB'!J10</f>
        <v>11.846721627691677</v>
      </c>
      <c r="K10" s="36">
        <f>'[1]Segment Analysis in THB'!K10</f>
        <v>11.238975528816145</v>
      </c>
      <c r="L10" s="36">
        <f>'[1]Segment Analysis in THB'!L10</f>
        <v>14.280710442843841</v>
      </c>
      <c r="M10" s="35">
        <f>'[1]Segment Analysis in THB'!M10</f>
        <v>1.6712636083561643</v>
      </c>
      <c r="N10" s="35">
        <f>'[1]Segment Analysis in THB'!N10</f>
        <v>1.6925050278082192</v>
      </c>
      <c r="O10" s="35">
        <f>'[1]Segment Analysis in THB'!O10</f>
        <v>1.7124358672602724</v>
      </c>
      <c r="P10" s="35">
        <f>'[1]Segment Analysis in THB'!P10</f>
        <v>1.7426825010958922</v>
      </c>
      <c r="Q10" s="35">
        <f>'[1]Segment Analysis in THB'!Q10</f>
        <v>1.7105368915256145</v>
      </c>
      <c r="R10" s="35">
        <f>'[1]Segment Analysis in THB'!R10</f>
        <v>1.8487239463325202</v>
      </c>
      <c r="S10" s="35">
        <f>'[1]Segment Analysis in THB'!S10</f>
        <v>1.8982819518243572</v>
      </c>
      <c r="T10" s="35">
        <f>'[1]Segment Analysis in THB'!T10</f>
        <v>1.8559367463449052</v>
      </c>
      <c r="U10" s="35">
        <f>'[1]Segment Analysis in THB'!U10</f>
        <v>1.8601375068493151</v>
      </c>
      <c r="V10" s="35">
        <f>'[1]Segment Analysis in THB'!V10</f>
        <v>2.0221659753424657</v>
      </c>
      <c r="W10" s="35">
        <f>'[1]Segment Analysis in THB'!W10</f>
        <v>2.157687594520548</v>
      </c>
      <c r="X10" s="35">
        <f>'[1]Segment Analysis in THB'!X10</f>
        <v>2.1630136219178082</v>
      </c>
      <c r="Y10" s="35">
        <f>'[1]Segment Analysis in THB'!Y10</f>
        <v>2.2045906940386901</v>
      </c>
      <c r="Z10" s="35">
        <f>'[1]Segment Analysis in THB'!Z10</f>
        <v>2.6595395708522105</v>
      </c>
      <c r="AA10" s="35">
        <f>'[1]Segment Analysis in THB'!AA10</f>
        <v>2.6688661836283969</v>
      </c>
      <c r="AB10" s="35">
        <f>'[1]Segment Analysis in THB'!AB10</f>
        <v>2.6458982384229173</v>
      </c>
      <c r="AC10" s="35">
        <f>'[1]Segment Analysis in THB'!AC10</f>
        <v>2.5281743660283835</v>
      </c>
      <c r="AD10" s="35">
        <f>'[1]Segment Analysis in THB'!AD10</f>
        <v>2.5673803761454876</v>
      </c>
      <c r="AE10" s="35">
        <f>'[1]Segment Analysis in THB'!AE10</f>
        <v>2.6012438064418326</v>
      </c>
      <c r="AF10" s="35">
        <f>'[1]Segment Analysis in THB'!AF10</f>
        <v>2.6840030447979952</v>
      </c>
      <c r="AG10" s="35">
        <f>'[1]Segment Analysis in THB'!AG10</f>
        <v>2.659591722756026</v>
      </c>
      <c r="AH10" s="35">
        <f>'[1]Segment Analysis in THB'!AH10</f>
        <v>2.770971289842965</v>
      </c>
      <c r="AI10" s="35">
        <f>'[1]Segment Analysis in THB'!AI10</f>
        <v>3.146663733642233</v>
      </c>
      <c r="AJ10" s="35">
        <f>'[1]Segment Analysis in THB'!AJ10</f>
        <v>3.2694948814504534</v>
      </c>
      <c r="AK10" s="35">
        <f>'[1]Segment Analysis in THB'!AK10</f>
        <v>3.4967181276910315</v>
      </c>
      <c r="AL10" s="35">
        <f>'[1]Segment Analysis in THB'!AL10</f>
        <v>3.6323109643000802</v>
      </c>
      <c r="AM10" s="37">
        <f>'[1]Segment Analysis in THB'!AM10</f>
        <v>3.8821864694022752</v>
      </c>
      <c r="AN10" s="26">
        <f t="shared" ref="AN10:AV14" si="2">B10/B$10</f>
        <v>1</v>
      </c>
      <c r="AO10" s="26">
        <f t="shared" si="2"/>
        <v>1</v>
      </c>
      <c r="AP10" s="26">
        <f t="shared" si="2"/>
        <v>1</v>
      </c>
      <c r="AQ10" s="26">
        <f t="shared" si="2"/>
        <v>1</v>
      </c>
      <c r="AR10" s="26">
        <f t="shared" si="2"/>
        <v>1</v>
      </c>
      <c r="AS10" s="26">
        <f t="shared" si="2"/>
        <v>1</v>
      </c>
      <c r="AT10" s="26">
        <f t="shared" si="2"/>
        <v>1</v>
      </c>
      <c r="AU10" s="26">
        <f t="shared" si="2"/>
        <v>1</v>
      </c>
      <c r="AV10" s="26">
        <f t="shared" si="2"/>
        <v>1</v>
      </c>
      <c r="AW10" s="26"/>
      <c r="AX10" s="30">
        <f t="shared" ref="AX10:BM14" si="3">M10/M$10</f>
        <v>1</v>
      </c>
      <c r="AY10" s="26">
        <f t="shared" si="3"/>
        <v>1</v>
      </c>
      <c r="AZ10" s="26">
        <f t="shared" si="3"/>
        <v>1</v>
      </c>
      <c r="BA10" s="26">
        <f t="shared" si="3"/>
        <v>1</v>
      </c>
      <c r="BB10" s="26">
        <f t="shared" si="3"/>
        <v>1</v>
      </c>
      <c r="BC10" s="26">
        <f t="shared" si="3"/>
        <v>1</v>
      </c>
      <c r="BD10" s="26">
        <f t="shared" si="3"/>
        <v>1</v>
      </c>
      <c r="BE10" s="26">
        <f t="shared" si="3"/>
        <v>1</v>
      </c>
      <c r="BF10" s="26">
        <f t="shared" si="3"/>
        <v>1</v>
      </c>
      <c r="BG10" s="26">
        <f t="shared" si="3"/>
        <v>1</v>
      </c>
      <c r="BH10" s="26">
        <f t="shared" si="3"/>
        <v>1</v>
      </c>
      <c r="BI10" s="26">
        <f t="shared" si="3"/>
        <v>1</v>
      </c>
      <c r="BJ10" s="26">
        <f t="shared" si="3"/>
        <v>1</v>
      </c>
      <c r="BK10" s="26">
        <f t="shared" si="3"/>
        <v>1</v>
      </c>
      <c r="BL10" s="26">
        <f t="shared" si="3"/>
        <v>1</v>
      </c>
      <c r="BM10" s="26">
        <f t="shared" si="3"/>
        <v>1</v>
      </c>
      <c r="BN10" s="26">
        <f t="shared" ref="BN10:BX14" si="4">AC10/AC$10</f>
        <v>1</v>
      </c>
      <c r="BO10" s="26">
        <f t="shared" si="4"/>
        <v>1</v>
      </c>
      <c r="BP10" s="26">
        <f t="shared" si="4"/>
        <v>1</v>
      </c>
      <c r="BQ10" s="26">
        <f t="shared" si="4"/>
        <v>1</v>
      </c>
      <c r="BR10" s="26">
        <f t="shared" si="4"/>
        <v>1</v>
      </c>
      <c r="BS10" s="26">
        <f t="shared" si="4"/>
        <v>1</v>
      </c>
      <c r="BT10" s="26">
        <f t="shared" si="4"/>
        <v>1</v>
      </c>
      <c r="BU10" s="26">
        <f t="shared" si="4"/>
        <v>1</v>
      </c>
      <c r="BV10" s="26">
        <f t="shared" si="4"/>
        <v>1</v>
      </c>
      <c r="BW10" s="26">
        <f t="shared" si="4"/>
        <v>1</v>
      </c>
      <c r="BX10" s="26">
        <f t="shared" si="4"/>
        <v>1</v>
      </c>
      <c r="CA10" s="41">
        <f>'[1]Segment Analysis in THB'!CM10</f>
        <v>3.6722264694022777</v>
      </c>
    </row>
    <row r="11" spans="1:118" s="24" customFormat="1" hidden="1" outlineLevel="1" x14ac:dyDescent="0.3">
      <c r="A11" s="31" t="s">
        <v>28</v>
      </c>
      <c r="B11" s="35">
        <f>'[1]Segment Analysis in THB'!B11</f>
        <v>1.4020131506849316</v>
      </c>
      <c r="C11" s="35">
        <f>'[1]Segment Analysis in THB'!C11</f>
        <v>2.886450315068493</v>
      </c>
      <c r="D11" s="35">
        <f>'[1]Segment Analysis in THB'!D11</f>
        <v>3.2611757234972671</v>
      </c>
      <c r="E11" s="35">
        <f>'[1]Segment Analysis in THB'!E11</f>
        <v>3.5687100045205482</v>
      </c>
      <c r="F11" s="35">
        <f>'[1]Segment Analysis in THB'!F11</f>
        <v>3.6505677141095889</v>
      </c>
      <c r="G11" s="35">
        <f>'[1]Segment Analysis in THB'!G11</f>
        <v>4.081767438356164</v>
      </c>
      <c r="H11" s="35">
        <f>'[1]Segment Analysis in THB'!H11</f>
        <v>4.52034017412472</v>
      </c>
      <c r="I11" s="35">
        <f>'[1]Segment Analysis in THB'!I11</f>
        <v>4.2446039242685867</v>
      </c>
      <c r="J11" s="142">
        <f>'[1]Segment Analysis in THB'!J11</f>
        <v>4.856277586607864</v>
      </c>
      <c r="K11" s="36">
        <f>'[1]Segment Analysis in THB'!K11</f>
        <v>4.60257190630018</v>
      </c>
      <c r="L11" s="36">
        <f>'[1]Segment Analysis in THB'!L11</f>
        <v>6.0338341312405586</v>
      </c>
      <c r="M11" s="39">
        <f>'[1]Segment Analysis in THB'!M11</f>
        <v>0.88589600000000002</v>
      </c>
      <c r="N11" s="35">
        <f>'[1]Segment Analysis in THB'!N11</f>
        <v>0.89573891013698625</v>
      </c>
      <c r="O11" s="35">
        <f>'[1]Segment Analysis in THB'!O11</f>
        <v>0.90558247342465681</v>
      </c>
      <c r="P11" s="35">
        <f>'[1]Segment Analysis in THB'!P11</f>
        <v>0.88149262095890513</v>
      </c>
      <c r="Q11" s="35">
        <f>'[1]Segment Analysis in THB'!Q11</f>
        <v>0.85998328878588859</v>
      </c>
      <c r="R11" s="35">
        <f>'[1]Segment Analysis in THB'!R11</f>
        <v>0.92270852167498596</v>
      </c>
      <c r="S11" s="35">
        <f>'[1]Segment Analysis in THB'!S11</f>
        <v>0.95511055456408334</v>
      </c>
      <c r="T11" s="35">
        <f>'[1]Segment Analysis in THB'!T11</f>
        <v>0.91276534908463136</v>
      </c>
      <c r="U11" s="35">
        <f>'[1]Segment Analysis in THB'!U11</f>
        <v>0.95734134246575342</v>
      </c>
      <c r="V11" s="35">
        <f>'[1]Segment Analysis in THB'!V11</f>
        <v>1.0242469616438357</v>
      </c>
      <c r="W11" s="35">
        <f>'[1]Segment Analysis in THB'!W11</f>
        <v>1.0474265534246574</v>
      </c>
      <c r="X11" s="35">
        <f>'[1]Segment Analysis in THB'!X11</f>
        <v>1.0527525808219178</v>
      </c>
      <c r="Y11" s="35">
        <f>'[1]Segment Analysis in THB'!Y11</f>
        <v>1.0977682621129445</v>
      </c>
      <c r="Z11" s="39">
        <f>'[1]Segment Analysis in THB'!Z11</f>
        <v>1.155865687247533</v>
      </c>
      <c r="AA11" s="39">
        <f>'[1]Segment Analysis in THB'!AA11</f>
        <v>1.1500631123821214</v>
      </c>
      <c r="AB11" s="39">
        <f>'[1]Segment Analysis in THB'!AB11</f>
        <v>1.1166431123821214</v>
      </c>
      <c r="AC11" s="39">
        <f>'[1]Segment Analysis in THB'!AC11</f>
        <v>1.0404839741993945</v>
      </c>
      <c r="AD11" s="39">
        <f>'[1]Segment Analysis in THB'!AD11</f>
        <v>1.0602724198410778</v>
      </c>
      <c r="AE11" s="39">
        <f>'[1]Segment Analysis in THB'!AE11</f>
        <v>1.071923765114057</v>
      </c>
      <c r="AF11" s="39">
        <f>'[1]Segment Analysis in THB'!AF11</f>
        <v>1.0719237651140574</v>
      </c>
      <c r="AG11" s="39">
        <f>'[1]Segment Analysis in THB'!AG11</f>
        <v>1.0867102609462815</v>
      </c>
      <c r="AH11" s="39">
        <f>'[1]Segment Analysis in THB'!AH11</f>
        <v>1.1560450933738431</v>
      </c>
      <c r="AI11" s="39">
        <f>'[1]Segment Analysis in THB'!AI11</f>
        <v>1.3101470490890759</v>
      </c>
      <c r="AJ11" s="39">
        <f>'[1]Segment Analysis in THB'!AJ11</f>
        <v>1.3033751831986649</v>
      </c>
      <c r="AK11" s="39">
        <f>'[1]Segment Analysis in THB'!AK11</f>
        <v>1.5039056057521825</v>
      </c>
      <c r="AL11" s="39">
        <f>'[1]Segment Analysis in THB'!AL11</f>
        <v>1.6044609516304031</v>
      </c>
      <c r="AM11" s="148">
        <f>'[1]Segment Analysis in THB'!AM11</f>
        <v>1.6220923906593077</v>
      </c>
      <c r="AN11" s="26">
        <f t="shared" si="2"/>
        <v>0.42995178372864401</v>
      </c>
      <c r="AO11" s="26">
        <f t="shared" si="2"/>
        <v>0.56611018256428314</v>
      </c>
      <c r="AP11" s="26">
        <f t="shared" si="2"/>
        <v>0.50790036993703591</v>
      </c>
      <c r="AQ11" s="26">
        <f t="shared" si="2"/>
        <v>0.52335667128003283</v>
      </c>
      <c r="AR11" s="26">
        <f t="shared" si="2"/>
        <v>0.49915607148776381</v>
      </c>
      <c r="AS11" s="26">
        <f t="shared" si="2"/>
        <v>0.49759418509632208</v>
      </c>
      <c r="AT11" s="26">
        <f t="shared" si="2"/>
        <v>0.44408949234179085</v>
      </c>
      <c r="AU11" s="26">
        <f t="shared" si="2"/>
        <v>0.40888980355444404</v>
      </c>
      <c r="AV11" s="26">
        <f t="shared" si="2"/>
        <v>0.4099258629709277</v>
      </c>
      <c r="AW11" s="26"/>
      <c r="AX11" s="30">
        <f t="shared" si="3"/>
        <v>0.53007556412441548</v>
      </c>
      <c r="AY11" s="26">
        <f t="shared" si="3"/>
        <v>0.5292385519805286</v>
      </c>
      <c r="AZ11" s="26">
        <f t="shared" si="3"/>
        <v>0.528827088207104</v>
      </c>
      <c r="BA11" s="26">
        <f t="shared" si="3"/>
        <v>0.50582514049723648</v>
      </c>
      <c r="BB11" s="26">
        <f t="shared" si="3"/>
        <v>0.50275635272553298</v>
      </c>
      <c r="BC11" s="26">
        <f t="shared" si="3"/>
        <v>0.49910562553454546</v>
      </c>
      <c r="BD11" s="26">
        <f t="shared" si="3"/>
        <v>0.5031447270760635</v>
      </c>
      <c r="BE11" s="26">
        <f t="shared" si="3"/>
        <v>0.49180843629624654</v>
      </c>
      <c r="BF11" s="26">
        <f t="shared" si="3"/>
        <v>0.51466159837145042</v>
      </c>
      <c r="BG11" s="26">
        <f t="shared" si="3"/>
        <v>0.50650983852617415</v>
      </c>
      <c r="BH11" s="26">
        <f t="shared" si="3"/>
        <v>0.48543939172871886</v>
      </c>
      <c r="BI11" s="26">
        <f t="shared" si="3"/>
        <v>0.48670640358173439</v>
      </c>
      <c r="BJ11" s="26">
        <f t="shared" si="3"/>
        <v>0.49794651908917065</v>
      </c>
      <c r="BK11" s="26">
        <f t="shared" si="3"/>
        <v>0.43461120109491463</v>
      </c>
      <c r="BL11" s="26">
        <f t="shared" si="3"/>
        <v>0.43091823765348142</v>
      </c>
      <c r="BM11" s="26">
        <f t="shared" si="3"/>
        <v>0.42202798889487697</v>
      </c>
      <c r="BN11" s="26">
        <f t="shared" si="4"/>
        <v>0.41155546396664683</v>
      </c>
      <c r="BO11" s="26">
        <f t="shared" si="4"/>
        <v>0.41297831427414267</v>
      </c>
      <c r="BP11" s="26">
        <f t="shared" si="4"/>
        <v>0.41208123685273124</v>
      </c>
      <c r="BQ11" s="26">
        <f t="shared" si="4"/>
        <v>0.39937501829277289</v>
      </c>
      <c r="BR11" s="26">
        <f t="shared" si="4"/>
        <v>0.40860040721594976</v>
      </c>
      <c r="BS11" s="26">
        <f t="shared" si="4"/>
        <v>0.41719850999948754</v>
      </c>
      <c r="BT11" s="26">
        <f t="shared" si="4"/>
        <v>0.41636067911603419</v>
      </c>
      <c r="BU11" s="26">
        <f t="shared" si="4"/>
        <v>0.39864726217905733</v>
      </c>
      <c r="BV11" s="26">
        <f t="shared" si="4"/>
        <v>0.43009060234009999</v>
      </c>
      <c r="BW11" s="26">
        <f t="shared" si="4"/>
        <v>0.44171905087415086</v>
      </c>
      <c r="BX11" s="26">
        <f t="shared" si="4"/>
        <v>0.41782959253604701</v>
      </c>
      <c r="CA11" s="42">
        <f>'[1]Segment Analysis in THB'!CM11</f>
        <v>1.6220923906593083</v>
      </c>
    </row>
    <row r="12" spans="1:118" s="24" customFormat="1" hidden="1" outlineLevel="1" x14ac:dyDescent="0.3">
      <c r="A12" s="31" t="s">
        <v>29</v>
      </c>
      <c r="B12" s="35">
        <f>'[1]Segment Analysis in THB'!B12</f>
        <v>0.26884819178082187</v>
      </c>
      <c r="C12" s="35">
        <f>'[1]Segment Analysis in THB'!C12</f>
        <v>0.46238687671232875</v>
      </c>
      <c r="D12" s="35">
        <f>'[1]Segment Analysis in THB'!D12</f>
        <v>0.84872048961748636</v>
      </c>
      <c r="E12" s="35">
        <f>'[1]Segment Analysis in THB'!E12</f>
        <v>0.93917700000000015</v>
      </c>
      <c r="F12" s="35">
        <f>'[1]Segment Analysis in THB'!F12</f>
        <v>1.3519118219178081</v>
      </c>
      <c r="G12" s="35">
        <f>'[1]Segment Analysis in THB'!G12</f>
        <v>1.4623464383561644</v>
      </c>
      <c r="H12" s="35">
        <f>'[1]Segment Analysis in THB'!H12</f>
        <v>1.5718234891835936</v>
      </c>
      <c r="I12" s="35">
        <f>'[1]Segment Analysis in THB'!I12</f>
        <v>1.5602933129807306</v>
      </c>
      <c r="J12" s="142">
        <f>'[1]Segment Analysis in THB'!J12</f>
        <v>1.6571123668067944</v>
      </c>
      <c r="K12" s="36">
        <f>'[1]Segment Analysis in THB'!K12</f>
        <v>1.608613007516277</v>
      </c>
      <c r="L12" s="36">
        <f>'[1]Segment Analysis in THB'!L12</f>
        <v>2.0961005673944473</v>
      </c>
      <c r="M12" s="35">
        <f>'[1]Segment Analysis in THB'!M12</f>
        <v>0.215532</v>
      </c>
      <c r="N12" s="35">
        <f>'[1]Segment Analysis in THB'!N12</f>
        <v>0.22059898999999999</v>
      </c>
      <c r="O12" s="35">
        <f>'[1]Segment Analysis in THB'!O12</f>
        <v>0.22435476342465729</v>
      </c>
      <c r="P12" s="35">
        <f>'[1]Segment Analysis in THB'!P12</f>
        <v>0.27869124657534283</v>
      </c>
      <c r="Q12" s="35">
        <f>'[1]Segment Analysis in THB'!Q12</f>
        <v>0.28071798630136985</v>
      </c>
      <c r="R12" s="35">
        <f>'[1]Segment Analysis in THB'!R12</f>
        <v>0.34984830136986306</v>
      </c>
      <c r="S12" s="35">
        <f>'[1]Segment Analysis in THB'!S12</f>
        <v>0.36067276712328772</v>
      </c>
      <c r="T12" s="35">
        <f>'[1]Segment Analysis in THB'!T12</f>
        <v>0.36067276712328772</v>
      </c>
      <c r="U12" s="35">
        <f>'[1]Segment Analysis in THB'!U12</f>
        <v>0.33391972602739722</v>
      </c>
      <c r="V12" s="35">
        <f>'[1]Segment Analysis in THB'!V12</f>
        <v>0.37340665753424657</v>
      </c>
      <c r="W12" s="35">
        <f>'[1]Segment Analysis in THB'!W12</f>
        <v>0.37751002739726025</v>
      </c>
      <c r="X12" s="35">
        <f>'[1]Segment Analysis in THB'!X12</f>
        <v>0.37751002739726025</v>
      </c>
      <c r="Y12" s="35">
        <f>'[1]Segment Analysis in THB'!Y12</f>
        <v>0.3875729151411601</v>
      </c>
      <c r="Z12" s="35">
        <f>'[1]Segment Analysis in THB'!Z12</f>
        <v>0.39187928086495077</v>
      </c>
      <c r="AA12" s="35">
        <f>'[1]Segment Analysis in THB'!AA12</f>
        <v>0.39618564658874134</v>
      </c>
      <c r="AB12" s="35">
        <f>'[1]Segment Analysis in THB'!AB12</f>
        <v>0.39618564658874134</v>
      </c>
      <c r="AC12" s="35">
        <f>'[1]Segment Analysis in THB'!AC12</f>
        <v>0.37925285758241312</v>
      </c>
      <c r="AD12" s="35">
        <f>'[1]Segment Analysis in THB'!AD12</f>
        <v>0.38635444945509445</v>
      </c>
      <c r="AE12" s="35">
        <f>'[1]Segment Analysis in THB'!AE12</f>
        <v>0.396250561875721</v>
      </c>
      <c r="AF12" s="35">
        <f>'[1]Segment Analysis in THB'!AF12</f>
        <v>0.39843544406750214</v>
      </c>
      <c r="AG12" s="35">
        <f>'[1]Segment Analysis in THB'!AG12</f>
        <v>0.37995937136125507</v>
      </c>
      <c r="AH12" s="35">
        <f>'[1]Segment Analysis in THB'!AH12</f>
        <v>0.38957133393497978</v>
      </c>
      <c r="AI12" s="35">
        <f>'[1]Segment Analysis in THB'!AI12</f>
        <v>0.44064685815254012</v>
      </c>
      <c r="AJ12" s="35">
        <f>'[1]Segment Analysis in THB'!AJ12</f>
        <v>0.44693480335801955</v>
      </c>
      <c r="AK12" s="35">
        <f>'[1]Segment Analysis in THB'!AK12</f>
        <v>0.46591443974706853</v>
      </c>
      <c r="AL12" s="35">
        <f>'[1]Segment Analysis in THB'!AL12</f>
        <v>0.48398639623132045</v>
      </c>
      <c r="AM12" s="37">
        <f>'[1]Segment Analysis in THB'!AM12</f>
        <v>0.69926492805803875</v>
      </c>
      <c r="AN12" s="26">
        <f t="shared" si="2"/>
        <v>8.2446986714721171E-2</v>
      </c>
      <c r="AO12" s="26">
        <f t="shared" si="2"/>
        <v>9.0686445501742069E-2</v>
      </c>
      <c r="AP12" s="26">
        <f t="shared" si="2"/>
        <v>0.13218099458547156</v>
      </c>
      <c r="AQ12" s="26">
        <f t="shared" si="2"/>
        <v>0.13773171477652837</v>
      </c>
      <c r="AR12" s="26">
        <f t="shared" si="2"/>
        <v>0.18485206873938312</v>
      </c>
      <c r="AS12" s="26">
        <f t="shared" si="2"/>
        <v>0.17826960876913425</v>
      </c>
      <c r="AT12" s="26">
        <f t="shared" si="2"/>
        <v>0.15441985967297361</v>
      </c>
      <c r="AU12" s="26">
        <f t="shared" si="2"/>
        <v>0.15030566752867033</v>
      </c>
      <c r="AV12" s="26">
        <f t="shared" si="2"/>
        <v>0.13987940452093506</v>
      </c>
      <c r="AW12" s="26"/>
      <c r="AX12" s="30">
        <f t="shared" si="3"/>
        <v>0.1289634973934452</v>
      </c>
      <c r="AY12" s="26">
        <f t="shared" si="3"/>
        <v>0.13033875018124699</v>
      </c>
      <c r="AZ12" s="26">
        <f t="shared" si="3"/>
        <v>0.13101498731371627</v>
      </c>
      <c r="BA12" s="26">
        <f t="shared" si="3"/>
        <v>0.15992083836274643</v>
      </c>
      <c r="BB12" s="26">
        <f t="shared" si="3"/>
        <v>0.16411103887446687</v>
      </c>
      <c r="BC12" s="26">
        <f t="shared" si="3"/>
        <v>0.18923771829963504</v>
      </c>
      <c r="BD12" s="26">
        <f t="shared" si="3"/>
        <v>0.18999957660486663</v>
      </c>
      <c r="BE12" s="26">
        <f t="shared" si="3"/>
        <v>0.19433462257461045</v>
      </c>
      <c r="BF12" s="26">
        <f t="shared" si="3"/>
        <v>0.17951346327777004</v>
      </c>
      <c r="BG12" s="26">
        <f t="shared" si="3"/>
        <v>0.18465677995151114</v>
      </c>
      <c r="BH12" s="26">
        <f t="shared" si="3"/>
        <v>0.17496046617496794</v>
      </c>
      <c r="BI12" s="26">
        <f t="shared" si="3"/>
        <v>0.17452965786805624</v>
      </c>
      <c r="BJ12" s="26">
        <f t="shared" si="3"/>
        <v>0.17580266313795764</v>
      </c>
      <c r="BK12" s="26">
        <f t="shared" si="3"/>
        <v>0.14734854301843639</v>
      </c>
      <c r="BL12" s="26">
        <f t="shared" si="3"/>
        <v>0.14844717544066449</v>
      </c>
      <c r="BM12" s="26">
        <f t="shared" si="3"/>
        <v>0.14973578380130259</v>
      </c>
      <c r="BN12" s="26">
        <f t="shared" si="4"/>
        <v>0.15001056203975263</v>
      </c>
      <c r="BO12" s="26">
        <f t="shared" si="4"/>
        <v>0.15048586218265952</v>
      </c>
      <c r="BP12" s="26">
        <f t="shared" si="4"/>
        <v>0.15233118898521891</v>
      </c>
      <c r="BQ12" s="26">
        <f t="shared" si="4"/>
        <v>0.14844820867089939</v>
      </c>
      <c r="BR12" s="26">
        <f t="shared" si="4"/>
        <v>0.14286379676633928</v>
      </c>
      <c r="BS12" s="26">
        <f t="shared" si="4"/>
        <v>0.14059017333126442</v>
      </c>
      <c r="BT12" s="26">
        <f t="shared" si="4"/>
        <v>0.14003620833119515</v>
      </c>
      <c r="BU12" s="26">
        <f t="shared" si="4"/>
        <v>0.13669842577020486</v>
      </c>
      <c r="BV12" s="26">
        <f t="shared" si="4"/>
        <v>0.13324335068858503</v>
      </c>
      <c r="BW12" s="26">
        <f t="shared" si="4"/>
        <v>0.13324475822366191</v>
      </c>
      <c r="BX12" s="26">
        <f t="shared" si="4"/>
        <v>0.18012141703376289</v>
      </c>
      <c r="CA12" s="41">
        <f>'[1]Segment Analysis in THB'!CM12</f>
        <v>0.48930492805803832</v>
      </c>
    </row>
    <row r="13" spans="1:118" s="24" customFormat="1" hidden="1" outlineLevel="1" x14ac:dyDescent="0.3">
      <c r="A13" s="31" t="s">
        <v>30</v>
      </c>
      <c r="B13" s="35">
        <f>'[1]Segment Analysis in THB'!B13</f>
        <v>0.35</v>
      </c>
      <c r="C13" s="35">
        <f>'[1]Segment Analysis in THB'!C13</f>
        <v>0.37684131506849311</v>
      </c>
      <c r="D13" s="35">
        <f>'[1]Segment Analysis in THB'!D13</f>
        <v>0.92699945464480904</v>
      </c>
      <c r="E13" s="35">
        <f>'[1]Segment Analysis in THB'!E13</f>
        <v>0.92700000000000005</v>
      </c>
      <c r="F13" s="35">
        <f>'[1]Segment Analysis in THB'!F13</f>
        <v>0.92700000000000005</v>
      </c>
      <c r="G13" s="35">
        <f>'[1]Segment Analysis in THB'!G13</f>
        <v>1.2821108219178081</v>
      </c>
      <c r="H13" s="35">
        <f>'[1]Segment Analysis in THB'!H13</f>
        <v>2.7137310236339007</v>
      </c>
      <c r="I13" s="35">
        <f>'[1]Segment Analysis in THB'!I13</f>
        <v>3.2029043561643835</v>
      </c>
      <c r="J13" s="142">
        <f>'[1]Segment Analysis in THB'!J13</f>
        <v>3.8341742770167442</v>
      </c>
      <c r="K13" s="36">
        <f>'[1]Segment Analysis in THB'!K13</f>
        <v>3.654693382122975</v>
      </c>
      <c r="L13" s="36">
        <f>'[1]Segment Analysis in THB'!L13</f>
        <v>4.271602346948562</v>
      </c>
      <c r="M13" s="35">
        <f>'[1]Segment Analysis in THB'!M13</f>
        <v>0.22857533835616439</v>
      </c>
      <c r="N13" s="35">
        <f>'[1]Segment Analysis in THB'!N13</f>
        <v>0.23111506767123285</v>
      </c>
      <c r="O13" s="35">
        <f>'[1]Segment Analysis in THB'!O13</f>
        <v>0.23365479945205442</v>
      </c>
      <c r="P13" s="35">
        <f>'[1]Segment Analysis in THB'!P13</f>
        <v>0.23365479452054833</v>
      </c>
      <c r="Q13" s="35">
        <f>'[1]Segment Analysis in THB'!Q13</f>
        <v>0.22857534246575351</v>
      </c>
      <c r="R13" s="35">
        <f>'[1]Segment Analysis in THB'!R13</f>
        <v>0.23111506849315069</v>
      </c>
      <c r="S13" s="35">
        <f>'[1]Segment Analysis in THB'!S13</f>
        <v>0.23365479452054791</v>
      </c>
      <c r="T13" s="35">
        <f>'[1]Segment Analysis in THB'!T13</f>
        <v>0.23365479452054791</v>
      </c>
      <c r="U13" s="35">
        <f>'[1]Segment Analysis in THB'!U13</f>
        <v>0.22939643835616438</v>
      </c>
      <c r="V13" s="35">
        <f>'[1]Segment Analysis in THB'!V13</f>
        <v>0.28126035616438361</v>
      </c>
      <c r="W13" s="35">
        <f>'[1]Segment Analysis in THB'!W13</f>
        <v>0.38572701369863016</v>
      </c>
      <c r="X13" s="35">
        <f>'[1]Segment Analysis in THB'!X13</f>
        <v>0.38572701369863016</v>
      </c>
      <c r="Y13" s="35">
        <f>'[1]Segment Analysis in THB'!Y13</f>
        <v>0.38070157157910584</v>
      </c>
      <c r="Z13" s="35">
        <f>'[1]Segment Analysis in THB'!Z13</f>
        <v>0.76948501369862998</v>
      </c>
      <c r="AA13" s="35">
        <f>'[1]Segment Analysis in THB'!AA13</f>
        <v>0.77654619178082174</v>
      </c>
      <c r="AB13" s="35">
        <f>'[1]Segment Analysis in THB'!AB13</f>
        <v>0.78699824657534234</v>
      </c>
      <c r="AC13" s="35">
        <f>'[1]Segment Analysis in THB'!AC13</f>
        <v>0.76988958904109595</v>
      </c>
      <c r="AD13" s="35">
        <f>'[1]Segment Analysis in THB'!AD13</f>
        <v>0.77844391780821909</v>
      </c>
      <c r="AE13" s="35">
        <f>'[1]Segment Analysis in THB'!AE13</f>
        <v>0.78699824657534234</v>
      </c>
      <c r="AF13" s="35">
        <f>'[1]Segment Analysis in THB'!AF13</f>
        <v>0.86757260273972625</v>
      </c>
      <c r="AG13" s="35">
        <f>'[1]Segment Analysis in THB'!AG13</f>
        <v>0.85434209044848941</v>
      </c>
      <c r="AH13" s="35">
        <f>'[1]Segment Analysis in THB'!AH13</f>
        <v>0.88301286253414235</v>
      </c>
      <c r="AI13" s="35">
        <f>'[1]Segment Analysis in THB'!AI13</f>
        <v>1.0497658264006169</v>
      </c>
      <c r="AJ13" s="35">
        <f>'[1]Segment Analysis in THB'!AJ13</f>
        <v>1.0470534976334946</v>
      </c>
      <c r="AK13" s="35">
        <f>'[1]Segment Analysis in THB'!AK13</f>
        <v>1.0630380821917806</v>
      </c>
      <c r="AL13" s="35">
        <f>'[1]Segment Analysis in THB'!AL13</f>
        <v>1.0748496164383563</v>
      </c>
      <c r="AM13" s="37">
        <f>'[1]Segment Analysis in THB'!AM13</f>
        <v>1.0866611506849306</v>
      </c>
      <c r="AN13" s="26">
        <f t="shared" si="2"/>
        <v>0.10733360399045418</v>
      </c>
      <c r="AO13" s="26">
        <f t="shared" si="2"/>
        <v>7.3908670645566596E-2</v>
      </c>
      <c r="AP13" s="26">
        <f t="shared" si="2"/>
        <v>0.14437227732108243</v>
      </c>
      <c r="AQ13" s="26">
        <f t="shared" si="2"/>
        <v>0.13594593947449926</v>
      </c>
      <c r="AR13" s="26">
        <f t="shared" si="2"/>
        <v>0.12675225184311331</v>
      </c>
      <c r="AS13" s="26">
        <f t="shared" si="2"/>
        <v>0.15629770663570564</v>
      </c>
      <c r="AT13" s="26">
        <f t="shared" si="2"/>
        <v>0.26660370375136649</v>
      </c>
      <c r="AU13" s="26">
        <f t="shared" si="2"/>
        <v>0.30854113984767118</v>
      </c>
      <c r="AV13" s="26">
        <f t="shared" si="2"/>
        <v>0.32364854999668202</v>
      </c>
      <c r="AW13" s="26"/>
      <c r="AX13" s="30">
        <f t="shared" si="3"/>
        <v>0.13676797437179194</v>
      </c>
      <c r="AY13" s="26">
        <f t="shared" si="3"/>
        <v>0.13655207155899859</v>
      </c>
      <c r="AZ13" s="26">
        <f t="shared" si="3"/>
        <v>0.13644586867120398</v>
      </c>
      <c r="BA13" s="26">
        <f t="shared" si="3"/>
        <v>0.13407766152102502</v>
      </c>
      <c r="BB13" s="26">
        <f t="shared" si="3"/>
        <v>0.13362783556330607</v>
      </c>
      <c r="BC13" s="26">
        <f t="shared" si="3"/>
        <v>0.12501329306175452</v>
      </c>
      <c r="BD13" s="26">
        <f t="shared" si="3"/>
        <v>0.1230875077835473</v>
      </c>
      <c r="BE13" s="26">
        <f t="shared" si="3"/>
        <v>0.12589588248667918</v>
      </c>
      <c r="BF13" s="26">
        <f t="shared" si="3"/>
        <v>0.12332230144894724</v>
      </c>
      <c r="BG13" s="26">
        <f t="shared" si="3"/>
        <v>0.13908866017625013</v>
      </c>
      <c r="BH13" s="26">
        <f t="shared" si="3"/>
        <v>0.17876870343889667</v>
      </c>
      <c r="BI13" s="26">
        <f t="shared" si="3"/>
        <v>0.17832851804078342</v>
      </c>
      <c r="BJ13" s="26">
        <f t="shared" si="3"/>
        <v>0.17268582898791127</v>
      </c>
      <c r="BK13" s="26">
        <f t="shared" si="3"/>
        <v>0.28933016155576874</v>
      </c>
      <c r="BL13" s="26">
        <f t="shared" si="3"/>
        <v>0.29096482863936096</v>
      </c>
      <c r="BM13" s="26">
        <f t="shared" si="3"/>
        <v>0.29744085964713107</v>
      </c>
      <c r="BN13" s="26">
        <f t="shared" si="4"/>
        <v>0.3045239281697758</v>
      </c>
      <c r="BO13" s="26">
        <f t="shared" si="4"/>
        <v>0.30320552616240237</v>
      </c>
      <c r="BP13" s="26">
        <f t="shared" si="4"/>
        <v>0.30254689876680757</v>
      </c>
      <c r="BQ13" s="26">
        <f t="shared" si="4"/>
        <v>0.3232383079524494</v>
      </c>
      <c r="BR13" s="26">
        <f t="shared" si="4"/>
        <v>0.3212305419431708</v>
      </c>
      <c r="BS13" s="26">
        <f t="shared" si="4"/>
        <v>0.31866546787072053</v>
      </c>
      <c r="BT13" s="26">
        <f t="shared" si="4"/>
        <v>0.33361233206368801</v>
      </c>
      <c r="BU13" s="26">
        <f t="shared" si="4"/>
        <v>0.32024931544440527</v>
      </c>
      <c r="BV13" s="26">
        <f t="shared" si="4"/>
        <v>0.3040102299849175</v>
      </c>
      <c r="BW13" s="26">
        <f t="shared" si="4"/>
        <v>0.29591343555175814</v>
      </c>
      <c r="BX13" s="26">
        <f t="shared" si="4"/>
        <v>0.27990957138445738</v>
      </c>
      <c r="CA13" s="41">
        <f>'[1]Segment Analysis in THB'!CM13</f>
        <v>1086661.1506849311</v>
      </c>
    </row>
    <row r="14" spans="1:118" s="24" customFormat="1" hidden="1" outlineLevel="1" x14ac:dyDescent="0.3">
      <c r="A14" s="31" t="s">
        <v>31</v>
      </c>
      <c r="B14" s="35">
        <f>'[1]Segment Analysis in THB'!B14</f>
        <v>1.24</v>
      </c>
      <c r="C14" s="35">
        <f>'[1]Segment Analysis in THB'!C14</f>
        <v>1.3730644657534248</v>
      </c>
      <c r="D14" s="35">
        <f>'[1]Segment Analysis in THB'!D14</f>
        <v>1.3840008633879781</v>
      </c>
      <c r="E14" s="35">
        <f>'[1]Segment Analysis in THB'!E14</f>
        <v>1.3839999999999999</v>
      </c>
      <c r="F14" s="35">
        <f>'[1]Segment Analysis in THB'!F14</f>
        <v>1.3839999999999999</v>
      </c>
      <c r="G14" s="35">
        <f>'[1]Segment Analysis in THB'!G14</f>
        <v>1.3767799999999999</v>
      </c>
      <c r="H14" s="35">
        <f>'[1]Segment Analysis in THB'!H14</f>
        <v>1.373</v>
      </c>
      <c r="I14" s="35">
        <f>'[1]Segment Analysis in THB'!I14</f>
        <v>1.373</v>
      </c>
      <c r="J14" s="142">
        <f>'[1]Segment Analysis in THB'!J14</f>
        <v>1.4991573972602741</v>
      </c>
      <c r="K14" s="36">
        <f>'[1]Segment Analysis in THB'!K14</f>
        <v>1.3730972328767124</v>
      </c>
      <c r="L14" s="36">
        <f>'[1]Segment Analysis in THB'!L14</f>
        <v>1.879173397260274</v>
      </c>
      <c r="M14" s="35">
        <f>'[1]Segment Analysis in THB'!M14</f>
        <v>0.34126027000000003</v>
      </c>
      <c r="N14" s="35">
        <f>'[1]Segment Analysis in THB'!N14</f>
        <v>0.34505206000000005</v>
      </c>
      <c r="O14" s="35">
        <f>'[1]Segment Analysis in THB'!O14</f>
        <v>0.34884383095890398</v>
      </c>
      <c r="P14" s="35">
        <f>'[1]Segment Analysis in THB'!P14</f>
        <v>0.34884383904109606</v>
      </c>
      <c r="Q14" s="35">
        <f>'[1]Segment Analysis in THB'!Q14</f>
        <v>0.34126027397260272</v>
      </c>
      <c r="R14" s="35">
        <f>'[1]Segment Analysis in THB'!R14</f>
        <v>0.34505205479452056</v>
      </c>
      <c r="S14" s="35">
        <f>'[1]Segment Analysis in THB'!S14</f>
        <v>0.34884383561643834</v>
      </c>
      <c r="T14" s="35">
        <f>'[1]Segment Analysis in THB'!T14</f>
        <v>0.34884383561643834</v>
      </c>
      <c r="U14" s="35">
        <f>'[1]Segment Analysis in THB'!U14</f>
        <v>0.33948</v>
      </c>
      <c r="V14" s="35">
        <f>'[1]Segment Analysis in THB'!V14</f>
        <v>0.343252</v>
      </c>
      <c r="W14" s="35">
        <f>'[1]Segment Analysis in THB'!W14</f>
        <v>0.347024</v>
      </c>
      <c r="X14" s="35">
        <f>'[1]Segment Analysis in THB'!X14</f>
        <v>0.347024</v>
      </c>
      <c r="Y14" s="35">
        <f>'[1]Segment Analysis in THB'!Y14</f>
        <v>0.33854794520547943</v>
      </c>
      <c r="Z14" s="35">
        <f>'[1]Segment Analysis in THB'!Z14</f>
        <v>0.34230958904109593</v>
      </c>
      <c r="AA14" s="35">
        <f>'[1]Segment Analysis in THB'!AA14</f>
        <v>0.34607123287671232</v>
      </c>
      <c r="AB14" s="35">
        <f>'[1]Segment Analysis in THB'!AB14</f>
        <v>0.34607123287671232</v>
      </c>
      <c r="AC14" s="35">
        <f>'[1]Segment Analysis in THB'!AC14</f>
        <v>0.33854794520547943</v>
      </c>
      <c r="AD14" s="35">
        <f>'[1]Segment Analysis in THB'!AD14</f>
        <v>0.34230958904109593</v>
      </c>
      <c r="AE14" s="35">
        <f>'[1]Segment Analysis in THB'!AE14</f>
        <v>0.34607123287671232</v>
      </c>
      <c r="AF14" s="35">
        <f>'[1]Segment Analysis in THB'!AF14</f>
        <v>0.34607123287671243</v>
      </c>
      <c r="AG14" s="35">
        <f>'[1]Segment Analysis in THB'!AG14</f>
        <v>0.33857999999999999</v>
      </c>
      <c r="AH14" s="35">
        <f>'[1]Segment Analysis in THB'!AH14</f>
        <v>0.34234199999999998</v>
      </c>
      <c r="AI14" s="35">
        <f>'[1]Segment Analysis in THB'!AI14</f>
        <v>0.34610400000000002</v>
      </c>
      <c r="AJ14" s="35">
        <f>'[1]Segment Analysis in THB'!AJ14</f>
        <v>0.47213139726027398</v>
      </c>
      <c r="AK14" s="35">
        <f>'[1]Segment Analysis in THB'!AK14</f>
        <v>0.46385999999999999</v>
      </c>
      <c r="AL14" s="35">
        <f>'[1]Segment Analysis in THB'!AL14</f>
        <v>0.46901399999999999</v>
      </c>
      <c r="AM14" s="37">
        <f>'[1]Segment Analysis in THB'!AM14</f>
        <v>0.47416799999999987</v>
      </c>
      <c r="AN14" s="33">
        <f t="shared" si="2"/>
        <v>0.38026762556618054</v>
      </c>
      <c r="AO14" s="33">
        <f t="shared" si="2"/>
        <v>0.2692947012884081</v>
      </c>
      <c r="AP14" s="33">
        <f t="shared" si="2"/>
        <v>0.21554635815640991</v>
      </c>
      <c r="AQ14" s="33">
        <f t="shared" si="2"/>
        <v>0.20296567446893954</v>
      </c>
      <c r="AR14" s="33">
        <f t="shared" si="2"/>
        <v>0.18923960792973979</v>
      </c>
      <c r="AS14" s="33">
        <f t="shared" si="2"/>
        <v>0.167838499498838</v>
      </c>
      <c r="AT14" s="33">
        <f t="shared" si="2"/>
        <v>0.13488694423386899</v>
      </c>
      <c r="AU14" s="33">
        <f t="shared" si="2"/>
        <v>0.1322633890692147</v>
      </c>
      <c r="AV14" s="33">
        <f t="shared" si="2"/>
        <v>0.12654618251145516</v>
      </c>
      <c r="AW14" s="33"/>
      <c r="AX14" s="30">
        <f t="shared" si="3"/>
        <v>0.20419296411034746</v>
      </c>
      <c r="AY14" s="26">
        <f t="shared" si="3"/>
        <v>0.20387062627922575</v>
      </c>
      <c r="AZ14" s="26">
        <f t="shared" si="3"/>
        <v>0.20371205580797574</v>
      </c>
      <c r="BA14" s="26">
        <f t="shared" si="3"/>
        <v>0.20017635961899219</v>
      </c>
      <c r="BB14" s="26">
        <f t="shared" si="3"/>
        <v>0.19950477283669418</v>
      </c>
      <c r="BC14" s="26">
        <f t="shared" si="3"/>
        <v>0.18664336310406501</v>
      </c>
      <c r="BD14" s="26">
        <f t="shared" si="3"/>
        <v>0.18376818853552263</v>
      </c>
      <c r="BE14" s="26">
        <f t="shared" si="3"/>
        <v>0.18796105864246387</v>
      </c>
      <c r="BF14" s="26">
        <f t="shared" si="3"/>
        <v>0.18250263690183222</v>
      </c>
      <c r="BG14" s="26">
        <f t="shared" si="3"/>
        <v>0.16974472134606472</v>
      </c>
      <c r="BH14" s="26">
        <f t="shared" si="3"/>
        <v>0.16083143865741645</v>
      </c>
      <c r="BI14" s="26">
        <f t="shared" si="3"/>
        <v>0.16043542050942594</v>
      </c>
      <c r="BJ14" s="26">
        <f t="shared" si="3"/>
        <v>0.15356498878496036</v>
      </c>
      <c r="BK14" s="26">
        <f t="shared" si="3"/>
        <v>0.12871009433087993</v>
      </c>
      <c r="BL14" s="26">
        <f t="shared" si="3"/>
        <v>0.12966975826649313</v>
      </c>
      <c r="BM14" s="26">
        <f t="shared" si="3"/>
        <v>0.13079536765668942</v>
      </c>
      <c r="BN14" s="26">
        <f t="shared" si="4"/>
        <v>0.13391004582382454</v>
      </c>
      <c r="BO14" s="26">
        <f t="shared" si="4"/>
        <v>0.1333302973807953</v>
      </c>
      <c r="BP14" s="26">
        <f t="shared" si="4"/>
        <v>0.13304067539524228</v>
      </c>
      <c r="BQ14" s="26">
        <f t="shared" si="4"/>
        <v>0.12893846508387943</v>
      </c>
      <c r="BR14" s="26">
        <f t="shared" si="4"/>
        <v>0.12730525407454021</v>
      </c>
      <c r="BS14" s="26">
        <f t="shared" si="4"/>
        <v>0.1235458487985276</v>
      </c>
      <c r="BT14" s="26">
        <f t="shared" si="4"/>
        <v>0.10999078048908263</v>
      </c>
      <c r="BU14" s="26">
        <f t="shared" si="4"/>
        <v>0.14440499660633244</v>
      </c>
      <c r="BV14" s="26">
        <f t="shared" si="4"/>
        <v>0.1326558169863975</v>
      </c>
      <c r="BW14" s="26">
        <f t="shared" si="4"/>
        <v>0.12912275535042897</v>
      </c>
      <c r="BX14" s="26">
        <f t="shared" si="4"/>
        <v>0.12213941904573317</v>
      </c>
      <c r="CA14" s="41">
        <f>'[1]Segment Analysis in THB'!CM14</f>
        <v>0.47416799999999998</v>
      </c>
    </row>
    <row r="15" spans="1:118" s="51" customFormat="1" hidden="1" outlineLevel="1" x14ac:dyDescent="0.3">
      <c r="A15" s="31"/>
      <c r="B15" s="38">
        <f>B10-SUM(B11:B14)</f>
        <v>0</v>
      </c>
      <c r="C15" s="38">
        <f>C10-SUM(C11:C14)</f>
        <v>0</v>
      </c>
      <c r="D15" s="43">
        <f>D10-SUM(D11:D14)</f>
        <v>0</v>
      </c>
      <c r="E15" s="43">
        <f t="shared" ref="E15:AJ15" si="5">E10-SUM(E11:E14)</f>
        <v>0</v>
      </c>
      <c r="F15" s="43">
        <f t="shared" si="5"/>
        <v>0</v>
      </c>
      <c r="G15" s="43">
        <f t="shared" si="5"/>
        <v>0</v>
      </c>
      <c r="H15" s="43">
        <f t="shared" si="5"/>
        <v>0</v>
      </c>
      <c r="I15" s="43">
        <f t="shared" si="5"/>
        <v>0</v>
      </c>
      <c r="J15" s="59">
        <f t="shared" si="5"/>
        <v>0</v>
      </c>
      <c r="K15" s="44">
        <f t="shared" si="5"/>
        <v>0</v>
      </c>
      <c r="L15" s="44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0</v>
      </c>
      <c r="T15" s="46">
        <f t="shared" si="5"/>
        <v>0</v>
      </c>
      <c r="U15" s="46">
        <f t="shared" si="5"/>
        <v>0</v>
      </c>
      <c r="V15" s="46">
        <f t="shared" si="5"/>
        <v>0</v>
      </c>
      <c r="W15" s="46">
        <f t="shared" si="5"/>
        <v>0</v>
      </c>
      <c r="X15" s="46">
        <f t="shared" si="5"/>
        <v>0</v>
      </c>
      <c r="Y15" s="46">
        <f t="shared" si="5"/>
        <v>0</v>
      </c>
      <c r="Z15" s="46">
        <f t="shared" si="5"/>
        <v>0</v>
      </c>
      <c r="AA15" s="46">
        <f t="shared" si="5"/>
        <v>0</v>
      </c>
      <c r="AB15" s="43">
        <f t="shared" si="5"/>
        <v>0</v>
      </c>
      <c r="AC15" s="47">
        <f t="shared" si="5"/>
        <v>0</v>
      </c>
      <c r="AD15" s="47">
        <f t="shared" si="5"/>
        <v>0</v>
      </c>
      <c r="AE15" s="47">
        <f t="shared" si="5"/>
        <v>0</v>
      </c>
      <c r="AF15" s="47">
        <f t="shared" si="5"/>
        <v>0</v>
      </c>
      <c r="AG15" s="47">
        <f t="shared" si="5"/>
        <v>0</v>
      </c>
      <c r="AH15" s="47">
        <f t="shared" si="5"/>
        <v>0</v>
      </c>
      <c r="AI15" s="47">
        <f t="shared" si="5"/>
        <v>0</v>
      </c>
      <c r="AJ15" s="47">
        <f t="shared" si="5"/>
        <v>0</v>
      </c>
      <c r="AK15" s="47"/>
      <c r="AL15" s="47"/>
      <c r="AM15" s="86"/>
      <c r="AN15" s="43">
        <f t="shared" ref="AN15:BX15" si="6">AN10-SUM(AN11:AN14)</f>
        <v>0</v>
      </c>
      <c r="AO15" s="43">
        <f t="shared" si="6"/>
        <v>0</v>
      </c>
      <c r="AP15" s="43">
        <f t="shared" si="6"/>
        <v>0</v>
      </c>
      <c r="AQ15" s="43">
        <f t="shared" si="6"/>
        <v>0</v>
      </c>
      <c r="AR15" s="43">
        <f t="shared" si="6"/>
        <v>0</v>
      </c>
      <c r="AS15" s="43">
        <f t="shared" si="6"/>
        <v>0</v>
      </c>
      <c r="AT15" s="43">
        <f t="shared" si="6"/>
        <v>0</v>
      </c>
      <c r="AU15" s="43">
        <f t="shared" si="6"/>
        <v>0</v>
      </c>
      <c r="AV15" s="43">
        <f t="shared" si="6"/>
        <v>0</v>
      </c>
      <c r="AW15" s="43"/>
      <c r="AX15" s="49">
        <f t="shared" si="6"/>
        <v>0</v>
      </c>
      <c r="AY15" s="43">
        <f t="shared" si="6"/>
        <v>0</v>
      </c>
      <c r="AZ15" s="43">
        <f t="shared" si="6"/>
        <v>0</v>
      </c>
      <c r="BA15" s="43">
        <f t="shared" si="6"/>
        <v>0</v>
      </c>
      <c r="BB15" s="43">
        <f t="shared" si="6"/>
        <v>0</v>
      </c>
      <c r="BC15" s="43">
        <f t="shared" si="6"/>
        <v>0</v>
      </c>
      <c r="BD15" s="43">
        <f t="shared" si="6"/>
        <v>0</v>
      </c>
      <c r="BE15" s="43">
        <f t="shared" si="6"/>
        <v>0</v>
      </c>
      <c r="BF15" s="43">
        <f t="shared" si="6"/>
        <v>0</v>
      </c>
      <c r="BG15" s="43">
        <f t="shared" si="6"/>
        <v>0</v>
      </c>
      <c r="BH15" s="43">
        <f t="shared" si="6"/>
        <v>0</v>
      </c>
      <c r="BI15" s="43">
        <f t="shared" si="6"/>
        <v>0</v>
      </c>
      <c r="BJ15" s="43">
        <f t="shared" si="6"/>
        <v>0</v>
      </c>
      <c r="BK15" s="43">
        <f t="shared" si="6"/>
        <v>0</v>
      </c>
      <c r="BL15" s="43">
        <f t="shared" si="6"/>
        <v>0</v>
      </c>
      <c r="BM15" s="43">
        <f t="shared" si="6"/>
        <v>0</v>
      </c>
      <c r="BN15" s="43">
        <f t="shared" si="6"/>
        <v>0</v>
      </c>
      <c r="BO15" s="43">
        <f t="shared" si="6"/>
        <v>0</v>
      </c>
      <c r="BP15" s="43">
        <f t="shared" si="6"/>
        <v>0</v>
      </c>
      <c r="BQ15" s="43">
        <f t="shared" si="6"/>
        <v>0</v>
      </c>
      <c r="BR15" s="43">
        <f t="shared" si="6"/>
        <v>0</v>
      </c>
      <c r="BS15" s="43">
        <f t="shared" si="6"/>
        <v>0</v>
      </c>
      <c r="BT15" s="43">
        <f t="shared" si="6"/>
        <v>0</v>
      </c>
      <c r="BU15" s="50">
        <f t="shared" si="6"/>
        <v>0</v>
      </c>
      <c r="BV15" s="50">
        <f t="shared" si="6"/>
        <v>0</v>
      </c>
      <c r="BW15" s="50">
        <f t="shared" si="6"/>
        <v>0</v>
      </c>
      <c r="BX15" s="50">
        <f t="shared" si="6"/>
        <v>0</v>
      </c>
      <c r="BY15" s="2"/>
      <c r="BZ15" s="2"/>
      <c r="CA15" s="48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</row>
    <row r="16" spans="1:118" s="24" customFormat="1" collapsed="1" x14ac:dyDescent="0.3">
      <c r="A16" s="25" t="s">
        <v>46</v>
      </c>
      <c r="B16" s="35">
        <v>3.1855025630235287</v>
      </c>
      <c r="C16" s="35">
        <v>4.3613119999999999</v>
      </c>
      <c r="D16" s="35">
        <v>5.2548755522423596</v>
      </c>
      <c r="E16" s="35">
        <v>5.8039158392465975</v>
      </c>
      <c r="F16" s="35">
        <v>6.24941747</v>
      </c>
      <c r="G16" s="35">
        <v>7.0235972752636497</v>
      </c>
      <c r="H16" s="35">
        <f>'[1]Segment Analysis in THB'!H16</f>
        <v>8.728926665510043</v>
      </c>
      <c r="I16" s="35">
        <f>'[1]Segment Analysis in THB'!I16</f>
        <v>9.1032677084520284</v>
      </c>
      <c r="J16" s="142">
        <f>'[1]Segment Analysis in THB'!J16</f>
        <v>10.419398600419296</v>
      </c>
      <c r="K16" s="36">
        <f>'[1]Segment Analysis in THB'!K16</f>
        <v>9.9069598280693434</v>
      </c>
      <c r="L16" s="36">
        <f>'[1]Segment Analysis in THB'!L16</f>
        <v>12.277152947344794</v>
      </c>
      <c r="M16" s="35">
        <v>1.4233449846048198</v>
      </c>
      <c r="N16" s="35">
        <v>1.445737068888586</v>
      </c>
      <c r="O16" s="35">
        <v>1.4709999588757243</v>
      </c>
      <c r="P16" s="35">
        <v>1.4638338268774662</v>
      </c>
      <c r="Q16" s="35">
        <v>1.5054495400000001</v>
      </c>
      <c r="R16" s="35">
        <v>1.58684508</v>
      </c>
      <c r="S16" s="35">
        <v>1.6325157000000001</v>
      </c>
      <c r="T16" s="35">
        <v>1.5246071499999998</v>
      </c>
      <c r="U16" s="35">
        <v>1.6267209389142077</v>
      </c>
      <c r="V16" s="35">
        <v>1.8145852072488728</v>
      </c>
      <c r="W16" s="35">
        <v>1.8015288626199988</v>
      </c>
      <c r="X16" s="35">
        <v>1.7807622664805691</v>
      </c>
      <c r="Y16" s="35">
        <v>1.7647709200019872</v>
      </c>
      <c r="Z16" s="35">
        <f>'[1]Segment Analysis in THB'!Z16</f>
        <v>2.3193589555325862</v>
      </c>
      <c r="AA16" s="35">
        <v>2.3795751199698389</v>
      </c>
      <c r="AB16" s="35">
        <f>'[1]Segment Analysis in THB'!AB16</f>
        <v>2.2652216700056336</v>
      </c>
      <c r="AC16" s="35">
        <f>'[1]Segment Analysis in THB'!AC16</f>
        <v>2.1881375496729887</v>
      </c>
      <c r="AD16" s="35">
        <f>'[1]Segment Analysis in THB'!AD16</f>
        <v>2.2228976203174389</v>
      </c>
      <c r="AE16" s="35">
        <f>'[1]Segment Analysis in THB'!AE16</f>
        <v>2.3866285300104808</v>
      </c>
      <c r="AF16" s="35">
        <f>'[1]Historical Financials in THB'!AG6</f>
        <v>2.3056040084511196</v>
      </c>
      <c r="AG16" s="35">
        <f>'[1]Segment Analysis in THB'!AG16</f>
        <v>2.325123570352289</v>
      </c>
      <c r="AH16" s="35">
        <f>'[1]Segment Analysis in THB'!AH16</f>
        <v>2.5462493404533282</v>
      </c>
      <c r="AI16" s="35">
        <f>'[1]Segment Analysis in THB'!AI16</f>
        <v>2.7299829088126062</v>
      </c>
      <c r="AJ16" s="35">
        <f>'[1]Segment Analysis in THB'!AJ16</f>
        <v>2.8180427808010728</v>
      </c>
      <c r="AK16" s="35">
        <f>'[1]Segment Analysis in THB'!AK16</f>
        <v>2.9662154634429303</v>
      </c>
      <c r="AL16" s="35">
        <f>'[1]Segment Analysis in THB'!AL16</f>
        <v>3.1478780257755492</v>
      </c>
      <c r="AM16" s="37">
        <f>'[1]Segment Analysis in THB'!AM16</f>
        <v>3.3450166773252423</v>
      </c>
      <c r="AN16" s="26">
        <f t="shared" ref="AN16:AV20" si="7">B16/B$16</f>
        <v>1</v>
      </c>
      <c r="AO16" s="26">
        <f t="shared" si="7"/>
        <v>1</v>
      </c>
      <c r="AP16" s="26">
        <f t="shared" si="7"/>
        <v>1</v>
      </c>
      <c r="AQ16" s="26">
        <f t="shared" si="7"/>
        <v>1</v>
      </c>
      <c r="AR16" s="26">
        <f t="shared" si="7"/>
        <v>1</v>
      </c>
      <c r="AS16" s="26">
        <f t="shared" si="7"/>
        <v>1</v>
      </c>
      <c r="AT16" s="26">
        <f t="shared" si="7"/>
        <v>1</v>
      </c>
      <c r="AU16" s="26">
        <f t="shared" si="7"/>
        <v>1</v>
      </c>
      <c r="AV16" s="26">
        <f t="shared" si="7"/>
        <v>1</v>
      </c>
      <c r="AW16" s="52"/>
      <c r="AX16" s="30">
        <f t="shared" ref="AX16:BM20" si="8">M16/M$16</f>
        <v>1</v>
      </c>
      <c r="AY16" s="26">
        <f t="shared" si="8"/>
        <v>1</v>
      </c>
      <c r="AZ16" s="26">
        <f t="shared" si="8"/>
        <v>1</v>
      </c>
      <c r="BA16" s="26">
        <f t="shared" si="8"/>
        <v>1</v>
      </c>
      <c r="BB16" s="26">
        <f t="shared" si="8"/>
        <v>1</v>
      </c>
      <c r="BC16" s="26">
        <f t="shared" si="8"/>
        <v>1</v>
      </c>
      <c r="BD16" s="26">
        <f t="shared" si="8"/>
        <v>1</v>
      </c>
      <c r="BE16" s="26">
        <f t="shared" si="8"/>
        <v>1</v>
      </c>
      <c r="BF16" s="26">
        <f t="shared" si="8"/>
        <v>1</v>
      </c>
      <c r="BG16" s="26">
        <f t="shared" si="8"/>
        <v>1</v>
      </c>
      <c r="BH16" s="26">
        <f t="shared" si="8"/>
        <v>1</v>
      </c>
      <c r="BI16" s="26">
        <f t="shared" si="8"/>
        <v>1</v>
      </c>
      <c r="BJ16" s="26">
        <f t="shared" si="8"/>
        <v>1</v>
      </c>
      <c r="BK16" s="26">
        <f t="shared" si="8"/>
        <v>1</v>
      </c>
      <c r="BL16" s="26">
        <f t="shared" si="8"/>
        <v>1</v>
      </c>
      <c r="BM16" s="26">
        <f t="shared" si="8"/>
        <v>1</v>
      </c>
      <c r="BN16" s="26">
        <f t="shared" ref="BN16:BX20" si="9">AC16/AC$16</f>
        <v>1</v>
      </c>
      <c r="BO16" s="26">
        <f t="shared" si="9"/>
        <v>1</v>
      </c>
      <c r="BP16" s="26">
        <f t="shared" si="9"/>
        <v>1</v>
      </c>
      <c r="BQ16" s="26">
        <f t="shared" si="9"/>
        <v>1</v>
      </c>
      <c r="BR16" s="26">
        <f t="shared" si="9"/>
        <v>1</v>
      </c>
      <c r="BS16" s="26">
        <f t="shared" si="9"/>
        <v>1</v>
      </c>
      <c r="BT16" s="26">
        <f t="shared" si="9"/>
        <v>1</v>
      </c>
      <c r="BU16" s="26">
        <f t="shared" si="9"/>
        <v>1</v>
      </c>
      <c r="BV16" s="26">
        <f t="shared" si="9"/>
        <v>1</v>
      </c>
      <c r="BW16" s="26">
        <f t="shared" si="9"/>
        <v>1</v>
      </c>
      <c r="BX16" s="26">
        <f t="shared" si="9"/>
        <v>1</v>
      </c>
      <c r="BY16" s="53"/>
      <c r="BZ16" s="53"/>
      <c r="CA16" s="41">
        <f>'[1]Segment Analysis in THB'!CM16</f>
        <v>3.2194926773252437</v>
      </c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</row>
    <row r="17" spans="1:118" s="24" customFormat="1" x14ac:dyDescent="0.3">
      <c r="A17" s="31" t="s">
        <v>28</v>
      </c>
      <c r="B17" s="35">
        <v>1.3067274311385284</v>
      </c>
      <c r="C17" s="35">
        <v>2.3221280000000002</v>
      </c>
      <c r="D17" s="35">
        <v>2.5550665591601005</v>
      </c>
      <c r="E17" s="35">
        <v>2.8969894199999997</v>
      </c>
      <c r="F17" s="35">
        <v>3.0975576999999999</v>
      </c>
      <c r="G17" s="35">
        <v>3.4135763212479397</v>
      </c>
      <c r="H17" s="35">
        <f>'[1]Segment Analysis in THB'!H17</f>
        <v>3.7990538276500643</v>
      </c>
      <c r="I17" s="35">
        <f>'[1]Segment Analysis in THB'!I17</f>
        <v>3.7336394193532914</v>
      </c>
      <c r="J17" s="142">
        <f>'[1]Segment Analysis in THB'!J17</f>
        <v>4.2661662418739343</v>
      </c>
      <c r="K17" s="36">
        <f>'[1]Segment Analysis in THB'!K17</f>
        <v>4.0906194095468411</v>
      </c>
      <c r="L17" s="36">
        <f>'[1]Segment Analysis in THB'!L17</f>
        <v>5.2574511404090361</v>
      </c>
      <c r="M17" s="39">
        <v>0.71152800074072164</v>
      </c>
      <c r="N17" s="39">
        <v>0.76532773666297471</v>
      </c>
      <c r="O17" s="39">
        <v>0.73665707770319144</v>
      </c>
      <c r="P17" s="39">
        <v>0.68347660489311224</v>
      </c>
      <c r="Q17" s="39">
        <v>0.74577512000000001</v>
      </c>
      <c r="R17" s="39">
        <v>0.78311755000000005</v>
      </c>
      <c r="S17" s="39">
        <v>0.80697743999999993</v>
      </c>
      <c r="T17" s="39">
        <v>0.76168758999999997</v>
      </c>
      <c r="U17" s="39">
        <v>0.79258818312648271</v>
      </c>
      <c r="V17" s="39">
        <v>0.88356465373400994</v>
      </c>
      <c r="W17" s="39">
        <v>0.87562451937526775</v>
      </c>
      <c r="X17" s="39">
        <v>0.86179896501217901</v>
      </c>
      <c r="Y17" s="39">
        <v>0.90334796000033335</v>
      </c>
      <c r="Z17" s="39">
        <f>'[1]Segment Analysis in THB'!Z17</f>
        <v>0.9870720176590746</v>
      </c>
      <c r="AA17" s="39">
        <v>0.98710848999482281</v>
      </c>
      <c r="AB17" s="39">
        <f>'[1]Segment Analysis in THB'!AB17</f>
        <v>0.92152535999583385</v>
      </c>
      <c r="AC17" s="39">
        <f>'[1]Segment Analysis in THB'!AC17</f>
        <v>0.87937216997981882</v>
      </c>
      <c r="AD17" s="39">
        <f>'[1]Segment Analysis in THB'!AD17</f>
        <v>0.94884602001121798</v>
      </c>
      <c r="AE17" s="39">
        <f>'[1]Segment Analysis in THB'!AE17</f>
        <v>0.98910282001138161</v>
      </c>
      <c r="AF17" s="39">
        <f>I17-AC17-AD17-AE17</f>
        <v>0.91631840935087294</v>
      </c>
      <c r="AG17" s="39">
        <f>'[1]Segment Analysis in THB'!AG17</f>
        <v>0.94651698273525509</v>
      </c>
      <c r="AH17" s="39">
        <f>'[1]Segment Analysis in THB'!AH17</f>
        <v>1.0663749708161003</v>
      </c>
      <c r="AI17" s="39">
        <f>'[1]Segment Analysis in THB'!AI17</f>
        <v>1.161409046644613</v>
      </c>
      <c r="AJ17" s="39">
        <f>'[1]Segment Analysis in THB'!AJ17</f>
        <v>1.0918652416779651</v>
      </c>
      <c r="AK17" s="39">
        <f>'[1]Segment Analysis in THB'!AK17</f>
        <v>1.3369440641253025</v>
      </c>
      <c r="AL17" s="39">
        <f>'[1]Segment Analysis in THB'!AL17</f>
        <v>1.3295633931098134</v>
      </c>
      <c r="AM17" s="148">
        <f>'[1]Segment Analysis in THB'!AM17</f>
        <v>1.499078441495955</v>
      </c>
      <c r="AN17" s="26">
        <f t="shared" si="7"/>
        <v>0.41021076118621747</v>
      </c>
      <c r="AO17" s="26">
        <f t="shared" si="7"/>
        <v>0.53243794527885191</v>
      </c>
      <c r="AP17" s="26">
        <f t="shared" si="7"/>
        <v>0.48622779621675399</v>
      </c>
      <c r="AQ17" s="26">
        <f t="shared" si="7"/>
        <v>0.49914394009821755</v>
      </c>
      <c r="AR17" s="26">
        <f t="shared" si="7"/>
        <v>0.49565542946517221</v>
      </c>
      <c r="AS17" s="26">
        <f t="shared" si="7"/>
        <v>0.48601538320971027</v>
      </c>
      <c r="AT17" s="26">
        <f t="shared" si="7"/>
        <v>0.43522576981440136</v>
      </c>
      <c r="AU17" s="26">
        <f t="shared" si="7"/>
        <v>0.41014276839148134</v>
      </c>
      <c r="AV17" s="26">
        <f t="shared" si="7"/>
        <v>0.40944457597603146</v>
      </c>
      <c r="AW17" s="54"/>
      <c r="AX17" s="26">
        <f t="shared" si="8"/>
        <v>0.49989848451130886</v>
      </c>
      <c r="AY17" s="26">
        <f t="shared" si="8"/>
        <v>0.52936855057007171</v>
      </c>
      <c r="AZ17" s="26">
        <f t="shared" si="8"/>
        <v>0.50078660659257501</v>
      </c>
      <c r="BA17" s="26">
        <f t="shared" si="8"/>
        <v>0.46690860147087193</v>
      </c>
      <c r="BB17" s="26">
        <f t="shared" si="8"/>
        <v>0.49538367124546728</v>
      </c>
      <c r="BC17" s="26">
        <f t="shared" si="8"/>
        <v>0.49350598862492617</v>
      </c>
      <c r="BD17" s="26">
        <f t="shared" si="8"/>
        <v>0.49431527059739755</v>
      </c>
      <c r="BE17" s="26">
        <f t="shared" si="8"/>
        <v>0.4995959713294012</v>
      </c>
      <c r="BF17" s="26">
        <f t="shared" si="8"/>
        <v>0.48723057788603491</v>
      </c>
      <c r="BG17" s="26">
        <f t="shared" si="8"/>
        <v>0.4869237609809457</v>
      </c>
      <c r="BH17" s="26">
        <f t="shared" si="8"/>
        <v>0.48604523499103414</v>
      </c>
      <c r="BI17" s="26">
        <f t="shared" si="8"/>
        <v>0.48394947558912832</v>
      </c>
      <c r="BJ17" s="26">
        <f t="shared" si="8"/>
        <v>0.51187831222837477</v>
      </c>
      <c r="BK17" s="26">
        <f t="shared" si="8"/>
        <v>0.42557966946190817</v>
      </c>
      <c r="BL17" s="26">
        <f t="shared" si="8"/>
        <v>0.41482552146003882</v>
      </c>
      <c r="BM17" s="26">
        <f t="shared" si="8"/>
        <v>0.40681464962038</v>
      </c>
      <c r="BN17" s="26">
        <f t="shared" si="9"/>
        <v>0.40188157737672325</v>
      </c>
      <c r="BO17" s="26">
        <f t="shared" si="9"/>
        <v>0.42685097655362053</v>
      </c>
      <c r="BP17" s="26">
        <f t="shared" si="9"/>
        <v>0.41443517814941983</v>
      </c>
      <c r="BQ17" s="26">
        <f t="shared" si="9"/>
        <v>0.39743095778465704</v>
      </c>
      <c r="BR17" s="26">
        <f t="shared" si="9"/>
        <v>0.40708244275887856</v>
      </c>
      <c r="BS17" s="26">
        <f t="shared" si="9"/>
        <v>0.41880225705870794</v>
      </c>
      <c r="BT17" s="26">
        <f t="shared" si="9"/>
        <v>0.42542722260109778</v>
      </c>
      <c r="BU17" s="26">
        <f t="shared" si="9"/>
        <v>0.38745516892670639</v>
      </c>
      <c r="BV17" s="26">
        <f t="shared" si="9"/>
        <v>0.45072385354416961</v>
      </c>
      <c r="BW17" s="26">
        <f t="shared" si="9"/>
        <v>0.42236814203823736</v>
      </c>
      <c r="BX17" s="26">
        <f t="shared" si="9"/>
        <v>0.4481527556073816</v>
      </c>
      <c r="BY17" s="53"/>
      <c r="BZ17" s="53"/>
      <c r="CA17" s="42">
        <f>'[1]Segment Analysis in THB'!CM17</f>
        <v>1.4990784414959553</v>
      </c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</row>
    <row r="18" spans="1:118" s="24" customFormat="1" x14ac:dyDescent="0.3">
      <c r="A18" s="31" t="s">
        <v>29</v>
      </c>
      <c r="B18" s="35">
        <v>0.28399793700000003</v>
      </c>
      <c r="C18" s="35">
        <v>0.41836099999999998</v>
      </c>
      <c r="D18" s="35">
        <v>0.78258414616225891</v>
      </c>
      <c r="E18" s="35">
        <v>0.90945744924659655</v>
      </c>
      <c r="F18" s="35">
        <v>1.1478224300000002</v>
      </c>
      <c r="G18" s="35">
        <v>1.314935672855754</v>
      </c>
      <c r="H18" s="35">
        <f>'[1]Segment Analysis in THB'!H18</f>
        <v>1.3844121467470429</v>
      </c>
      <c r="I18" s="35">
        <f>'[1]Segment Analysis in THB'!I18</f>
        <v>1.3698394799987377</v>
      </c>
      <c r="J18" s="142">
        <f>'[1]Segment Analysis in THB'!J18</f>
        <v>1.5450149453316722</v>
      </c>
      <c r="K18" s="36">
        <f>'[1]Segment Analysis in THB'!K18</f>
        <v>1.5005509568035094</v>
      </c>
      <c r="L18" s="36">
        <f>'[1]Segment Analysis in THB'!L18</f>
        <v>1.7970059423903337</v>
      </c>
      <c r="M18" s="35">
        <v>0.21218469386409841</v>
      </c>
      <c r="N18" s="35">
        <v>0.22468348722561141</v>
      </c>
      <c r="O18" s="35">
        <v>0.21469619617253285</v>
      </c>
      <c r="P18" s="35">
        <v>0.25789307198435396</v>
      </c>
      <c r="Q18" s="35">
        <v>0.25080775</v>
      </c>
      <c r="R18" s="35">
        <v>0.29720855000000002</v>
      </c>
      <c r="S18" s="35">
        <v>0.28916712</v>
      </c>
      <c r="T18" s="35">
        <v>0.31063900999999999</v>
      </c>
      <c r="U18" s="35">
        <v>0.29893296616864234</v>
      </c>
      <c r="V18" s="35">
        <v>0.34626853558878951</v>
      </c>
      <c r="W18" s="39">
        <v>0.33166650375002094</v>
      </c>
      <c r="X18" s="35">
        <v>0.33806766734830124</v>
      </c>
      <c r="Y18" s="39">
        <v>0.34233904000454285</v>
      </c>
      <c r="Z18" s="39">
        <f>'[1]Segment Analysis in THB'!Z18</f>
        <v>0.3446118167451126</v>
      </c>
      <c r="AA18" s="39">
        <v>0.35205856999748592</v>
      </c>
      <c r="AB18" s="35">
        <f>'[1]Segment Analysis in THB'!AB18</f>
        <v>0.34540271999990174</v>
      </c>
      <c r="AC18" s="35">
        <f>'[1]Segment Analysis in THB'!AC18</f>
        <v>0.34196555962856962</v>
      </c>
      <c r="AD18" s="35">
        <f>'[1]Segment Analysis in THB'!AD18</f>
        <v>0.3479446303707141</v>
      </c>
      <c r="AE18" s="35">
        <f>'[1]Segment Analysis in THB'!AE18</f>
        <v>0.32639297999985739</v>
      </c>
      <c r="AF18" s="35">
        <f>I18-AC18-AD18-AE18</f>
        <v>0.35353630999959662</v>
      </c>
      <c r="AG18" s="35">
        <f>'[1]Segment Analysis in THB'!AG18</f>
        <v>0.36255086685135535</v>
      </c>
      <c r="AH18" s="35">
        <f>'[1]Segment Analysis in THB'!AH18</f>
        <v>0.37661833049290505</v>
      </c>
      <c r="AI18" s="35">
        <f>'[1]Segment Analysis in THB'!AI18</f>
        <v>0.40784544945965207</v>
      </c>
      <c r="AJ18" s="35">
        <f>'[1]Segment Analysis in THB'!AJ18</f>
        <v>0.39800029852775987</v>
      </c>
      <c r="AK18" s="35">
        <f>'[1]Segment Analysis in THB'!AK18</f>
        <v>0.41277869926311228</v>
      </c>
      <c r="AL18" s="35">
        <f>'[1]Segment Analysis in THB'!AL18</f>
        <v>0.44951273414180698</v>
      </c>
      <c r="AM18" s="37">
        <f>'[1]Segment Analysis in THB'!AM18</f>
        <v>0.53671421045765466</v>
      </c>
      <c r="AN18" s="26">
        <f t="shared" si="7"/>
        <v>8.9153259613278288E-2</v>
      </c>
      <c r="AO18" s="26">
        <f t="shared" si="7"/>
        <v>9.5925492145482821E-2</v>
      </c>
      <c r="AP18" s="26">
        <f t="shared" si="7"/>
        <v>0.14892534340386324</v>
      </c>
      <c r="AQ18" s="26">
        <f t="shared" si="7"/>
        <v>0.15669721519680971</v>
      </c>
      <c r="AR18" s="26">
        <f t="shared" si="7"/>
        <v>0.18366870760515863</v>
      </c>
      <c r="AS18" s="26">
        <f t="shared" si="7"/>
        <v>0.18721683794240526</v>
      </c>
      <c r="AT18" s="26">
        <f t="shared" si="7"/>
        <v>0.15860050150463142</v>
      </c>
      <c r="AU18" s="26">
        <f t="shared" si="7"/>
        <v>0.15047777609867447</v>
      </c>
      <c r="AV18" s="26">
        <f t="shared" si="7"/>
        <v>0.14828254533514995</v>
      </c>
      <c r="AW18" s="55"/>
      <c r="AX18" s="26">
        <f t="shared" si="8"/>
        <v>0.14907467701725857</v>
      </c>
      <c r="AY18" s="26">
        <f t="shared" si="8"/>
        <v>0.15541103016632021</v>
      </c>
      <c r="AZ18" s="26">
        <f t="shared" si="8"/>
        <v>0.14595255076459945</v>
      </c>
      <c r="BA18" s="26">
        <f t="shared" si="8"/>
        <v>0.17617646706147713</v>
      </c>
      <c r="BB18" s="26">
        <f t="shared" si="8"/>
        <v>0.16659990476997322</v>
      </c>
      <c r="BC18" s="26">
        <f t="shared" si="8"/>
        <v>0.18729525253971233</v>
      </c>
      <c r="BD18" s="26">
        <f t="shared" si="8"/>
        <v>0.17712976359124752</v>
      </c>
      <c r="BE18" s="26">
        <f t="shared" si="8"/>
        <v>0.20375019886270376</v>
      </c>
      <c r="BF18" s="26">
        <f t="shared" si="8"/>
        <v>0.18376413496476662</v>
      </c>
      <c r="BG18" s="26">
        <f t="shared" si="8"/>
        <v>0.19082517272020189</v>
      </c>
      <c r="BH18" s="26">
        <f t="shared" si="8"/>
        <v>0.18410279770243138</v>
      </c>
      <c r="BI18" s="26">
        <f t="shared" si="8"/>
        <v>0.18984435694296539</v>
      </c>
      <c r="BJ18" s="26">
        <f t="shared" si="8"/>
        <v>0.19398497341748885</v>
      </c>
      <c r="BK18" s="26">
        <f t="shared" si="8"/>
        <v>0.14858063083468709</v>
      </c>
      <c r="BL18" s="26">
        <f t="shared" si="8"/>
        <v>0.14795018112390931</v>
      </c>
      <c r="BM18" s="26">
        <f t="shared" si="8"/>
        <v>0.15248075920050805</v>
      </c>
      <c r="BN18" s="26">
        <f t="shared" si="9"/>
        <v>0.15628156451118691</v>
      </c>
      <c r="BO18" s="26">
        <f t="shared" si="9"/>
        <v>0.15652751039475502</v>
      </c>
      <c r="BP18" s="26">
        <f t="shared" si="9"/>
        <v>0.13675902047413471</v>
      </c>
      <c r="BQ18" s="26">
        <f t="shared" si="9"/>
        <v>0.15333782761641648</v>
      </c>
      <c r="BR18" s="26">
        <f t="shared" si="9"/>
        <v>0.15592756938781699</v>
      </c>
      <c r="BS18" s="26">
        <f t="shared" si="9"/>
        <v>0.14791101739700513</v>
      </c>
      <c r="BT18" s="26">
        <f t="shared" si="9"/>
        <v>0.14939487281883482</v>
      </c>
      <c r="BU18" s="26">
        <f t="shared" si="9"/>
        <v>0.14123288022427469</v>
      </c>
      <c r="BV18" s="26">
        <f t="shared" si="9"/>
        <v>0.13916005238000947</v>
      </c>
      <c r="BW18" s="26">
        <f t="shared" si="9"/>
        <v>0.14279865053890059</v>
      </c>
      <c r="BX18" s="26">
        <f t="shared" si="9"/>
        <v>0.16045187878908412</v>
      </c>
      <c r="BY18" s="53"/>
      <c r="BZ18" s="53"/>
      <c r="CA18" s="41">
        <f>'[1]Segment Analysis in THB'!CM18</f>
        <v>0.41119021045765458</v>
      </c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</row>
    <row r="19" spans="1:118" s="24" customFormat="1" x14ac:dyDescent="0.3">
      <c r="A19" s="31" t="s">
        <v>30</v>
      </c>
      <c r="B19" s="35">
        <v>0.33706825000000001</v>
      </c>
      <c r="C19" s="35">
        <v>0.36259000000000002</v>
      </c>
      <c r="D19" s="35">
        <v>0.71542150799999993</v>
      </c>
      <c r="E19" s="35">
        <v>0.73994683999999988</v>
      </c>
      <c r="F19" s="35">
        <v>0.88934566000000015</v>
      </c>
      <c r="G19" s="35">
        <v>1.1576829811599547</v>
      </c>
      <c r="H19" s="35">
        <f>'[1]Segment Analysis in THB'!H19</f>
        <v>2.376142205862938</v>
      </c>
      <c r="I19" s="35">
        <f>'[1]Segment Analysis in THB'!I19</f>
        <v>2.7957152644800005</v>
      </c>
      <c r="J19" s="142">
        <f>'[1]Segment Analysis in THB'!J19</f>
        <v>3.2502375793936911</v>
      </c>
      <c r="K19" s="36">
        <f>'[1]Segment Analysis in THB'!K19</f>
        <v>3.0779323670989944</v>
      </c>
      <c r="L19" s="36">
        <f>'[1]Segment Analysis in THB'!L19</f>
        <v>3.4901997953454251</v>
      </c>
      <c r="M19" s="35">
        <v>0.18956373999999998</v>
      </c>
      <c r="N19" s="35">
        <v>0.14852106000000007</v>
      </c>
      <c r="O19" s="35">
        <v>0.19144996000000003</v>
      </c>
      <c r="P19" s="35">
        <v>0.21041208000000003</v>
      </c>
      <c r="Q19" s="35">
        <v>0.22638052999999997</v>
      </c>
      <c r="R19" s="35">
        <v>0.21990390999999998</v>
      </c>
      <c r="S19" s="35">
        <v>0.23910105000000004</v>
      </c>
      <c r="T19" s="35">
        <v>0.20396017000000005</v>
      </c>
      <c r="U19" s="35">
        <v>0.23330866761908273</v>
      </c>
      <c r="V19" s="35">
        <v>0.28528426992607325</v>
      </c>
      <c r="W19" s="39">
        <v>0.32717707949471009</v>
      </c>
      <c r="X19" s="35">
        <v>0.31191296412008895</v>
      </c>
      <c r="Y19" s="39">
        <v>0.23682830999711096</v>
      </c>
      <c r="Z19" s="39">
        <f>'[1]Segment Analysis in THB'!Z19</f>
        <v>0.67730041812839892</v>
      </c>
      <c r="AA19" s="39">
        <v>0.73532115097752992</v>
      </c>
      <c r="AB19" s="35">
        <f>'[1]Segment Analysis in THB'!AB19</f>
        <v>0.72669232675989814</v>
      </c>
      <c r="AC19" s="35">
        <f>'[1]Segment Analysis in THB'!AC19</f>
        <v>0.68703369606459985</v>
      </c>
      <c r="AD19" s="35">
        <f>'[1]Segment Analysis in THB'!AD19</f>
        <v>0.61916596460550699</v>
      </c>
      <c r="AE19" s="35">
        <f>'[1]Segment Analysis in THB'!AE19</f>
        <v>0.76606334470924187</v>
      </c>
      <c r="AF19" s="35">
        <f>I19-AC19-AD19-AE19</f>
        <v>0.72345225910065192</v>
      </c>
      <c r="AG19" s="35">
        <f>'[1]Segment Analysis in THB'!AG19</f>
        <v>0.71718943614567809</v>
      </c>
      <c r="AH19" s="35">
        <f>'[1]Segment Analysis in THB'!AH19</f>
        <v>0.77522690914432302</v>
      </c>
      <c r="AI19" s="35">
        <f>'[1]Segment Analysis in THB'!AI19</f>
        <v>0.86206376270834117</v>
      </c>
      <c r="AJ19" s="35">
        <f>'[1]Segment Analysis in THB'!AJ19</f>
        <v>0.89575747139534778</v>
      </c>
      <c r="AK19" s="35">
        <f>'[1]Segment Analysis in THB'!AK19</f>
        <v>0.79657922005451587</v>
      </c>
      <c r="AL19" s="35">
        <f>'[1]Segment Analysis in THB'!AL19</f>
        <v>0.95203232852392805</v>
      </c>
      <c r="AM19" s="37">
        <f>'[1]Segment Analysis in THB'!AM19</f>
        <v>0.84583077537163343</v>
      </c>
      <c r="AN19" s="26">
        <f t="shared" si="7"/>
        <v>0.10581320947991037</v>
      </c>
      <c r="AO19" s="26">
        <f t="shared" si="7"/>
        <v>8.3137826415537353E-2</v>
      </c>
      <c r="AP19" s="26">
        <f t="shared" si="7"/>
        <v>0.13614432937326468</v>
      </c>
      <c r="AQ19" s="26">
        <f t="shared" si="7"/>
        <v>0.12749096652925482</v>
      </c>
      <c r="AR19" s="26">
        <f t="shared" si="7"/>
        <v>0.14230856944175313</v>
      </c>
      <c r="AS19" s="26">
        <f t="shared" si="7"/>
        <v>0.16482764255820717</v>
      </c>
      <c r="AT19" s="26">
        <f t="shared" si="7"/>
        <v>0.27221470599032654</v>
      </c>
      <c r="AU19" s="26">
        <f t="shared" si="7"/>
        <v>0.30711117743843652</v>
      </c>
      <c r="AV19" s="26">
        <f t="shared" si="7"/>
        <v>0.31194099621670057</v>
      </c>
      <c r="AW19" s="55"/>
      <c r="AX19" s="26">
        <f t="shared" si="8"/>
        <v>0.13318186528941248</v>
      </c>
      <c r="AY19" s="26">
        <f t="shared" si="8"/>
        <v>0.10273033955902923</v>
      </c>
      <c r="AZ19" s="26">
        <f t="shared" si="8"/>
        <v>0.13014953456988809</v>
      </c>
      <c r="BA19" s="26">
        <f t="shared" si="8"/>
        <v>0.14374041379330216</v>
      </c>
      <c r="BB19" s="26">
        <f t="shared" si="8"/>
        <v>0.15037404043446051</v>
      </c>
      <c r="BC19" s="26">
        <f t="shared" si="8"/>
        <v>0.13857931865661391</v>
      </c>
      <c r="BD19" s="26">
        <f t="shared" si="8"/>
        <v>0.14646171549835632</v>
      </c>
      <c r="BE19" s="26">
        <f t="shared" si="8"/>
        <v>0.13377883607590327</v>
      </c>
      <c r="BF19" s="26">
        <f t="shared" si="8"/>
        <v>0.14342267443536441</v>
      </c>
      <c r="BG19" s="26">
        <f t="shared" si="8"/>
        <v>0.15721734575286114</v>
      </c>
      <c r="BH19" s="26">
        <f t="shared" si="8"/>
        <v>0.18161078974826417</v>
      </c>
      <c r="BI19" s="26">
        <f t="shared" si="8"/>
        <v>0.17515699315470215</v>
      </c>
      <c r="BJ19" s="26">
        <f t="shared" si="8"/>
        <v>0.1341977631843822</v>
      </c>
      <c r="BK19" s="26">
        <f t="shared" si="8"/>
        <v>0.29202052425424285</v>
      </c>
      <c r="BL19" s="26">
        <f t="shared" si="8"/>
        <v>0.30901363222643297</v>
      </c>
      <c r="BM19" s="26">
        <f t="shared" si="8"/>
        <v>0.32080406804429468</v>
      </c>
      <c r="BN19" s="26">
        <f t="shared" si="9"/>
        <v>0.31398103659766508</v>
      </c>
      <c r="BO19" s="26">
        <f t="shared" si="9"/>
        <v>0.27854002764062863</v>
      </c>
      <c r="BP19" s="26">
        <f t="shared" si="9"/>
        <v>0.32098139072605392</v>
      </c>
      <c r="BQ19" s="26">
        <f t="shared" si="9"/>
        <v>0.31377992771042218</v>
      </c>
      <c r="BR19" s="26">
        <f t="shared" si="9"/>
        <v>0.30845218090366433</v>
      </c>
      <c r="BS19" s="26">
        <f t="shared" si="9"/>
        <v>0.30445836424106976</v>
      </c>
      <c r="BT19" s="26">
        <f t="shared" si="9"/>
        <v>0.31577624897413442</v>
      </c>
      <c r="BU19" s="26">
        <f t="shared" si="9"/>
        <v>0.31786510747743674</v>
      </c>
      <c r="BV19" s="26">
        <f t="shared" si="9"/>
        <v>0.2685506935932141</v>
      </c>
      <c r="BW19" s="26">
        <f t="shared" si="9"/>
        <v>0.30243621917001495</v>
      </c>
      <c r="BX19" s="26">
        <f t="shared" si="9"/>
        <v>0.25286294717310065</v>
      </c>
      <c r="BY19" s="53"/>
      <c r="BZ19" s="53"/>
      <c r="CA19" s="41">
        <f>'[1]Segment Analysis in THB'!CM19</f>
        <v>0.84583077537163409</v>
      </c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</row>
    <row r="20" spans="1:118" s="24" customFormat="1" x14ac:dyDescent="0.3">
      <c r="A20" s="31" t="s">
        <v>31</v>
      </c>
      <c r="B20" s="35">
        <v>1.2577089448850001</v>
      </c>
      <c r="C20" s="35">
        <v>1.2582329999999999</v>
      </c>
      <c r="D20" s="35">
        <v>1.20180333892</v>
      </c>
      <c r="E20" s="35">
        <v>1.2575221299999999</v>
      </c>
      <c r="F20" s="35">
        <v>1.1146916800000002</v>
      </c>
      <c r="G20" s="35">
        <v>1.1374022999999998</v>
      </c>
      <c r="H20" s="35">
        <f>'[1]Segment Analysis in THB'!H20</f>
        <v>1.1693184852499998</v>
      </c>
      <c r="I20" s="35">
        <f>'[1]Segment Analysis in THB'!I20</f>
        <v>1.2040735446200002</v>
      </c>
      <c r="J20" s="142">
        <f>'[1]Segment Analysis in THB'!J20</f>
        <v>1.3579798338199998</v>
      </c>
      <c r="K20" s="36">
        <f>'[1]Segment Analysis in THB'!K20</f>
        <v>1.23785709462</v>
      </c>
      <c r="L20" s="36">
        <f>'[1]Segment Analysis in THB'!L20</f>
        <v>1.7324960691999998</v>
      </c>
      <c r="M20" s="35">
        <v>0.31006855</v>
      </c>
      <c r="N20" s="35">
        <v>0.30720478500000004</v>
      </c>
      <c r="O20" s="35">
        <v>0.32819672500000002</v>
      </c>
      <c r="P20" s="35">
        <v>0.3120520699999999</v>
      </c>
      <c r="Q20" s="35">
        <v>0.28248614</v>
      </c>
      <c r="R20" s="35">
        <v>0.28661507000000003</v>
      </c>
      <c r="S20" s="35">
        <v>0.29727008999999999</v>
      </c>
      <c r="T20" s="35">
        <v>0.24832038000000001</v>
      </c>
      <c r="U20" s="35">
        <v>0.30189112199999996</v>
      </c>
      <c r="V20" s="35">
        <v>0.29946774800000003</v>
      </c>
      <c r="W20" s="39">
        <v>0.26706076000000001</v>
      </c>
      <c r="X20" s="35">
        <v>0.26898266999999992</v>
      </c>
      <c r="Y20" s="39">
        <v>0.28225560999999999</v>
      </c>
      <c r="Z20" s="39">
        <f>'[1]Segment Analysis in THB'!Z20</f>
        <v>0.31037470300000003</v>
      </c>
      <c r="AA20" s="39">
        <v>0.30508690899999996</v>
      </c>
      <c r="AB20" s="35">
        <f>'[1]Segment Analysis in THB'!AB20</f>
        <v>0.27160126325</v>
      </c>
      <c r="AC20" s="35">
        <f>'[1]Segment Analysis in THB'!AC20</f>
        <v>0.27976612399999995</v>
      </c>
      <c r="AD20" s="35">
        <f>'[1]Segment Analysis in THB'!AD20</f>
        <v>0.30694100533000007</v>
      </c>
      <c r="AE20" s="35">
        <f>'[1]Segment Analysis in THB'!AE20</f>
        <v>0.30506938528999999</v>
      </c>
      <c r="AF20" s="35">
        <f>I20-AC20-AD20-AE20</f>
        <v>0.31229703000000003</v>
      </c>
      <c r="AG20" s="35">
        <f>'[1]Segment Analysis in THB'!AG20</f>
        <v>0.29886628462000003</v>
      </c>
      <c r="AH20" s="35">
        <f>'[1]Segment Analysis in THB'!AH20</f>
        <v>0.32802913</v>
      </c>
      <c r="AI20" s="35">
        <f>'[1]Segment Analysis in THB'!AI20</f>
        <v>0.29866465000000003</v>
      </c>
      <c r="AJ20" s="35">
        <f>'[1]Segment Analysis in THB'!AJ20</f>
        <v>0.43241976919999997</v>
      </c>
      <c r="AK20" s="35">
        <f>'[1]Segment Analysis in THB'!AK20</f>
        <v>0.41991348000000006</v>
      </c>
      <c r="AL20" s="35">
        <f>'[1]Segment Analysis in THB'!AL20</f>
        <v>0.41676957000000009</v>
      </c>
      <c r="AM20" s="37">
        <f>'[1]Segment Analysis in THB'!AM20</f>
        <v>0.46339324999999987</v>
      </c>
      <c r="AN20" s="26">
        <f t="shared" si="7"/>
        <v>0.39482276972059382</v>
      </c>
      <c r="AO20" s="26">
        <f t="shared" si="7"/>
        <v>0.28849873616012794</v>
      </c>
      <c r="AP20" s="26">
        <f t="shared" si="7"/>
        <v>0.22870253100611806</v>
      </c>
      <c r="AQ20" s="26">
        <f t="shared" si="7"/>
        <v>0.21666787817571767</v>
      </c>
      <c r="AR20" s="26">
        <f t="shared" si="7"/>
        <v>0.17836729348791611</v>
      </c>
      <c r="AS20" s="26">
        <f t="shared" si="7"/>
        <v>0.16194013628967704</v>
      </c>
      <c r="AT20" s="26">
        <f t="shared" si="7"/>
        <v>0.13395902269064086</v>
      </c>
      <c r="AU20" s="26">
        <f t="shared" si="7"/>
        <v>0.13226827807140781</v>
      </c>
      <c r="AV20" s="26">
        <f t="shared" si="7"/>
        <v>0.13033188247211813</v>
      </c>
      <c r="AW20" s="55"/>
      <c r="AX20" s="26">
        <f t="shared" si="8"/>
        <v>0.21784497318202026</v>
      </c>
      <c r="AY20" s="26">
        <f t="shared" si="8"/>
        <v>0.21249007970457898</v>
      </c>
      <c r="AZ20" s="26">
        <f t="shared" si="8"/>
        <v>0.22311130807293744</v>
      </c>
      <c r="BA20" s="26">
        <f t="shared" si="8"/>
        <v>0.2131745176743487</v>
      </c>
      <c r="BB20" s="26">
        <f t="shared" si="8"/>
        <v>0.18764238355009891</v>
      </c>
      <c r="BC20" s="26">
        <f t="shared" si="8"/>
        <v>0.18061944017874765</v>
      </c>
      <c r="BD20" s="26">
        <f t="shared" si="8"/>
        <v>0.1820932503129985</v>
      </c>
      <c r="BE20" s="26">
        <f t="shared" si="8"/>
        <v>0.16287499373199191</v>
      </c>
      <c r="BF20" s="26">
        <f t="shared" si="8"/>
        <v>0.18558261271383408</v>
      </c>
      <c r="BG20" s="26">
        <f t="shared" si="8"/>
        <v>0.16503372054599122</v>
      </c>
      <c r="BH20" s="26">
        <f t="shared" si="8"/>
        <v>0.14824117755827032</v>
      </c>
      <c r="BI20" s="26">
        <f t="shared" si="8"/>
        <v>0.15104917431320411</v>
      </c>
      <c r="BJ20" s="26">
        <f t="shared" si="8"/>
        <v>0.15993895116975418</v>
      </c>
      <c r="BK20" s="26">
        <f t="shared" si="8"/>
        <v>0.13381917544916189</v>
      </c>
      <c r="BL20" s="26">
        <f t="shared" si="8"/>
        <v>0.12821066518961877</v>
      </c>
      <c r="BM20" s="26">
        <f t="shared" si="8"/>
        <v>0.11990052313481732</v>
      </c>
      <c r="BN20" s="26">
        <f t="shared" si="9"/>
        <v>0.12785582151442457</v>
      </c>
      <c r="BO20" s="26">
        <f t="shared" si="9"/>
        <v>0.13808148541099596</v>
      </c>
      <c r="BP20" s="26">
        <f t="shared" si="9"/>
        <v>0.12782441065039155</v>
      </c>
      <c r="BQ20" s="26">
        <f t="shared" si="9"/>
        <v>0.13545128688850513</v>
      </c>
      <c r="BR20" s="26">
        <f t="shared" si="9"/>
        <v>0.12853780694963993</v>
      </c>
      <c r="BS20" s="26">
        <f t="shared" si="9"/>
        <v>0.12882836130321726</v>
      </c>
      <c r="BT20" s="26">
        <f t="shared" si="9"/>
        <v>0.10940165560593304</v>
      </c>
      <c r="BU20" s="26">
        <f t="shared" si="9"/>
        <v>0.15344684337158213</v>
      </c>
      <c r="BV20" s="26">
        <f t="shared" si="9"/>
        <v>0.14156540048260696</v>
      </c>
      <c r="BW20" s="26">
        <f t="shared" si="9"/>
        <v>0.13239698825284685</v>
      </c>
      <c r="BX20" s="26">
        <f>AM20/AM$16</f>
        <v>0.13853241843043382</v>
      </c>
      <c r="BY20" s="53"/>
      <c r="BZ20" s="53"/>
      <c r="CA20" s="41">
        <f>'[1]Segment Analysis in THB'!CM20</f>
        <v>0.46339324999999987</v>
      </c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</row>
    <row r="21" spans="1:118" s="60" customFormat="1" x14ac:dyDescent="0.3">
      <c r="A21" s="56"/>
      <c r="B21" s="57">
        <f>B16-SUM(B17:B20)</f>
        <v>0</v>
      </c>
      <c r="C21" s="57">
        <f>C16-SUM(C17:C20)</f>
        <v>0</v>
      </c>
      <c r="D21" s="43">
        <f>D16-SUM(D17:D20)</f>
        <v>0</v>
      </c>
      <c r="E21" s="43">
        <f t="shared" ref="E21:AV21" si="10">E16-SUM(E17:E20)</f>
        <v>0</v>
      </c>
      <c r="F21" s="43">
        <f t="shared" si="10"/>
        <v>0</v>
      </c>
      <c r="G21" s="43">
        <f t="shared" si="10"/>
        <v>0</v>
      </c>
      <c r="H21" s="43">
        <f t="shared" si="10"/>
        <v>0</v>
      </c>
      <c r="I21" s="43">
        <f t="shared" si="10"/>
        <v>0</v>
      </c>
      <c r="J21" s="59">
        <f t="shared" si="10"/>
        <v>0</v>
      </c>
      <c r="K21" s="44">
        <f t="shared" si="10"/>
        <v>0</v>
      </c>
      <c r="L21" s="44">
        <f t="shared" si="10"/>
        <v>0</v>
      </c>
      <c r="M21" s="43">
        <f t="shared" si="10"/>
        <v>0</v>
      </c>
      <c r="N21" s="43">
        <f t="shared" si="10"/>
        <v>0</v>
      </c>
      <c r="O21" s="43">
        <f t="shared" si="10"/>
        <v>0</v>
      </c>
      <c r="P21" s="43">
        <f t="shared" si="10"/>
        <v>0</v>
      </c>
      <c r="Q21" s="43">
        <f t="shared" si="10"/>
        <v>0</v>
      </c>
      <c r="R21" s="43">
        <f t="shared" si="10"/>
        <v>0</v>
      </c>
      <c r="S21" s="43">
        <f t="shared" si="10"/>
        <v>0</v>
      </c>
      <c r="T21" s="43">
        <f t="shared" si="10"/>
        <v>0</v>
      </c>
      <c r="U21" s="43">
        <f t="shared" si="10"/>
        <v>0</v>
      </c>
      <c r="V21" s="43">
        <f t="shared" si="10"/>
        <v>0</v>
      </c>
      <c r="W21" s="43">
        <f t="shared" si="10"/>
        <v>0</v>
      </c>
      <c r="X21" s="43">
        <f t="shared" si="10"/>
        <v>0</v>
      </c>
      <c r="Y21" s="43">
        <f t="shared" si="10"/>
        <v>0</v>
      </c>
      <c r="Z21" s="43">
        <f t="shared" si="10"/>
        <v>0</v>
      </c>
      <c r="AA21" s="43">
        <f t="shared" si="10"/>
        <v>0</v>
      </c>
      <c r="AB21" s="43">
        <f t="shared" si="10"/>
        <v>0</v>
      </c>
      <c r="AC21" s="43">
        <f t="shared" si="10"/>
        <v>0</v>
      </c>
      <c r="AD21" s="43">
        <f t="shared" si="10"/>
        <v>0</v>
      </c>
      <c r="AE21" s="43">
        <f t="shared" si="10"/>
        <v>0</v>
      </c>
      <c r="AF21" s="43">
        <f t="shared" si="10"/>
        <v>0</v>
      </c>
      <c r="AG21" s="43">
        <f t="shared" si="10"/>
        <v>0</v>
      </c>
      <c r="AH21" s="43">
        <f t="shared" si="10"/>
        <v>0</v>
      </c>
      <c r="AI21" s="43">
        <f t="shared" si="10"/>
        <v>0</v>
      </c>
      <c r="AJ21" s="43">
        <f t="shared" si="10"/>
        <v>0</v>
      </c>
      <c r="AK21" s="43">
        <f t="shared" si="10"/>
        <v>0</v>
      </c>
      <c r="AL21" s="43">
        <f t="shared" si="10"/>
        <v>0</v>
      </c>
      <c r="AM21" s="45">
        <f t="shared" si="10"/>
        <v>0</v>
      </c>
      <c r="AN21" s="43">
        <f t="shared" si="10"/>
        <v>0</v>
      </c>
      <c r="AO21" s="43">
        <f t="shared" si="10"/>
        <v>0</v>
      </c>
      <c r="AP21" s="43">
        <f t="shared" si="10"/>
        <v>0</v>
      </c>
      <c r="AQ21" s="43">
        <f t="shared" si="10"/>
        <v>0</v>
      </c>
      <c r="AR21" s="43">
        <f t="shared" si="10"/>
        <v>0</v>
      </c>
      <c r="AS21" s="43">
        <f t="shared" si="10"/>
        <v>0</v>
      </c>
      <c r="AT21" s="43">
        <f t="shared" si="10"/>
        <v>0</v>
      </c>
      <c r="AU21" s="43">
        <f t="shared" si="10"/>
        <v>0</v>
      </c>
      <c r="AV21" s="43">
        <f t="shared" si="10"/>
        <v>0</v>
      </c>
      <c r="AW21" s="59"/>
      <c r="AX21" s="43">
        <f t="shared" ref="AX21:BX21" si="11">AX16-SUM(AX17:AX20)</f>
        <v>0</v>
      </c>
      <c r="AY21" s="43">
        <f t="shared" si="11"/>
        <v>0</v>
      </c>
      <c r="AZ21" s="43">
        <f t="shared" si="11"/>
        <v>0</v>
      </c>
      <c r="BA21" s="43">
        <f t="shared" si="11"/>
        <v>0</v>
      </c>
      <c r="BB21" s="43">
        <f t="shared" si="11"/>
        <v>0</v>
      </c>
      <c r="BC21" s="43">
        <f t="shared" si="11"/>
        <v>0</v>
      </c>
      <c r="BD21" s="43">
        <f t="shared" si="11"/>
        <v>0</v>
      </c>
      <c r="BE21" s="43">
        <f t="shared" si="11"/>
        <v>0</v>
      </c>
      <c r="BF21" s="43">
        <f t="shared" si="11"/>
        <v>0</v>
      </c>
      <c r="BG21" s="43">
        <f t="shared" si="11"/>
        <v>0</v>
      </c>
      <c r="BH21" s="43">
        <f t="shared" si="11"/>
        <v>0</v>
      </c>
      <c r="BI21" s="43">
        <f t="shared" si="11"/>
        <v>0</v>
      </c>
      <c r="BJ21" s="43">
        <f t="shared" si="11"/>
        <v>0</v>
      </c>
      <c r="BK21" s="43">
        <f t="shared" si="11"/>
        <v>0</v>
      </c>
      <c r="BL21" s="43">
        <f t="shared" si="11"/>
        <v>0</v>
      </c>
      <c r="BM21" s="43">
        <f t="shared" si="11"/>
        <v>0</v>
      </c>
      <c r="BN21" s="43">
        <f t="shared" si="11"/>
        <v>0</v>
      </c>
      <c r="BO21" s="43">
        <f t="shared" si="11"/>
        <v>0</v>
      </c>
      <c r="BP21" s="43">
        <f t="shared" si="11"/>
        <v>0</v>
      </c>
      <c r="BQ21" s="43">
        <f t="shared" si="11"/>
        <v>0</v>
      </c>
      <c r="BR21" s="43">
        <f t="shared" si="11"/>
        <v>0</v>
      </c>
      <c r="BS21" s="43">
        <f t="shared" si="11"/>
        <v>0</v>
      </c>
      <c r="BT21" s="43">
        <f t="shared" si="11"/>
        <v>0</v>
      </c>
      <c r="BU21" s="43">
        <f t="shared" si="11"/>
        <v>0</v>
      </c>
      <c r="BV21" s="43">
        <f t="shared" si="11"/>
        <v>0</v>
      </c>
      <c r="BW21" s="43">
        <f t="shared" si="11"/>
        <v>0</v>
      </c>
      <c r="BX21" s="43">
        <f t="shared" si="11"/>
        <v>0</v>
      </c>
      <c r="BY21" s="53"/>
      <c r="BZ21" s="53"/>
      <c r="CA21" s="58">
        <f>CA16-SUM(CA17:CA20)</f>
        <v>0</v>
      </c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</row>
    <row r="22" spans="1:118" s="24" customFormat="1" x14ac:dyDescent="0.3">
      <c r="A22" s="25" t="s">
        <v>52</v>
      </c>
      <c r="B22" s="22">
        <f t="shared" ref="B22:L26" si="12">B28/B16</f>
        <v>124.76174296992279</v>
      </c>
      <c r="C22" s="22">
        <f t="shared" si="12"/>
        <v>127.01538402330497</v>
      </c>
      <c r="D22" s="22">
        <f t="shared" si="12"/>
        <v>87.788838549383172</v>
      </c>
      <c r="E22" s="22">
        <f t="shared" si="12"/>
        <v>82.326715529181712</v>
      </c>
      <c r="F22" s="22">
        <f t="shared" si="12"/>
        <v>90.933702140461179</v>
      </c>
      <c r="G22" s="22">
        <f t="shared" si="12"/>
        <v>91.181396547553945</v>
      </c>
      <c r="H22" s="22">
        <f t="shared" si="12"/>
        <v>88.837680038554495</v>
      </c>
      <c r="I22" s="22">
        <f t="shared" si="12"/>
        <v>110.3169891515381</v>
      </c>
      <c r="J22" s="75">
        <f t="shared" si="12"/>
        <v>138.3385808252454</v>
      </c>
      <c r="K22" s="61">
        <f>K28/K16</f>
        <v>139.22371882492288</v>
      </c>
      <c r="L22" s="61">
        <f t="shared" ref="L22:AI26" si="13">L28/L16</f>
        <v>102.9555264806816</v>
      </c>
      <c r="M22" s="22">
        <f t="shared" si="13"/>
        <v>64.325436227541928</v>
      </c>
      <c r="N22" s="22">
        <f t="shared" si="13"/>
        <v>91.963781116934996</v>
      </c>
      <c r="O22" s="22">
        <f t="shared" si="13"/>
        <v>86.546088244095628</v>
      </c>
      <c r="P22" s="22">
        <f t="shared" si="13"/>
        <v>86.072134212741545</v>
      </c>
      <c r="Q22" s="22">
        <f t="shared" si="13"/>
        <v>92.820602816529117</v>
      </c>
      <c r="R22" s="22">
        <f t="shared" si="13"/>
        <v>96.418928311856618</v>
      </c>
      <c r="S22" s="22">
        <f t="shared" si="13"/>
        <v>83.131032547183935</v>
      </c>
      <c r="T22" s="22">
        <f t="shared" si="13"/>
        <v>91.716292393536605</v>
      </c>
      <c r="U22" s="22">
        <f t="shared" si="13"/>
        <v>89.649831637265081</v>
      </c>
      <c r="V22" s="22">
        <f t="shared" si="13"/>
        <v>103.12425288881353</v>
      </c>
      <c r="W22" s="22">
        <f t="shared" si="13"/>
        <v>92.823933390307559</v>
      </c>
      <c r="X22" s="22">
        <f t="shared" si="13"/>
        <v>78.749091749133655</v>
      </c>
      <c r="Y22" s="22">
        <f t="shared" si="13"/>
        <v>76.366059661398708</v>
      </c>
      <c r="Z22" s="22">
        <f t="shared" si="13"/>
        <v>94.463677442157291</v>
      </c>
      <c r="AA22" s="22">
        <f t="shared" si="13"/>
        <v>91.05480632073251</v>
      </c>
      <c r="AB22" s="22">
        <f t="shared" si="13"/>
        <v>90.4644643020779</v>
      </c>
      <c r="AC22" s="22">
        <f t="shared" si="13"/>
        <v>99.996777147433136</v>
      </c>
      <c r="AD22" s="22">
        <f t="shared" si="13"/>
        <v>107.29577895848711</v>
      </c>
      <c r="AE22" s="22">
        <f t="shared" si="13"/>
        <v>122.03390006915461</v>
      </c>
      <c r="AF22" s="22">
        <f t="shared" si="13"/>
        <v>110.89556659628376</v>
      </c>
      <c r="AG22" s="22">
        <f t="shared" si="13"/>
        <v>140.30362565143679</v>
      </c>
      <c r="AH22" s="22">
        <f t="shared" si="13"/>
        <v>152.55251977889105</v>
      </c>
      <c r="AI22" s="22">
        <f t="shared" si="13"/>
        <v>149.79672782911891</v>
      </c>
      <c r="AJ22" s="22">
        <f>AJ28/AJ16</f>
        <v>112.77411789154273</v>
      </c>
      <c r="AK22" s="22">
        <f t="shared" ref="AK22:AM26" si="14">AK28/AK16</f>
        <v>102.38564464101363</v>
      </c>
      <c r="AL22" s="22">
        <f t="shared" si="14"/>
        <v>114.8096486722972</v>
      </c>
      <c r="AM22" s="62">
        <f t="shared" si="14"/>
        <v>84.033603158520194</v>
      </c>
      <c r="AN22" s="26">
        <f t="shared" ref="AN22:AV26" si="15">B22/B$22</f>
        <v>1</v>
      </c>
      <c r="AO22" s="26">
        <f t="shared" si="15"/>
        <v>1</v>
      </c>
      <c r="AP22" s="26">
        <f t="shared" si="15"/>
        <v>1</v>
      </c>
      <c r="AQ22" s="26">
        <f t="shared" si="15"/>
        <v>1</v>
      </c>
      <c r="AR22" s="26">
        <f t="shared" si="15"/>
        <v>1</v>
      </c>
      <c r="AS22" s="26">
        <f t="shared" si="15"/>
        <v>1</v>
      </c>
      <c r="AT22" s="26">
        <f t="shared" si="15"/>
        <v>1</v>
      </c>
      <c r="AU22" s="26">
        <f t="shared" si="15"/>
        <v>1</v>
      </c>
      <c r="AV22" s="26">
        <f t="shared" si="15"/>
        <v>1</v>
      </c>
      <c r="AW22" s="63"/>
      <c r="AX22" s="26">
        <f t="shared" ref="AX22:BM26" si="16">M22/M$22</f>
        <v>1</v>
      </c>
      <c r="AY22" s="26">
        <f t="shared" si="16"/>
        <v>1</v>
      </c>
      <c r="AZ22" s="26">
        <f t="shared" si="16"/>
        <v>1</v>
      </c>
      <c r="BA22" s="26">
        <f t="shared" si="16"/>
        <v>1</v>
      </c>
      <c r="BB22" s="26">
        <f t="shared" si="16"/>
        <v>1</v>
      </c>
      <c r="BC22" s="26">
        <f t="shared" si="16"/>
        <v>1</v>
      </c>
      <c r="BD22" s="26">
        <f t="shared" si="16"/>
        <v>1</v>
      </c>
      <c r="BE22" s="26">
        <f t="shared" si="16"/>
        <v>1</v>
      </c>
      <c r="BF22" s="26">
        <f t="shared" si="16"/>
        <v>1</v>
      </c>
      <c r="BG22" s="26">
        <f t="shared" si="16"/>
        <v>1</v>
      </c>
      <c r="BH22" s="26">
        <f t="shared" si="16"/>
        <v>1</v>
      </c>
      <c r="BI22" s="26">
        <f t="shared" si="16"/>
        <v>1</v>
      </c>
      <c r="BJ22" s="26">
        <f t="shared" si="16"/>
        <v>1</v>
      </c>
      <c r="BK22" s="26">
        <f t="shared" si="16"/>
        <v>1</v>
      </c>
      <c r="BL22" s="26">
        <f t="shared" si="16"/>
        <v>1</v>
      </c>
      <c r="BM22" s="26">
        <f t="shared" si="16"/>
        <v>1</v>
      </c>
      <c r="BN22" s="26">
        <f t="shared" ref="BN22:BX26" si="17">AC22/AC$22</f>
        <v>1</v>
      </c>
      <c r="BO22" s="26">
        <f t="shared" si="17"/>
        <v>1</v>
      </c>
      <c r="BP22" s="26">
        <f t="shared" si="17"/>
        <v>1</v>
      </c>
      <c r="BQ22" s="26">
        <f t="shared" si="17"/>
        <v>1</v>
      </c>
      <c r="BR22" s="26">
        <f t="shared" si="17"/>
        <v>1</v>
      </c>
      <c r="BS22" s="26">
        <f t="shared" si="17"/>
        <v>1</v>
      </c>
      <c r="BT22" s="26">
        <f t="shared" si="17"/>
        <v>1</v>
      </c>
      <c r="BU22" s="26">
        <f t="shared" si="17"/>
        <v>1</v>
      </c>
      <c r="BV22" s="26">
        <f t="shared" si="17"/>
        <v>1</v>
      </c>
      <c r="BW22" s="26">
        <f t="shared" si="17"/>
        <v>1</v>
      </c>
      <c r="BX22" s="26">
        <f t="shared" si="17"/>
        <v>1</v>
      </c>
      <c r="BY22" s="53"/>
      <c r="BZ22" s="53"/>
      <c r="CA22" s="21">
        <f>CA28/CA16</f>
        <v>86.459500916326633</v>
      </c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</row>
    <row r="23" spans="1:118" s="24" customFormat="1" x14ac:dyDescent="0.3">
      <c r="A23" s="31" t="s">
        <v>28</v>
      </c>
      <c r="B23" s="22">
        <f t="shared" si="12"/>
        <v>100.56319027633357</v>
      </c>
      <c r="C23" s="22">
        <f t="shared" si="12"/>
        <v>124.18235733258835</v>
      </c>
      <c r="D23" s="22">
        <f t="shared" si="12"/>
        <v>83.688366073463641</v>
      </c>
      <c r="E23" s="22">
        <f t="shared" si="12"/>
        <v>81.568441719200663</v>
      </c>
      <c r="F23" s="22">
        <f t="shared" si="12"/>
        <v>84.526222971533613</v>
      </c>
      <c r="G23" s="22">
        <f t="shared" si="12"/>
        <v>72.431198718103474</v>
      </c>
      <c r="H23" s="22">
        <f t="shared" si="12"/>
        <v>75.36336216166022</v>
      </c>
      <c r="I23" s="22">
        <f t="shared" si="12"/>
        <v>79.410563191624902</v>
      </c>
      <c r="J23" s="75">
        <f t="shared" si="12"/>
        <v>137.74193248248477</v>
      </c>
      <c r="K23" s="61">
        <f t="shared" si="12"/>
        <v>138.23540287831489</v>
      </c>
      <c r="L23" s="61">
        <f t="shared" si="12"/>
        <v>106.72132164332471</v>
      </c>
      <c r="M23" s="22">
        <f t="shared" si="13"/>
        <v>72.297925849499748</v>
      </c>
      <c r="N23" s="22">
        <f t="shared" si="13"/>
        <v>103.31627586098944</v>
      </c>
      <c r="O23" s="22">
        <f t="shared" si="13"/>
        <v>86.485679032796455</v>
      </c>
      <c r="P23" s="22">
        <f t="shared" si="13"/>
        <v>61.567308351368695</v>
      </c>
      <c r="Q23" s="22">
        <f t="shared" si="13"/>
        <v>77.212409228910943</v>
      </c>
      <c r="R23" s="22">
        <f t="shared" si="13"/>
        <v>98.173810564104187</v>
      </c>
      <c r="S23" s="22">
        <f t="shared" si="13"/>
        <v>79.518838847354459</v>
      </c>
      <c r="T23" s="22">
        <f t="shared" si="13"/>
        <v>82.960805559763159</v>
      </c>
      <c r="U23" s="22">
        <f t="shared" si="13"/>
        <v>71.749799071364706</v>
      </c>
      <c r="V23" s="22">
        <f t="shared" si="13"/>
        <v>79.727200377496189</v>
      </c>
      <c r="W23" s="22">
        <f t="shared" si="13"/>
        <v>77.032276820899341</v>
      </c>
      <c r="X23" s="22">
        <f t="shared" si="13"/>
        <v>60.902713447689329</v>
      </c>
      <c r="Y23" s="22">
        <f t="shared" si="13"/>
        <v>72.561354705673025</v>
      </c>
      <c r="Z23" s="22">
        <f t="shared" si="13"/>
        <v>87.836063382306818</v>
      </c>
      <c r="AA23" s="22">
        <f t="shared" si="13"/>
        <v>72.817613223723129</v>
      </c>
      <c r="AB23" s="22">
        <f t="shared" si="13"/>
        <v>67.477158953698023</v>
      </c>
      <c r="AC23" s="22">
        <f t="shared" si="13"/>
        <v>64.549563864540815</v>
      </c>
      <c r="AD23" s="22">
        <f t="shared" si="13"/>
        <v>68.394010435836435</v>
      </c>
      <c r="AE23" s="22">
        <f t="shared" si="13"/>
        <v>85.064999272528127</v>
      </c>
      <c r="AF23" s="22">
        <f t="shared" si="13"/>
        <v>98.9764069057169</v>
      </c>
      <c r="AG23" s="22">
        <f t="shared" si="13"/>
        <v>122.67481094650694</v>
      </c>
      <c r="AH23" s="22">
        <f t="shared" si="13"/>
        <v>168.65413872318675</v>
      </c>
      <c r="AI23" s="22">
        <f t="shared" si="13"/>
        <v>153.9614098102582</v>
      </c>
      <c r="AJ23" s="22">
        <f t="shared" ref="AJ23:AJ26" si="18">AJ29/AJ17</f>
        <v>103.36024976156352</v>
      </c>
      <c r="AK23" s="22">
        <f t="shared" si="14"/>
        <v>108.81330128113301</v>
      </c>
      <c r="AL23" s="22">
        <f t="shared" si="14"/>
        <v>126.79605053888736</v>
      </c>
      <c r="AM23" s="62">
        <f t="shared" si="14"/>
        <v>89.498976135545504</v>
      </c>
      <c r="AN23" s="26">
        <f t="shared" si="15"/>
        <v>0.80604188337267024</v>
      </c>
      <c r="AO23" s="26">
        <f t="shared" si="15"/>
        <v>0.97769540506843788</v>
      </c>
      <c r="AP23" s="26">
        <f t="shared" si="15"/>
        <v>0.95329164226710983</v>
      </c>
      <c r="AQ23" s="26">
        <f t="shared" si="15"/>
        <v>0.99078945631309356</v>
      </c>
      <c r="AR23" s="26">
        <f t="shared" si="15"/>
        <v>0.92953680518769355</v>
      </c>
      <c r="AS23" s="26">
        <f t="shared" si="15"/>
        <v>0.79436377880358899</v>
      </c>
      <c r="AT23" s="26">
        <f t="shared" si="15"/>
        <v>0.84832654487322745</v>
      </c>
      <c r="AU23" s="26">
        <f t="shared" si="15"/>
        <v>0.71983983430278131</v>
      </c>
      <c r="AV23" s="26">
        <f t="shared" si="15"/>
        <v>0.99568704305623645</v>
      </c>
      <c r="AW23" s="63"/>
      <c r="AX23" s="26">
        <f t="shared" si="16"/>
        <v>1.1239399231395228</v>
      </c>
      <c r="AY23" s="26">
        <f t="shared" si="16"/>
        <v>1.123445280372056</v>
      </c>
      <c r="AZ23" s="26">
        <f t="shared" si="16"/>
        <v>0.99930199951812038</v>
      </c>
      <c r="BA23" s="26">
        <f t="shared" si="16"/>
        <v>0.71529896306736029</v>
      </c>
      <c r="BB23" s="26">
        <f t="shared" si="16"/>
        <v>0.83184559123722124</v>
      </c>
      <c r="BC23" s="26">
        <f t="shared" si="16"/>
        <v>1.0182005990210925</v>
      </c>
      <c r="BD23" s="26">
        <f t="shared" si="16"/>
        <v>0.95654819158201543</v>
      </c>
      <c r="BE23" s="26">
        <f t="shared" si="16"/>
        <v>0.90453727897977632</v>
      </c>
      <c r="BF23" s="26">
        <f t="shared" si="16"/>
        <v>0.80033389646144293</v>
      </c>
      <c r="BG23" s="26">
        <f t="shared" si="16"/>
        <v>0.77311784710291609</v>
      </c>
      <c r="BH23" s="26">
        <f t="shared" si="16"/>
        <v>0.82987516265867334</v>
      </c>
      <c r="BI23" s="26">
        <f t="shared" si="16"/>
        <v>0.77337670943181813</v>
      </c>
      <c r="BJ23" s="26">
        <f t="shared" si="16"/>
        <v>0.95017806375508362</v>
      </c>
      <c r="BK23" s="26">
        <f t="shared" si="16"/>
        <v>0.92983955061553958</v>
      </c>
      <c r="BL23" s="26">
        <f t="shared" si="16"/>
        <v>0.79971191160661548</v>
      </c>
      <c r="BM23" s="26">
        <f t="shared" si="16"/>
        <v>0.74589684993191441</v>
      </c>
      <c r="BN23" s="26">
        <f t="shared" si="17"/>
        <v>0.64551644268865083</v>
      </c>
      <c r="BO23" s="26">
        <f t="shared" si="17"/>
        <v>0.63743430636072063</v>
      </c>
      <c r="BP23" s="26">
        <f t="shared" si="17"/>
        <v>0.69706040062903163</v>
      </c>
      <c r="BQ23" s="26">
        <f t="shared" si="17"/>
        <v>0.89251906044216667</v>
      </c>
      <c r="BR23" s="26">
        <f t="shared" si="17"/>
        <v>0.87435239379539642</v>
      </c>
      <c r="BS23" s="26">
        <f t="shared" si="17"/>
        <v>1.1055480366213113</v>
      </c>
      <c r="BT23" s="26">
        <f t="shared" si="17"/>
        <v>1.0278022226619674</v>
      </c>
      <c r="BU23" s="26">
        <f t="shared" si="17"/>
        <v>0.9165245687043837</v>
      </c>
      <c r="BV23" s="26">
        <f t="shared" si="17"/>
        <v>1.0627788852886177</v>
      </c>
      <c r="BW23" s="26">
        <f t="shared" si="17"/>
        <v>1.1044023913077472</v>
      </c>
      <c r="BX23" s="26">
        <f t="shared" si="17"/>
        <v>1.065037946388131</v>
      </c>
      <c r="BY23" s="53"/>
      <c r="BZ23" s="53"/>
      <c r="CA23" s="21">
        <f>CA29/CA17</f>
        <v>89.498976135545533</v>
      </c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</row>
    <row r="24" spans="1:118" s="24" customFormat="1" x14ac:dyDescent="0.3">
      <c r="A24" s="31" t="s">
        <v>29</v>
      </c>
      <c r="B24" s="22">
        <f t="shared" si="12"/>
        <v>114.40093036298281</v>
      </c>
      <c r="C24" s="22">
        <f t="shared" si="12"/>
        <v>184.10464981035946</v>
      </c>
      <c r="D24" s="22">
        <f t="shared" si="12"/>
        <v>89.56870143254298</v>
      </c>
      <c r="E24" s="22">
        <f t="shared" si="12"/>
        <v>106.14807696079357</v>
      </c>
      <c r="F24" s="22">
        <f t="shared" si="12"/>
        <v>107.84160166174193</v>
      </c>
      <c r="G24" s="22">
        <f t="shared" si="12"/>
        <v>148.41532220657643</v>
      </c>
      <c r="H24" s="22">
        <f t="shared" si="12"/>
        <v>148.3200209704639</v>
      </c>
      <c r="I24" s="22">
        <f t="shared" si="12"/>
        <v>151.97389073545173</v>
      </c>
      <c r="J24" s="75">
        <f t="shared" si="12"/>
        <v>155.26056156277042</v>
      </c>
      <c r="K24" s="61">
        <f t="shared" si="12"/>
        <v>147.31975581101921</v>
      </c>
      <c r="L24" s="61">
        <f t="shared" si="12"/>
        <v>150.04981886560469</v>
      </c>
      <c r="M24" s="22">
        <f t="shared" si="13"/>
        <v>41.621943030805902</v>
      </c>
      <c r="N24" s="22">
        <f t="shared" si="13"/>
        <v>163.38020743556652</v>
      </c>
      <c r="O24" s="22">
        <f t="shared" si="13"/>
        <v>73.14077423374637</v>
      </c>
      <c r="P24" s="22">
        <f t="shared" si="13"/>
        <v>136.85415835423944</v>
      </c>
      <c r="Q24" s="22">
        <f t="shared" si="13"/>
        <v>123.2703610279836</v>
      </c>
      <c r="R24" s="22">
        <f t="shared" si="13"/>
        <v>106.62623785272314</v>
      </c>
      <c r="S24" s="22">
        <f t="shared" si="13"/>
        <v>81.543607083434992</v>
      </c>
      <c r="T24" s="22">
        <f t="shared" si="13"/>
        <v>121.09441123590038</v>
      </c>
      <c r="U24" s="22">
        <f t="shared" si="13"/>
        <v>158.29342980414742</v>
      </c>
      <c r="V24" s="22">
        <f t="shared" si="13"/>
        <v>138.94749687912247</v>
      </c>
      <c r="W24" s="22">
        <f t="shared" si="13"/>
        <v>146.11687424727941</v>
      </c>
      <c r="X24" s="22">
        <f t="shared" si="13"/>
        <v>151.63312831716101</v>
      </c>
      <c r="Y24" s="22">
        <f t="shared" si="13"/>
        <v>156.95095220736431</v>
      </c>
      <c r="Z24" s="22">
        <f t="shared" si="13"/>
        <v>158.93225847123654</v>
      </c>
      <c r="AA24" s="22">
        <f t="shared" si="13"/>
        <v>148.41777583738025</v>
      </c>
      <c r="AB24" s="22">
        <f t="shared" si="13"/>
        <v>129.07806885869027</v>
      </c>
      <c r="AC24" s="22">
        <f t="shared" si="13"/>
        <v>133.29993620442394</v>
      </c>
      <c r="AD24" s="22">
        <f t="shared" si="13"/>
        <v>169.32827647507597</v>
      </c>
      <c r="AE24" s="22">
        <f t="shared" si="13"/>
        <v>154.73442433752689</v>
      </c>
      <c r="AF24" s="22">
        <f t="shared" si="13"/>
        <v>150.40818222711022</v>
      </c>
      <c r="AG24" s="22">
        <f t="shared" si="13"/>
        <v>151.91991299113261</v>
      </c>
      <c r="AH24" s="22">
        <f t="shared" si="13"/>
        <v>152.77704393542498</v>
      </c>
      <c r="AI24" s="22">
        <f t="shared" si="13"/>
        <v>135.51387051558586</v>
      </c>
      <c r="AJ24" s="22">
        <f t="shared" si="18"/>
        <v>180.88891265010503</v>
      </c>
      <c r="AK24" s="22">
        <f t="shared" si="14"/>
        <v>185.63322694546463</v>
      </c>
      <c r="AL24" s="22">
        <f t="shared" si="14"/>
        <v>138.99414052857091</v>
      </c>
      <c r="AM24" s="62">
        <f t="shared" si="14"/>
        <v>109.07387150008852</v>
      </c>
      <c r="AN24" s="26">
        <f t="shared" si="15"/>
        <v>0.91695521110635858</v>
      </c>
      <c r="AO24" s="26">
        <f t="shared" si="15"/>
        <v>1.4494673320562466</v>
      </c>
      <c r="AP24" s="26">
        <f t="shared" si="15"/>
        <v>1.0202743641739673</v>
      </c>
      <c r="AQ24" s="26">
        <f t="shared" si="15"/>
        <v>1.289351534049334</v>
      </c>
      <c r="AR24" s="26">
        <f t="shared" si="15"/>
        <v>1.1859365573301293</v>
      </c>
      <c r="AS24" s="26">
        <f t="shared" si="15"/>
        <v>1.6276930144316577</v>
      </c>
      <c r="AT24" s="26">
        <f t="shared" si="15"/>
        <v>1.6695620699020368</v>
      </c>
      <c r="AU24" s="26">
        <f t="shared" si="15"/>
        <v>1.3776109364867744</v>
      </c>
      <c r="AV24" s="26">
        <f t="shared" si="15"/>
        <v>1.1223229314380601</v>
      </c>
      <c r="AW24" s="63"/>
      <c r="AX24" s="26">
        <f t="shared" si="16"/>
        <v>0.64705263534590418</v>
      </c>
      <c r="AY24" s="26">
        <f t="shared" si="16"/>
        <v>1.7765712267509224</v>
      </c>
      <c r="AZ24" s="26">
        <f t="shared" si="16"/>
        <v>0.84510779999044272</v>
      </c>
      <c r="BA24" s="26">
        <f t="shared" si="16"/>
        <v>1.5899937837718967</v>
      </c>
      <c r="BB24" s="26">
        <f t="shared" si="16"/>
        <v>1.3280495632164986</v>
      </c>
      <c r="BC24" s="26">
        <f t="shared" si="16"/>
        <v>1.1058641671254847</v>
      </c>
      <c r="BD24" s="26">
        <f t="shared" si="16"/>
        <v>0.98090453811158973</v>
      </c>
      <c r="BE24" s="26">
        <f t="shared" si="16"/>
        <v>1.3203151596698659</v>
      </c>
      <c r="BF24" s="26">
        <f t="shared" si="16"/>
        <v>1.7656857454526329</v>
      </c>
      <c r="BG24" s="26">
        <f t="shared" si="16"/>
        <v>1.3473794280859697</v>
      </c>
      <c r="BH24" s="26">
        <f t="shared" si="16"/>
        <v>1.5741293103028164</v>
      </c>
      <c r="BI24" s="26">
        <f t="shared" si="16"/>
        <v>1.9255222498338107</v>
      </c>
      <c r="BJ24" s="26">
        <f t="shared" si="16"/>
        <v>2.0552448679855013</v>
      </c>
      <c r="BK24" s="26">
        <f t="shared" si="16"/>
        <v>1.6824695245276169</v>
      </c>
      <c r="BL24" s="26">
        <f t="shared" si="16"/>
        <v>1.6299828843146593</v>
      </c>
      <c r="BM24" s="26">
        <f t="shared" si="16"/>
        <v>1.4268372653783066</v>
      </c>
      <c r="BN24" s="26">
        <f t="shared" si="17"/>
        <v>1.3330423240329969</v>
      </c>
      <c r="BO24" s="26">
        <f t="shared" si="17"/>
        <v>1.5781448079200704</v>
      </c>
      <c r="BP24" s="26">
        <f t="shared" si="17"/>
        <v>1.2679626255478307</v>
      </c>
      <c r="BQ24" s="26">
        <f t="shared" si="17"/>
        <v>1.3563047364613994</v>
      </c>
      <c r="BR24" s="26">
        <f t="shared" si="17"/>
        <v>1.0827939212957671</v>
      </c>
      <c r="BS24" s="26">
        <f t="shared" si="17"/>
        <v>1.0014717826808719</v>
      </c>
      <c r="BT24" s="26">
        <f t="shared" si="17"/>
        <v>0.90465174025813</v>
      </c>
      <c r="BU24" s="26">
        <f t="shared" si="17"/>
        <v>1.6039931504857323</v>
      </c>
      <c r="BV24" s="26">
        <f t="shared" si="17"/>
        <v>1.8130786556683327</v>
      </c>
      <c r="BW24" s="26">
        <f t="shared" si="17"/>
        <v>1.2106486008445496</v>
      </c>
      <c r="BX24" s="26">
        <f t="shared" si="17"/>
        <v>1.2979792297413761</v>
      </c>
      <c r="BY24" s="53"/>
      <c r="BZ24" s="53"/>
      <c r="CA24" s="21">
        <f>CA30/CA18</f>
        <v>135.71194417772787</v>
      </c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</row>
    <row r="25" spans="1:118" s="24" customFormat="1" x14ac:dyDescent="0.3">
      <c r="A25" s="31" t="s">
        <v>30</v>
      </c>
      <c r="B25" s="22">
        <f t="shared" si="12"/>
        <v>122.57482368412403</v>
      </c>
      <c r="C25" s="22">
        <f t="shared" si="12"/>
        <v>132.42315288331946</v>
      </c>
      <c r="D25" s="22">
        <f t="shared" si="12"/>
        <v>238.6428908974801</v>
      </c>
      <c r="E25" s="22">
        <f t="shared" si="12"/>
        <v>163.19900879218747</v>
      </c>
      <c r="F25" s="22">
        <f t="shared" si="12"/>
        <v>191.07915653552655</v>
      </c>
      <c r="G25" s="22">
        <f t="shared" si="12"/>
        <v>148.57379034761112</v>
      </c>
      <c r="H25" s="22">
        <f t="shared" si="12"/>
        <v>96.405219795285845</v>
      </c>
      <c r="I25" s="22">
        <f t="shared" si="12"/>
        <v>172.99008326678685</v>
      </c>
      <c r="J25" s="75">
        <f t="shared" si="12"/>
        <v>166.29701159778341</v>
      </c>
      <c r="K25" s="61">
        <f t="shared" si="12"/>
        <v>175.97596905716642</v>
      </c>
      <c r="L25" s="61">
        <f t="shared" si="12"/>
        <v>99.583198223671559</v>
      </c>
      <c r="M25" s="22">
        <f t="shared" si="13"/>
        <v>132.74263418943968</v>
      </c>
      <c r="N25" s="22">
        <f t="shared" si="13"/>
        <v>77.474109805628061</v>
      </c>
      <c r="O25" s="22">
        <f t="shared" si="13"/>
        <v>204.66752689607878</v>
      </c>
      <c r="P25" s="22">
        <f t="shared" si="13"/>
        <v>213.41585475542931</v>
      </c>
      <c r="Q25" s="22">
        <f t="shared" si="13"/>
        <v>213.92477712588655</v>
      </c>
      <c r="R25" s="22">
        <f t="shared" si="13"/>
        <v>198.34228535306642</v>
      </c>
      <c r="S25" s="22">
        <f t="shared" si="13"/>
        <v>176.39585624346751</v>
      </c>
      <c r="T25" s="22">
        <f t="shared" si="13"/>
        <v>175.10446105484192</v>
      </c>
      <c r="U25" s="22">
        <f t="shared" si="13"/>
        <v>186.6353489107305</v>
      </c>
      <c r="V25" s="22">
        <f t="shared" si="13"/>
        <v>199.43845329578022</v>
      </c>
      <c r="W25" s="22">
        <f t="shared" si="13"/>
        <v>125.40524762475992</v>
      </c>
      <c r="X25" s="22">
        <f t="shared" si="13"/>
        <v>97.88412552248009</v>
      </c>
      <c r="Y25" s="22">
        <f t="shared" si="13"/>
        <v>28.836593774428554</v>
      </c>
      <c r="Z25" s="22">
        <f t="shared" si="13"/>
        <v>99.040422501241167</v>
      </c>
      <c r="AA25" s="22">
        <f t="shared" si="13"/>
        <v>98.070976454541196</v>
      </c>
      <c r="AB25" s="22">
        <f t="shared" si="13"/>
        <v>114.28413915686386</v>
      </c>
      <c r="AC25" s="22">
        <f t="shared" si="13"/>
        <v>161.53138650878358</v>
      </c>
      <c r="AD25" s="22">
        <f t="shared" si="13"/>
        <v>177.33244036253751</v>
      </c>
      <c r="AE25" s="22">
        <f t="shared" si="13"/>
        <v>195.06920394594871</v>
      </c>
      <c r="AF25" s="22">
        <f t="shared" si="13"/>
        <v>156.77597401178579</v>
      </c>
      <c r="AG25" s="22">
        <f t="shared" si="13"/>
        <v>206.51279711626398</v>
      </c>
      <c r="AH25" s="22">
        <f t="shared" si="13"/>
        <v>167.88651896239358</v>
      </c>
      <c r="AI25" s="22">
        <f t="shared" si="13"/>
        <v>173.95842535718816</v>
      </c>
      <c r="AJ25" s="22">
        <f t="shared" si="18"/>
        <v>125.34932903204941</v>
      </c>
      <c r="AK25" s="22">
        <f t="shared" si="14"/>
        <v>78.35395553106467</v>
      </c>
      <c r="AL25" s="22">
        <f t="shared" si="14"/>
        <v>108.77223708306376</v>
      </c>
      <c r="AM25" s="62">
        <f t="shared" si="14"/>
        <v>81.946463913810234</v>
      </c>
      <c r="AN25" s="26">
        <f t="shared" si="15"/>
        <v>0.98247123490150357</v>
      </c>
      <c r="AO25" s="26">
        <f t="shared" si="15"/>
        <v>1.0425756997988704</v>
      </c>
      <c r="AP25" s="26">
        <f t="shared" si="15"/>
        <v>2.7183739395667956</v>
      </c>
      <c r="AQ25" s="26">
        <f t="shared" si="15"/>
        <v>1.9823335322340121</v>
      </c>
      <c r="AR25" s="26">
        <f t="shared" si="15"/>
        <v>2.1013018500046905</v>
      </c>
      <c r="AS25" s="26">
        <f t="shared" si="15"/>
        <v>1.6294309582122408</v>
      </c>
      <c r="AT25" s="26">
        <f t="shared" si="15"/>
        <v>1.0851838966691514</v>
      </c>
      <c r="AU25" s="26">
        <f t="shared" si="15"/>
        <v>1.5681182435930807</v>
      </c>
      <c r="AV25" s="26">
        <f t="shared" si="15"/>
        <v>1.2021014716628919</v>
      </c>
      <c r="AW25" s="63"/>
      <c r="AX25" s="26">
        <f t="shared" si="16"/>
        <v>2.0636103223596001</v>
      </c>
      <c r="AY25" s="26">
        <f t="shared" si="16"/>
        <v>0.84244154453716036</v>
      </c>
      <c r="AZ25" s="26">
        <f t="shared" si="16"/>
        <v>2.3648385623025736</v>
      </c>
      <c r="BA25" s="26">
        <f t="shared" si="16"/>
        <v>2.4794999764724857</v>
      </c>
      <c r="BB25" s="26">
        <f t="shared" si="16"/>
        <v>2.3047122151181685</v>
      </c>
      <c r="BC25" s="26">
        <f t="shared" si="16"/>
        <v>2.0570886736217364</v>
      </c>
      <c r="BD25" s="26">
        <f t="shared" si="16"/>
        <v>2.1219014228332584</v>
      </c>
      <c r="BE25" s="26">
        <f t="shared" si="16"/>
        <v>1.909196899319731</v>
      </c>
      <c r="BF25" s="26">
        <f t="shared" si="16"/>
        <v>2.0818259834093329</v>
      </c>
      <c r="BG25" s="26">
        <f t="shared" si="16"/>
        <v>1.9339626490270014</v>
      </c>
      <c r="BH25" s="26">
        <f t="shared" si="16"/>
        <v>1.3510012239780222</v>
      </c>
      <c r="BI25" s="26">
        <f t="shared" si="16"/>
        <v>1.2429873583088906</v>
      </c>
      <c r="BJ25" s="26">
        <f t="shared" si="16"/>
        <v>0.37761007838151939</v>
      </c>
      <c r="BK25" s="26">
        <f t="shared" si="16"/>
        <v>1.0484497870823031</v>
      </c>
      <c r="BL25" s="26">
        <f t="shared" si="16"/>
        <v>1.0770543633808285</v>
      </c>
      <c r="BM25" s="26">
        <f t="shared" si="16"/>
        <v>1.263304216064858</v>
      </c>
      <c r="BN25" s="26">
        <f t="shared" si="17"/>
        <v>1.6153659259500446</v>
      </c>
      <c r="BO25" s="26">
        <f t="shared" si="17"/>
        <v>1.6527438645200356</v>
      </c>
      <c r="BP25" s="26">
        <f t="shared" si="17"/>
        <v>1.5984837314500822</v>
      </c>
      <c r="BQ25" s="26">
        <f t="shared" si="17"/>
        <v>1.413726254562818</v>
      </c>
      <c r="BR25" s="26">
        <f t="shared" si="17"/>
        <v>1.4718992196916842</v>
      </c>
      <c r="BS25" s="26">
        <f t="shared" si="17"/>
        <v>1.1005161973445443</v>
      </c>
      <c r="BT25" s="26">
        <f t="shared" si="17"/>
        <v>1.1612965642055399</v>
      </c>
      <c r="BU25" s="26">
        <f t="shared" si="17"/>
        <v>1.1115079539136854</v>
      </c>
      <c r="BV25" s="26">
        <f t="shared" si="17"/>
        <v>0.76528263123009777</v>
      </c>
      <c r="BW25" s="26">
        <f t="shared" si="17"/>
        <v>0.94741372646765853</v>
      </c>
      <c r="BX25" s="26">
        <f t="shared" si="17"/>
        <v>0.97516303994756959</v>
      </c>
      <c r="BY25" s="53"/>
      <c r="BZ25" s="53"/>
      <c r="CA25" s="21">
        <f>CA31/CA19</f>
        <v>81.946463913810092</v>
      </c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</row>
    <row r="26" spans="1:118" s="24" customFormat="1" x14ac:dyDescent="0.3">
      <c r="A26" s="31" t="s">
        <v>31</v>
      </c>
      <c r="B26" s="22">
        <f t="shared" si="12"/>
        <v>153.53134341316402</v>
      </c>
      <c r="C26" s="22">
        <f t="shared" si="12"/>
        <v>117.52477858538266</v>
      </c>
      <c r="D26" s="22">
        <f t="shared" si="12"/>
        <v>2.0051361781936028</v>
      </c>
      <c r="E26" s="22">
        <f t="shared" si="12"/>
        <v>20.182466311665966</v>
      </c>
      <c r="F26" s="22">
        <f t="shared" si="12"/>
        <v>16.889507461337296</v>
      </c>
      <c r="G26" s="22">
        <f t="shared" si="12"/>
        <v>21.633374495875682</v>
      </c>
      <c r="H26" s="22">
        <f t="shared" si="12"/>
        <v>35.854321788991456</v>
      </c>
      <c r="I26" s="22">
        <f t="shared" si="12"/>
        <v>14.668394354881134</v>
      </c>
      <c r="J26" s="75">
        <f t="shared" si="12"/>
        <v>53.347785473664494</v>
      </c>
      <c r="K26" s="61">
        <f t="shared" si="12"/>
        <v>40.981370655502516</v>
      </c>
      <c r="L26" s="61">
        <f t="shared" si="12"/>
        <v>56.447938478807828</v>
      </c>
      <c r="M26" s="22">
        <f t="shared" si="13"/>
        <v>25.85344850237755</v>
      </c>
      <c r="N26" s="22">
        <f t="shared" si="13"/>
        <v>11.657841887172088</v>
      </c>
      <c r="O26" s="22">
        <f t="shared" si="13"/>
        <v>31.888770275596233</v>
      </c>
      <c r="P26" s="22">
        <f t="shared" si="13"/>
        <v>10.627783869617733</v>
      </c>
      <c r="Q26" s="22">
        <f t="shared" si="13"/>
        <v>14.432932484971072</v>
      </c>
      <c r="R26" s="22">
        <f t="shared" si="13"/>
        <v>9.2830625532076052</v>
      </c>
      <c r="S26" s="22">
        <f t="shared" si="13"/>
        <v>21.456639529928868</v>
      </c>
      <c r="T26" s="22">
        <f t="shared" si="13"/>
        <v>22.996128115739161</v>
      </c>
      <c r="U26" s="22">
        <f t="shared" si="13"/>
        <v>13.461132915066008</v>
      </c>
      <c r="V26" s="22">
        <f t="shared" si="13"/>
        <v>26.355102931993382</v>
      </c>
      <c r="W26" s="22">
        <f t="shared" si="13"/>
        <v>23.605058974623159</v>
      </c>
      <c r="X26" s="22">
        <f t="shared" si="13"/>
        <v>23.590981070602027</v>
      </c>
      <c r="Y26" s="22">
        <f t="shared" si="13"/>
        <v>27.905716380131452</v>
      </c>
      <c r="Z26" s="64">
        <f t="shared" si="13"/>
        <v>34.558177280634382</v>
      </c>
      <c r="AA26" s="22">
        <f t="shared" si="13"/>
        <v>50.299910630911278</v>
      </c>
      <c r="AB26" s="22">
        <f t="shared" si="13"/>
        <v>29.373014992960858</v>
      </c>
      <c r="AC26" s="22">
        <f t="shared" si="13"/>
        <v>21.334162924903605</v>
      </c>
      <c r="AD26" s="22">
        <f t="shared" si="13"/>
        <v>14.790608799606474</v>
      </c>
      <c r="AE26" s="22">
        <f t="shared" si="13"/>
        <v>15.56807180232512</v>
      </c>
      <c r="AF26" s="22">
        <f t="shared" si="13"/>
        <v>7.6980017555757083</v>
      </c>
      <c r="AG26" s="22">
        <f t="shared" si="13"/>
        <v>8.9643947370031167</v>
      </c>
      <c r="AH26" s="22">
        <f t="shared" si="13"/>
        <v>55.058416474656823</v>
      </c>
      <c r="AI26" s="22">
        <f t="shared" si="13"/>
        <v>92.361441247533122</v>
      </c>
      <c r="AJ26" s="22">
        <f t="shared" si="18"/>
        <v>55.779594834091405</v>
      </c>
      <c r="AK26" s="22">
        <f t="shared" si="14"/>
        <v>35.946817123694203</v>
      </c>
      <c r="AL26" s="22">
        <f t="shared" si="14"/>
        <v>83.068161647147264</v>
      </c>
      <c r="AM26" s="62">
        <f t="shared" si="14"/>
        <v>51.707263584535532</v>
      </c>
      <c r="AN26" s="26">
        <f t="shared" si="15"/>
        <v>1.2305963331257477</v>
      </c>
      <c r="AO26" s="26">
        <f t="shared" si="15"/>
        <v>0.92527987447425297</v>
      </c>
      <c r="AP26" s="26">
        <f t="shared" si="15"/>
        <v>2.2840445452136482E-2</v>
      </c>
      <c r="AQ26" s="26">
        <f t="shared" si="15"/>
        <v>0.24515087456042192</v>
      </c>
      <c r="AR26" s="26">
        <f t="shared" si="15"/>
        <v>0.18573429942672781</v>
      </c>
      <c r="AS26" s="26">
        <f t="shared" si="15"/>
        <v>0.23725645049309155</v>
      </c>
      <c r="AT26" s="26">
        <f t="shared" si="15"/>
        <v>0.40359363024148209</v>
      </c>
      <c r="AU26" s="26">
        <f t="shared" si="15"/>
        <v>0.13296586924369136</v>
      </c>
      <c r="AV26" s="26">
        <f t="shared" si="15"/>
        <v>0.38563201353825843</v>
      </c>
      <c r="AW26" s="63"/>
      <c r="AX26" s="26">
        <f t="shared" si="16"/>
        <v>0.4019164115875517</v>
      </c>
      <c r="AY26" s="26">
        <f t="shared" si="16"/>
        <v>0.12676557820462772</v>
      </c>
      <c r="AZ26" s="26">
        <f t="shared" si="16"/>
        <v>0.36845998383724476</v>
      </c>
      <c r="BA26" s="26">
        <f t="shared" si="16"/>
        <v>0.1234753148254626</v>
      </c>
      <c r="BB26" s="26">
        <f t="shared" si="16"/>
        <v>0.15549276827580474</v>
      </c>
      <c r="BC26" s="26">
        <f t="shared" si="16"/>
        <v>9.627842494974162E-2</v>
      </c>
      <c r="BD26" s="26">
        <f t="shared" si="16"/>
        <v>0.25810625554001632</v>
      </c>
      <c r="BE26" s="26">
        <f t="shared" si="16"/>
        <v>0.25073111347618904</v>
      </c>
      <c r="BF26" s="26">
        <f t="shared" si="16"/>
        <v>0.15015235019661285</v>
      </c>
      <c r="BG26" s="26">
        <f t="shared" si="16"/>
        <v>0.25556648599829296</v>
      </c>
      <c r="BH26" s="26">
        <f t="shared" si="16"/>
        <v>0.25429927511656103</v>
      </c>
      <c r="BI26" s="26">
        <f t="shared" si="16"/>
        <v>0.29957146865584716</v>
      </c>
      <c r="BJ26" s="26">
        <f t="shared" si="16"/>
        <v>0.36542040408871784</v>
      </c>
      <c r="BK26" s="26">
        <f t="shared" si="16"/>
        <v>0.3658356123367662</v>
      </c>
      <c r="BL26" s="26">
        <f t="shared" si="16"/>
        <v>0.55241357006168668</v>
      </c>
      <c r="BM26" s="26">
        <f t="shared" si="16"/>
        <v>0.32469119470910507</v>
      </c>
      <c r="BN26" s="26">
        <f t="shared" si="17"/>
        <v>0.21334850515681086</v>
      </c>
      <c r="BO26" s="26">
        <f t="shared" si="17"/>
        <v>0.13784893444250945</v>
      </c>
      <c r="BP26" s="26">
        <f t="shared" si="17"/>
        <v>0.12757169764715337</v>
      </c>
      <c r="BQ26" s="26">
        <f t="shared" si="17"/>
        <v>6.9416677256362719E-2</v>
      </c>
      <c r="BR26" s="26">
        <f t="shared" si="17"/>
        <v>6.3892823121148731E-2</v>
      </c>
      <c r="BS26" s="26">
        <f t="shared" si="17"/>
        <v>0.36091450049109808</v>
      </c>
      <c r="BT26" s="26">
        <f t="shared" si="17"/>
        <v>0.61657849664710118</v>
      </c>
      <c r="BU26" s="26">
        <f t="shared" si="17"/>
        <v>0.49461344390860879</v>
      </c>
      <c r="BV26" s="26">
        <f t="shared" si="17"/>
        <v>0.35109235527823823</v>
      </c>
      <c r="BW26" s="26">
        <f t="shared" si="17"/>
        <v>0.72352944728756974</v>
      </c>
      <c r="BX26" s="26">
        <f t="shared" si="17"/>
        <v>0.61531651197908821</v>
      </c>
      <c r="BY26" s="53"/>
      <c r="BZ26" s="53"/>
      <c r="CA26" s="21">
        <f>CA32/CA20</f>
        <v>51.707263584535532</v>
      </c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</row>
    <row r="27" spans="1:118" s="24" customFormat="1" x14ac:dyDescent="0.3">
      <c r="A27" s="34"/>
      <c r="B27" s="22"/>
      <c r="C27" s="22"/>
      <c r="D27" s="22"/>
      <c r="E27" s="22"/>
      <c r="F27" s="22"/>
      <c r="G27" s="22"/>
      <c r="H27" s="22"/>
      <c r="I27" s="22"/>
      <c r="J27" s="75"/>
      <c r="K27" s="61"/>
      <c r="L27" s="61"/>
      <c r="M27" s="22"/>
      <c r="N27" s="22"/>
      <c r="O27" s="22"/>
      <c r="P27" s="22"/>
      <c r="Q27" s="22"/>
      <c r="R27" s="22"/>
      <c r="S27" s="22"/>
      <c r="T27" s="22"/>
      <c r="U27" s="22"/>
      <c r="V27" s="65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62"/>
      <c r="AN27" s="66"/>
      <c r="AO27" s="66"/>
      <c r="AP27" s="66"/>
      <c r="AQ27" s="66"/>
      <c r="AR27" s="66"/>
      <c r="AS27" s="66"/>
      <c r="AT27" s="66"/>
      <c r="AU27" s="66"/>
      <c r="AV27" s="66"/>
      <c r="AW27" s="63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53"/>
      <c r="BZ27" s="53"/>
      <c r="CA27" s="21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</row>
    <row r="28" spans="1:118" s="24" customFormat="1" x14ac:dyDescent="0.3">
      <c r="A28" s="25" t="s">
        <v>48</v>
      </c>
      <c r="B28" s="22">
        <v>397.42885199797178</v>
      </c>
      <c r="C28" s="22">
        <v>553.95371852544827</v>
      </c>
      <c r="D28" s="22">
        <v>461.31942145290526</v>
      </c>
      <c r="E28" s="22">
        <v>477.81732825296655</v>
      </c>
      <c r="F28" s="22">
        <v>568.2826667683745</v>
      </c>
      <c r="G28" s="22">
        <v>640.42140834613429</v>
      </c>
      <c r="H28" s="22">
        <v>775.45759419058766</v>
      </c>
      <c r="I28" s="22">
        <f>'[1]Historical Financials in USD'!J15</f>
        <v>1004.2450850368494</v>
      </c>
      <c r="J28" s="75">
        <v>1441.4048154345535</v>
      </c>
      <c r="K28" s="61">
        <f>SUM(AF28:AI28)</f>
        <v>1379.2837895129326</v>
      </c>
      <c r="L28" s="61">
        <f t="shared" ref="L28:L33" si="19">SUM(AJ28:AM28)</f>
        <v>1264.000745377735</v>
      </c>
      <c r="M28" s="22">
        <v>91.557287036988996</v>
      </c>
      <c r="N28" s="22">
        <v>132.95544735590909</v>
      </c>
      <c r="O28" s="22">
        <v>127.30929224791949</v>
      </c>
      <c r="P28" s="22">
        <v>125.99530161214834</v>
      </c>
      <c r="Q28" s="22">
        <v>139.73673381266647</v>
      </c>
      <c r="R28" s="22">
        <v>153.00190201054238</v>
      </c>
      <c r="S28" s="22">
        <v>135.71271579048877</v>
      </c>
      <c r="T28" s="22">
        <v>139.8313151546765</v>
      </c>
      <c r="U28" s="22">
        <v>145.83525829447248</v>
      </c>
      <c r="V28" s="22">
        <v>187.12774380063289</v>
      </c>
      <c r="W28" s="22">
        <v>167.22499514455529</v>
      </c>
      <c r="X28" s="22">
        <v>140.23341110647354</v>
      </c>
      <c r="Y28" s="22">
        <v>134.76860136557323</v>
      </c>
      <c r="Z28" s="22">
        <v>219.09517624800907</v>
      </c>
      <c r="AA28" s="22">
        <v>216.67175167448752</v>
      </c>
      <c r="AB28" s="22">
        <v>204.92206490251792</v>
      </c>
      <c r="AC28" s="22">
        <v>218.80670292258026</v>
      </c>
      <c r="AD28" s="22">
        <v>238.50753171692691</v>
      </c>
      <c r="AE28" s="22">
        <v>291.24958753349239</v>
      </c>
      <c r="AF28" s="22">
        <f t="shared" ref="AF28:AF33" si="20">I28-AC28-AD28-AE28</f>
        <v>255.68126286384989</v>
      </c>
      <c r="AG28" s="22">
        <v>326.22326700803973</v>
      </c>
      <c r="AH28" s="22">
        <v>388.43675287149466</v>
      </c>
      <c r="AI28" s="22">
        <v>408.94250676954834</v>
      </c>
      <c r="AJ28" s="22">
        <v>317.80228878547109</v>
      </c>
      <c r="AK28" s="22">
        <v>303.6978823687474</v>
      </c>
      <c r="AL28" s="22">
        <v>361.40677020253531</v>
      </c>
      <c r="AM28" s="62">
        <v>281.09380402098122</v>
      </c>
      <c r="AN28" s="26">
        <f t="shared" ref="AN28:AV33" si="21">B28/B$28</f>
        <v>1</v>
      </c>
      <c r="AO28" s="26">
        <f t="shared" si="21"/>
        <v>1</v>
      </c>
      <c r="AP28" s="26">
        <f t="shared" si="21"/>
        <v>1</v>
      </c>
      <c r="AQ28" s="26">
        <f t="shared" si="21"/>
        <v>1</v>
      </c>
      <c r="AR28" s="26">
        <f t="shared" si="21"/>
        <v>1</v>
      </c>
      <c r="AS28" s="26">
        <f t="shared" si="21"/>
        <v>1</v>
      </c>
      <c r="AT28" s="26">
        <f t="shared" si="21"/>
        <v>1</v>
      </c>
      <c r="AU28" s="26">
        <f t="shared" si="21"/>
        <v>1</v>
      </c>
      <c r="AV28" s="26">
        <f t="shared" si="21"/>
        <v>1</v>
      </c>
      <c r="AW28" s="63"/>
      <c r="AX28" s="26">
        <f t="shared" ref="AX28:BM33" si="22">M28/M$28</f>
        <v>1</v>
      </c>
      <c r="AY28" s="26">
        <f t="shared" si="22"/>
        <v>1</v>
      </c>
      <c r="AZ28" s="26">
        <f t="shared" si="22"/>
        <v>1</v>
      </c>
      <c r="BA28" s="26">
        <f t="shared" si="22"/>
        <v>1</v>
      </c>
      <c r="BB28" s="26">
        <f t="shared" si="22"/>
        <v>1</v>
      </c>
      <c r="BC28" s="26">
        <f t="shared" si="22"/>
        <v>1</v>
      </c>
      <c r="BD28" s="26">
        <f t="shared" si="22"/>
        <v>1</v>
      </c>
      <c r="BE28" s="26">
        <f t="shared" si="22"/>
        <v>1</v>
      </c>
      <c r="BF28" s="26">
        <f t="shared" si="22"/>
        <v>1</v>
      </c>
      <c r="BG28" s="26">
        <f t="shared" si="22"/>
        <v>1</v>
      </c>
      <c r="BH28" s="26">
        <f t="shared" si="22"/>
        <v>1</v>
      </c>
      <c r="BI28" s="26">
        <f t="shared" si="22"/>
        <v>1</v>
      </c>
      <c r="BJ28" s="26">
        <f t="shared" si="22"/>
        <v>1</v>
      </c>
      <c r="BK28" s="26">
        <f t="shared" si="22"/>
        <v>1</v>
      </c>
      <c r="BL28" s="26">
        <f t="shared" si="22"/>
        <v>1</v>
      </c>
      <c r="BM28" s="26">
        <f t="shared" si="22"/>
        <v>1</v>
      </c>
      <c r="BN28" s="26">
        <f t="shared" ref="BN28:BX33" si="23">AC28/AC$28</f>
        <v>1</v>
      </c>
      <c r="BO28" s="26">
        <f t="shared" si="23"/>
        <v>1</v>
      </c>
      <c r="BP28" s="26">
        <f t="shared" si="23"/>
        <v>1</v>
      </c>
      <c r="BQ28" s="26">
        <f t="shared" si="23"/>
        <v>1</v>
      </c>
      <c r="BR28" s="26">
        <f t="shared" si="23"/>
        <v>1</v>
      </c>
      <c r="BS28" s="26">
        <f t="shared" si="23"/>
        <v>1</v>
      </c>
      <c r="BT28" s="26">
        <f t="shared" si="23"/>
        <v>1</v>
      </c>
      <c r="BU28" s="26">
        <f t="shared" si="23"/>
        <v>1</v>
      </c>
      <c r="BV28" s="26">
        <f t="shared" si="23"/>
        <v>1</v>
      </c>
      <c r="BW28" s="26">
        <f t="shared" si="23"/>
        <v>1</v>
      </c>
      <c r="BX28" s="26">
        <f t="shared" si="23"/>
        <v>1</v>
      </c>
      <c r="BY28" s="53"/>
      <c r="BZ28" s="53"/>
      <c r="CA28" s="21">
        <v>278.35573008530878</v>
      </c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</row>
    <row r="29" spans="1:118" s="24" customFormat="1" x14ac:dyDescent="0.3">
      <c r="A29" s="31" t="s">
        <v>28</v>
      </c>
      <c r="B29" s="22">
        <v>131.40867929688841</v>
      </c>
      <c r="C29" s="22">
        <v>288.36732906800876</v>
      </c>
      <c r="D29" s="22">
        <v>213.82934554505565</v>
      </c>
      <c r="E29" s="22">
        <v>236.30291266641092</v>
      </c>
      <c r="F29" s="22">
        <v>261.82485281739082</v>
      </c>
      <c r="G29" s="22">
        <v>247.24942486372214</v>
      </c>
      <c r="H29" s="22">
        <v>286.3094694848333</v>
      </c>
      <c r="I29" s="22">
        <v>296.49040904529625</v>
      </c>
      <c r="J29" s="75">
        <v>587.62998244725532</v>
      </c>
      <c r="K29" s="61">
        <f>SUM(AF29:AI29)</f>
        <v>565.46842210056218</v>
      </c>
      <c r="L29" s="61">
        <f t="shared" si="19"/>
        <v>561.08213417965703</v>
      </c>
      <c r="M29" s="22">
        <v>51.4419986373955</v>
      </c>
      <c r="N29" s="22">
        <v>79.07081156513857</v>
      </c>
      <c r="O29" s="22">
        <v>63.710287579476017</v>
      </c>
      <c r="P29" s="22">
        <v>42.079814884400832</v>
      </c>
      <c r="Q29" s="22">
        <v>57.583093758180169</v>
      </c>
      <c r="R29" s="22">
        <v>76.881634003125399</v>
      </c>
      <c r="S29" s="22">
        <v>64.169909004810648</v>
      </c>
      <c r="T29" s="22">
        <v>63.190216051274604</v>
      </c>
      <c r="U29" s="22">
        <v>56.868042885663144</v>
      </c>
      <c r="V29" s="22">
        <v>70.44413619472445</v>
      </c>
      <c r="W29" s="22">
        <v>67.451350367682565</v>
      </c>
      <c r="X29" s="22">
        <v>52.485895415651981</v>
      </c>
      <c r="Y29" s="22">
        <v>65.54815174823031</v>
      </c>
      <c r="Z29" s="22">
        <v>86.700520306003952</v>
      </c>
      <c r="AA29" s="22">
        <v>71.878884234296379</v>
      </c>
      <c r="AB29" s="22">
        <v>62.181913196302673</v>
      </c>
      <c r="AC29" s="22">
        <v>56.763090046812152</v>
      </c>
      <c r="AD29" s="22">
        <v>64.895384594649116</v>
      </c>
      <c r="AE29" s="22">
        <v>84.138030664723701</v>
      </c>
      <c r="AF29" s="22">
        <f t="shared" si="20"/>
        <v>90.693903739111263</v>
      </c>
      <c r="AG29" s="22">
        <v>116.11379191470559</v>
      </c>
      <c r="AH29" s="22">
        <v>179.84855225895279</v>
      </c>
      <c r="AI29" s="22">
        <v>178.81217418779255</v>
      </c>
      <c r="AJ29" s="22">
        <v>112.85546408580439</v>
      </c>
      <c r="AK29" s="22">
        <v>145.47729724568896</v>
      </c>
      <c r="AL29" s="22">
        <v>168.58338718740646</v>
      </c>
      <c r="AM29" s="62">
        <v>134.16598566075723</v>
      </c>
      <c r="AN29" s="26">
        <f t="shared" si="21"/>
        <v>0.33064705452627541</v>
      </c>
      <c r="AO29" s="26">
        <f t="shared" si="21"/>
        <v>0.52056213258321393</v>
      </c>
      <c r="AP29" s="26">
        <f t="shared" si="21"/>
        <v>0.46351689437138699</v>
      </c>
      <c r="AQ29" s="26">
        <f t="shared" si="21"/>
        <v>0.49454655303188833</v>
      </c>
      <c r="AR29" s="26">
        <f t="shared" si="21"/>
        <v>0.46072996437899033</v>
      </c>
      <c r="AS29" s="26">
        <f t="shared" si="21"/>
        <v>0.38607301636313979</v>
      </c>
      <c r="AT29" s="26">
        <f t="shared" si="21"/>
        <v>0.36921357354644174</v>
      </c>
      <c r="AU29" s="26">
        <f t="shared" si="21"/>
        <v>0.29523710243940793</v>
      </c>
      <c r="AV29" s="26">
        <f t="shared" si="21"/>
        <v>0.40767865914898943</v>
      </c>
      <c r="AW29" s="63"/>
      <c r="AX29" s="26">
        <f t="shared" si="22"/>
        <v>0.56185586425920431</v>
      </c>
      <c r="AY29" s="26">
        <f t="shared" si="22"/>
        <v>0.59471659971534319</v>
      </c>
      <c r="AZ29" s="26">
        <f t="shared" si="22"/>
        <v>0.50043705729985455</v>
      </c>
      <c r="BA29" s="26">
        <f t="shared" si="22"/>
        <v>0.33397923847934613</v>
      </c>
      <c r="BB29" s="26">
        <f t="shared" si="22"/>
        <v>0.41208272289645098</v>
      </c>
      <c r="BC29" s="26">
        <f t="shared" si="22"/>
        <v>0.50248809323839638</v>
      </c>
      <c r="BD29" s="26">
        <f t="shared" si="22"/>
        <v>0.47283637816131524</v>
      </c>
      <c r="BE29" s="26">
        <f t="shared" si="22"/>
        <v>0.45190318049555495</v>
      </c>
      <c r="BF29" s="26">
        <f t="shared" si="22"/>
        <v>0.3899471468746909</v>
      </c>
      <c r="BG29" s="26">
        <f t="shared" si="22"/>
        <v>0.37644944979284362</v>
      </c>
      <c r="BH29" s="26">
        <f t="shared" si="22"/>
        <v>0.40335686844765756</v>
      </c>
      <c r="BI29" s="26">
        <f t="shared" si="22"/>
        <v>0.37427525296237407</v>
      </c>
      <c r="BJ29" s="26">
        <f t="shared" si="22"/>
        <v>0.48637554359137725</v>
      </c>
      <c r="BK29" s="26">
        <f t="shared" si="22"/>
        <v>0.39572080860357056</v>
      </c>
      <c r="BL29" s="26">
        <f t="shared" si="22"/>
        <v>0.33174091075001871</v>
      </c>
      <c r="BM29" s="26">
        <f t="shared" si="22"/>
        <v>0.30344176565799691</v>
      </c>
      <c r="BN29" s="26">
        <f t="shared" si="23"/>
        <v>0.25942116621032618</v>
      </c>
      <c r="BO29" s="26">
        <f t="shared" si="23"/>
        <v>0.27208945615885338</v>
      </c>
      <c r="BP29" s="26">
        <f t="shared" si="23"/>
        <v>0.2888863513155987</v>
      </c>
      <c r="BQ29" s="26">
        <f t="shared" si="23"/>
        <v>0.3547147050325925</v>
      </c>
      <c r="BR29" s="26">
        <f t="shared" si="23"/>
        <v>0.35593350829830289</v>
      </c>
      <c r="BS29" s="26">
        <f t="shared" si="23"/>
        <v>0.46300601302382821</v>
      </c>
      <c r="BT29" s="26">
        <f t="shared" si="23"/>
        <v>0.43725504497031581</v>
      </c>
      <c r="BU29" s="26">
        <f t="shared" si="23"/>
        <v>0.3551121815928337</v>
      </c>
      <c r="BV29" s="26">
        <f t="shared" si="23"/>
        <v>0.47901979464266287</v>
      </c>
      <c r="BW29" s="26">
        <f t="shared" si="23"/>
        <v>0.46646438607923962</v>
      </c>
      <c r="BX29" s="26">
        <f t="shared" si="23"/>
        <v>0.47729969050026766</v>
      </c>
      <c r="BY29" s="53"/>
      <c r="BZ29" s="53"/>
      <c r="CA29" s="21">
        <v>134.16598566075729</v>
      </c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</row>
    <row r="30" spans="1:118" s="24" customFormat="1" x14ac:dyDescent="0.3">
      <c r="A30" s="31" t="s">
        <v>29</v>
      </c>
      <c r="B30" s="22">
        <v>32.489628213967784</v>
      </c>
      <c r="C30" s="22">
        <v>77.022205399311787</v>
      </c>
      <c r="D30" s="22">
        <v>70.095045733448941</v>
      </c>
      <c r="E30" s="22">
        <v>96.537159315194742</v>
      </c>
      <c r="F30" s="22">
        <v>123.78300927447269</v>
      </c>
      <c r="G30" s="22">
        <v>195.15660156780811</v>
      </c>
      <c r="H30" s="22">
        <v>205.33603863728635</v>
      </c>
      <c r="I30" s="22">
        <v>208.17983545843617</v>
      </c>
      <c r="J30" s="75">
        <v>239.87988803506846</v>
      </c>
      <c r="K30" s="61">
        <f t="shared" ref="K30:K33" si="24">SUM(AF30:AI30)</f>
        <v>221.06080053828424</v>
      </c>
      <c r="L30" s="61">
        <f t="shared" si="19"/>
        <v>269.64041615608483</v>
      </c>
      <c r="M30" s="22">
        <v>8.8315392400204953</v>
      </c>
      <c r="N30" s="22">
        <v>36.708834750266853</v>
      </c>
      <c r="O30" s="22">
        <v>15.703046013099346</v>
      </c>
      <c r="P30" s="22">
        <v>35.293739311808046</v>
      </c>
      <c r="Q30" s="22">
        <v>30.917161891116251</v>
      </c>
      <c r="R30" s="22">
        <v>31.69022954416296</v>
      </c>
      <c r="S30" s="22">
        <v>23.579730014728497</v>
      </c>
      <c r="T30" s="22">
        <v>37.616648022852971</v>
      </c>
      <c r="U30" s="22">
        <v>47.319124496361567</v>
      </c>
      <c r="V30" s="22">
        <v>48.113146268061641</v>
      </c>
      <c r="W30" s="22">
        <v>48.462072820476635</v>
      </c>
      <c r="X30" s="22">
        <v>51.262257982908267</v>
      </c>
      <c r="Y30" s="22">
        <v>53.730438306467981</v>
      </c>
      <c r="Z30" s="22">
        <v>54.769934331176636</v>
      </c>
      <c r="AA30" s="22">
        <v>52.251749923515504</v>
      </c>
      <c r="AB30" s="22">
        <v>44.583916076126229</v>
      </c>
      <c r="AC30" s="22">
        <v>45.583987282598464</v>
      </c>
      <c r="AD30" s="22">
        <v>58.916864569430395</v>
      </c>
      <c r="AE30" s="22">
        <v>50.504229868087862</v>
      </c>
      <c r="AF30" s="22">
        <f t="shared" si="20"/>
        <v>53.174753738319453</v>
      </c>
      <c r="AG30" s="22">
        <v>55.078696146917608</v>
      </c>
      <c r="AH30" s="22">
        <v>57.538635224600966</v>
      </c>
      <c r="AI30" s="22">
        <v>55.268715428446214</v>
      </c>
      <c r="AJ30" s="22">
        <v>71.993841235103673</v>
      </c>
      <c r="AK30" s="22">
        <v>76.625441958563016</v>
      </c>
      <c r="AL30" s="22">
        <v>62.479636138688448</v>
      </c>
      <c r="AM30" s="62">
        <v>58.541496823729688</v>
      </c>
      <c r="AN30" s="26">
        <f t="shared" si="21"/>
        <v>8.1749545989513589E-2</v>
      </c>
      <c r="AO30" s="26">
        <f t="shared" si="21"/>
        <v>0.13904086717629541</v>
      </c>
      <c r="AP30" s="26">
        <f t="shared" si="21"/>
        <v>0.15194471005076629</v>
      </c>
      <c r="AQ30" s="26">
        <f t="shared" si="21"/>
        <v>0.20203779479526524</v>
      </c>
      <c r="AR30" s="26">
        <f t="shared" si="21"/>
        <v>0.21781943478653595</v>
      </c>
      <c r="AS30" s="26">
        <f t="shared" si="21"/>
        <v>0.30473153930283681</v>
      </c>
      <c r="AT30" s="26">
        <f t="shared" si="21"/>
        <v>0.26479338157957349</v>
      </c>
      <c r="AU30" s="26">
        <f t="shared" si="21"/>
        <v>0.2072998300517421</v>
      </c>
      <c r="AV30" s="26">
        <f t="shared" si="21"/>
        <v>0.16642090096164253</v>
      </c>
      <c r="AW30" s="63"/>
      <c r="AX30" s="26">
        <f t="shared" si="22"/>
        <v>9.6459162627356654E-2</v>
      </c>
      <c r="AY30" s="26">
        <f t="shared" si="22"/>
        <v>0.27609876451320414</v>
      </c>
      <c r="AZ30" s="26">
        <f t="shared" si="22"/>
        <v>0.12334563907966402</v>
      </c>
      <c r="BA30" s="26">
        <f t="shared" si="22"/>
        <v>0.28011948747464294</v>
      </c>
      <c r="BB30" s="26">
        <f t="shared" si="22"/>
        <v>0.22125293076167318</v>
      </c>
      <c r="BC30" s="26">
        <f t="shared" si="22"/>
        <v>0.20712310845638632</v>
      </c>
      <c r="BD30" s="26">
        <f t="shared" si="22"/>
        <v>0.17374738894128774</v>
      </c>
      <c r="BE30" s="26">
        <f t="shared" si="22"/>
        <v>0.26901447634417763</v>
      </c>
      <c r="BF30" s="26">
        <f t="shared" si="22"/>
        <v>0.32446971363272226</v>
      </c>
      <c r="BG30" s="26">
        <f t="shared" si="22"/>
        <v>0.25711391208415196</v>
      </c>
      <c r="BH30" s="26">
        <f t="shared" si="22"/>
        <v>0.28980160997214727</v>
      </c>
      <c r="BI30" s="26">
        <f t="shared" si="22"/>
        <v>0.36554953329907175</v>
      </c>
      <c r="BJ30" s="26">
        <f t="shared" si="22"/>
        <v>0.39868662108259789</v>
      </c>
      <c r="BK30" s="26">
        <f t="shared" si="22"/>
        <v>0.24998238331444933</v>
      </c>
      <c r="BL30" s="26">
        <f t="shared" si="22"/>
        <v>0.24115626296322595</v>
      </c>
      <c r="BM30" s="26">
        <f t="shared" si="22"/>
        <v>0.21756522948046098</v>
      </c>
      <c r="BN30" s="26">
        <f t="shared" si="23"/>
        <v>0.20832993995950533</v>
      </c>
      <c r="BO30" s="26">
        <f t="shared" si="23"/>
        <v>0.2470230778261375</v>
      </c>
      <c r="BP30" s="26">
        <f t="shared" si="23"/>
        <v>0.17340532666773339</v>
      </c>
      <c r="BQ30" s="26">
        <f t="shared" si="23"/>
        <v>0.20797282187484725</v>
      </c>
      <c r="BR30" s="26">
        <f t="shared" si="23"/>
        <v>0.16883742429555215</v>
      </c>
      <c r="BS30" s="26">
        <f t="shared" si="23"/>
        <v>0.14812871027072017</v>
      </c>
      <c r="BT30" s="26">
        <f t="shared" si="23"/>
        <v>0.13515033168120091</v>
      </c>
      <c r="BU30" s="26">
        <f t="shared" si="23"/>
        <v>0.22653657250310844</v>
      </c>
      <c r="BV30" s="26">
        <f t="shared" si="23"/>
        <v>0.25230812069188235</v>
      </c>
      <c r="BW30" s="26">
        <f t="shared" si="23"/>
        <v>0.17287898647740979</v>
      </c>
      <c r="BX30" s="26">
        <f t="shared" si="23"/>
        <v>0.20826320604121204</v>
      </c>
      <c r="BY30" s="53"/>
      <c r="BZ30" s="53"/>
      <c r="CA30" s="21">
        <v>55.803422888057398</v>
      </c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</row>
    <row r="31" spans="1:118" s="24" customFormat="1" x14ac:dyDescent="0.3">
      <c r="A31" s="31" t="s">
        <v>30</v>
      </c>
      <c r="B31" s="22">
        <v>41.316081313266238</v>
      </c>
      <c r="C31" s="22">
        <v>48.015311003962807</v>
      </c>
      <c r="D31" s="22">
        <v>170.73025687935467</v>
      </c>
      <c r="E31" s="22">
        <v>120.75859084691132</v>
      </c>
      <c r="F31" s="22">
        <v>169.93541858133119</v>
      </c>
      <c r="G31" s="22">
        <v>172.00134853185656</v>
      </c>
      <c r="H31" s="22">
        <v>229.0725116210719</v>
      </c>
      <c r="I31" s="22">
        <v>483.63101639262231</v>
      </c>
      <c r="J31" s="75">
        <v>540.50479643598408</v>
      </c>
      <c r="K31" s="61">
        <f t="shared" si="24"/>
        <v>541.64213099266362</v>
      </c>
      <c r="L31" s="61">
        <f t="shared" si="19"/>
        <v>347.56525806010137</v>
      </c>
      <c r="M31" s="22">
        <v>25.163190194402052</v>
      </c>
      <c r="N31" s="22">
        <v>11.506536910888279</v>
      </c>
      <c r="O31" s="22">
        <v>39.183589837553214</v>
      </c>
      <c r="P31" s="22">
        <v>44.905273904067776</v>
      </c>
      <c r="Q31" s="22">
        <v>48.428404425890065</v>
      </c>
      <c r="R31" s="22">
        <v>43.61624406747503</v>
      </c>
      <c r="S31" s="22">
        <v>42.176434443462142</v>
      </c>
      <c r="T31" s="22">
        <v>35.714335644503947</v>
      </c>
      <c r="U31" s="22">
        <v>43.543644584985152</v>
      </c>
      <c r="V31" s="22">
        <v>56.896653543671917</v>
      </c>
      <c r="W31" s="22">
        <v>41.029722671179883</v>
      </c>
      <c r="X31" s="22">
        <v>30.531327732019616</v>
      </c>
      <c r="Y31" s="22">
        <v>6.8293217696711253</v>
      </c>
      <c r="Z31" s="22">
        <v>67.080119571703932</v>
      </c>
      <c r="AA31" s="22">
        <v>72.113663284043469</v>
      </c>
      <c r="AB31" s="22">
        <f>H31-(Y31+Z31+AA31)</f>
        <v>83.049406995653385</v>
      </c>
      <c r="AC31" s="22">
        <v>110.97750550356902</v>
      </c>
      <c r="AD31" s="22">
        <v>109.79821149291908</v>
      </c>
      <c r="AE31" s="22">
        <v>149.43536682460271</v>
      </c>
      <c r="AF31" s="22">
        <f t="shared" si="20"/>
        <v>113.41993257153152</v>
      </c>
      <c r="AG31" s="22">
        <v>148.10879652068019</v>
      </c>
      <c r="AH31" s="22">
        <v>130.15014718221616</v>
      </c>
      <c r="AI31" s="22">
        <v>149.96325471823573</v>
      </c>
      <c r="AJ31" s="22">
        <v>112.28259801485204</v>
      </c>
      <c r="AK31" s="22">
        <v>62.41513278512172</v>
      </c>
      <c r="AL31" s="22">
        <v>103.55468614894595</v>
      </c>
      <c r="AM31" s="62">
        <v>69.312841111181683</v>
      </c>
      <c r="AN31" s="26">
        <f t="shared" si="21"/>
        <v>0.10395843458661902</v>
      </c>
      <c r="AO31" s="26">
        <f t="shared" si="21"/>
        <v>8.6677477554935878E-2</v>
      </c>
      <c r="AP31" s="26">
        <f t="shared" si="21"/>
        <v>0.37009119698808091</v>
      </c>
      <c r="AQ31" s="26">
        <f t="shared" si="21"/>
        <v>0.25272961800786592</v>
      </c>
      <c r="AR31" s="26">
        <f t="shared" si="21"/>
        <v>0.29903326023947679</v>
      </c>
      <c r="AS31" s="26">
        <f t="shared" si="21"/>
        <v>0.26857526355348421</v>
      </c>
      <c r="AT31" s="26">
        <f t="shared" si="21"/>
        <v>0.29540301537722996</v>
      </c>
      <c r="AU31" s="26">
        <f t="shared" si="21"/>
        <v>0.48158664015256408</v>
      </c>
      <c r="AV31" s="26">
        <f t="shared" si="21"/>
        <v>0.37498473062408438</v>
      </c>
      <c r="AW31" s="63"/>
      <c r="AX31" s="26">
        <f t="shared" si="22"/>
        <v>0.27483547196233726</v>
      </c>
      <c r="AY31" s="26">
        <f t="shared" si="22"/>
        <v>8.6544305928935542E-2</v>
      </c>
      <c r="AZ31" s="26">
        <f t="shared" si="22"/>
        <v>0.30778263821660323</v>
      </c>
      <c r="BA31" s="26">
        <f t="shared" si="22"/>
        <v>0.35640435261863807</v>
      </c>
      <c r="BB31" s="26">
        <f t="shared" si="22"/>
        <v>0.3465688878259745</v>
      </c>
      <c r="BC31" s="26">
        <f t="shared" si="22"/>
        <v>0.28506994680673781</v>
      </c>
      <c r="BD31" s="26">
        <f t="shared" si="22"/>
        <v>0.31077732250656215</v>
      </c>
      <c r="BE31" s="26">
        <f t="shared" si="22"/>
        <v>0.25541013903071713</v>
      </c>
      <c r="BF31" s="26">
        <f t="shared" si="22"/>
        <v>0.29858105024959908</v>
      </c>
      <c r="BG31" s="26">
        <f t="shared" si="22"/>
        <v>0.30405247446519734</v>
      </c>
      <c r="BH31" s="26">
        <f t="shared" si="22"/>
        <v>0.24535639923752017</v>
      </c>
      <c r="BI31" s="26">
        <f t="shared" si="22"/>
        <v>0.21771792821069166</v>
      </c>
      <c r="BJ31" s="26">
        <f t="shared" si="22"/>
        <v>5.0674427874679136E-2</v>
      </c>
      <c r="BK31" s="26">
        <f t="shared" si="22"/>
        <v>0.30616885647802339</v>
      </c>
      <c r="BL31" s="26">
        <f t="shared" si="22"/>
        <v>0.3328244809336382</v>
      </c>
      <c r="BM31" s="26">
        <f t="shared" si="22"/>
        <v>0.40527313169111512</v>
      </c>
      <c r="BN31" s="26">
        <f t="shared" si="23"/>
        <v>0.50719426791434208</v>
      </c>
      <c r="BO31" s="26">
        <f t="shared" si="23"/>
        <v>0.46035532170629012</v>
      </c>
      <c r="BP31" s="26">
        <f t="shared" si="23"/>
        <v>0.51308353117381944</v>
      </c>
      <c r="BQ31" s="26">
        <f t="shared" si="23"/>
        <v>0.44359892195904693</v>
      </c>
      <c r="BR31" s="26">
        <f t="shared" si="23"/>
        <v>0.45401052438430173</v>
      </c>
      <c r="BS31" s="26">
        <f t="shared" si="23"/>
        <v>0.33506136126432229</v>
      </c>
      <c r="BT31" s="26">
        <f t="shared" si="23"/>
        <v>0.36670987299137536</v>
      </c>
      <c r="BU31" s="26">
        <f t="shared" si="23"/>
        <v>0.35330959523279948</v>
      </c>
      <c r="BV31" s="26">
        <f t="shared" si="23"/>
        <v>0.20551718141168265</v>
      </c>
      <c r="BW31" s="26">
        <f t="shared" si="23"/>
        <v>0.28653222542265339</v>
      </c>
      <c r="BX31" s="26">
        <f t="shared" si="23"/>
        <v>0.24658260025542247</v>
      </c>
      <c r="BY31" s="53"/>
      <c r="BZ31" s="53"/>
      <c r="CA31" s="21">
        <v>69.312841111181626</v>
      </c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</row>
    <row r="32" spans="1:118" s="24" customFormat="1" x14ac:dyDescent="0.3">
      <c r="A32" s="31" t="s">
        <v>31</v>
      </c>
      <c r="B32" s="22">
        <v>193.09774393094713</v>
      </c>
      <c r="C32" s="22">
        <v>147.87355473382178</v>
      </c>
      <c r="D32" s="22">
        <v>2.4097793539423602</v>
      </c>
      <c r="E32" s="22">
        <v>25.379898024899425</v>
      </c>
      <c r="F32" s="22">
        <v>18.826593446450609</v>
      </c>
      <c r="G32" s="22">
        <v>24.605849908370335</v>
      </c>
      <c r="H32" s="22">
        <v>41.925121243969556</v>
      </c>
      <c r="I32" s="22">
        <v>17.661825584765726</v>
      </c>
      <c r="J32" s="75">
        <v>72.445216852191905</v>
      </c>
      <c r="K32" s="61">
        <f t="shared" si="24"/>
        <v>50.729080413165676</v>
      </c>
      <c r="L32" s="61">
        <f t="shared" si="19"/>
        <v>97.79583152897797</v>
      </c>
      <c r="M32" s="22">
        <v>8.0163412896318782</v>
      </c>
      <c r="N32" s="22">
        <v>3.5813448105126962</v>
      </c>
      <c r="O32" s="22">
        <v>10.465789968728032</v>
      </c>
      <c r="P32" s="22">
        <v>3.3164219560268227</v>
      </c>
      <c r="Q32" s="22">
        <v>4.0771033865600863</v>
      </c>
      <c r="R32" s="22">
        <v>2.660665623501977</v>
      </c>
      <c r="S32" s="22">
        <v>6.3784171641595115</v>
      </c>
      <c r="T32" s="22">
        <v>5.7104072722290322</v>
      </c>
      <c r="U32" s="22">
        <v>4.0637965191204071</v>
      </c>
      <c r="V32" s="22">
        <v>7.8925033233522566</v>
      </c>
      <c r="W32" s="22">
        <v>6.3039849896076818</v>
      </c>
      <c r="X32" s="22">
        <v>6.34556507628999</v>
      </c>
      <c r="Y32" s="22">
        <v>7.8765449993609948</v>
      </c>
      <c r="Z32" s="22">
        <v>10.725984009698244</v>
      </c>
      <c r="AA32" s="22">
        <v>15.345844257360959</v>
      </c>
      <c r="AB32" s="22">
        <v>7.9777479775493587</v>
      </c>
      <c r="AC32" s="22">
        <v>5.9685760702847839</v>
      </c>
      <c r="AD32" s="22">
        <v>4.5398443343939565</v>
      </c>
      <c r="AE32" s="22">
        <v>4.7493420948859066</v>
      </c>
      <c r="AF32" s="22">
        <f t="shared" si="20"/>
        <v>2.4040630852010798</v>
      </c>
      <c r="AG32" s="22">
        <v>2.6791553489152036</v>
      </c>
      <c r="AH32" s="22">
        <v>18.060764455359344</v>
      </c>
      <c r="AI32" s="22">
        <v>27.585097523690045</v>
      </c>
      <c r="AJ32" s="22">
        <f>J32-(AG32+AH32+AI32)</f>
        <v>24.120199524227317</v>
      </c>
      <c r="AK32" s="22">
        <v>15.094553073334026</v>
      </c>
      <c r="AL32" s="22">
        <v>34.620282010372065</v>
      </c>
      <c r="AM32" s="62">
        <v>23.960796921044562</v>
      </c>
      <c r="AN32" s="26">
        <f t="shared" si="21"/>
        <v>0.48586745265271425</v>
      </c>
      <c r="AO32" s="26">
        <f t="shared" si="21"/>
        <v>0.26694207438022383</v>
      </c>
      <c r="AP32" s="26">
        <f t="shared" si="21"/>
        <v>5.2236676842107926E-3</v>
      </c>
      <c r="AQ32" s="26">
        <f t="shared" si="21"/>
        <v>5.3116319823928136E-2</v>
      </c>
      <c r="AR32" s="26">
        <f t="shared" si="21"/>
        <v>3.312892429661965E-2</v>
      </c>
      <c r="AS32" s="26">
        <f t="shared" si="21"/>
        <v>3.8421341928456254E-2</v>
      </c>
      <c r="AT32" s="26">
        <f t="shared" si="21"/>
        <v>5.4065008271316814E-2</v>
      </c>
      <c r="AU32" s="26">
        <f t="shared" si="21"/>
        <v>1.7587166567131021E-2</v>
      </c>
      <c r="AV32" s="26">
        <f t="shared" si="21"/>
        <v>5.0260146265954569E-2</v>
      </c>
      <c r="AW32" s="63"/>
      <c r="AX32" s="26">
        <f t="shared" si="22"/>
        <v>8.7555469903703997E-2</v>
      </c>
      <c r="AY32" s="26">
        <f t="shared" si="22"/>
        <v>2.6936427816498385E-2</v>
      </c>
      <c r="AZ32" s="26">
        <f t="shared" si="22"/>
        <v>8.2207588966461062E-2</v>
      </c>
      <c r="BA32" s="26">
        <f t="shared" si="22"/>
        <v>2.6321790682606348E-2</v>
      </c>
      <c r="BB32" s="26">
        <f t="shared" si="22"/>
        <v>2.917703366407521E-2</v>
      </c>
      <c r="BC32" s="26">
        <f t="shared" si="22"/>
        <v>1.7389755215713905E-2</v>
      </c>
      <c r="BD32" s="26">
        <f t="shared" si="22"/>
        <v>4.6999406997398942E-2</v>
      </c>
      <c r="BE32" s="26">
        <f t="shared" si="22"/>
        <v>4.0837828535849642E-2</v>
      </c>
      <c r="BF32" s="26">
        <f t="shared" si="22"/>
        <v>2.7865665454609993E-2</v>
      </c>
      <c r="BG32" s="26">
        <f t="shared" si="22"/>
        <v>4.2177088031163254E-2</v>
      </c>
      <c r="BH32" s="26">
        <f t="shared" si="22"/>
        <v>3.7697623995493562E-2</v>
      </c>
      <c r="BI32" s="26">
        <f t="shared" si="22"/>
        <v>4.5250022988259621E-2</v>
      </c>
      <c r="BJ32" s="26">
        <f t="shared" si="22"/>
        <v>5.8444956165977294E-2</v>
      </c>
      <c r="BK32" s="26">
        <f t="shared" si="22"/>
        <v>4.895581999284529E-2</v>
      </c>
      <c r="BL32" s="26">
        <f t="shared" si="22"/>
        <v>7.0825311277380912E-2</v>
      </c>
      <c r="BM32" s="26">
        <f t="shared" si="22"/>
        <v>3.8930644102890523E-2</v>
      </c>
      <c r="BN32" s="26">
        <f t="shared" si="23"/>
        <v>2.7277848395698499E-2</v>
      </c>
      <c r="BO32" s="26">
        <f t="shared" si="23"/>
        <v>1.9034385630144708E-2</v>
      </c>
      <c r="BP32" s="26">
        <f t="shared" si="23"/>
        <v>1.630677706741732E-2</v>
      </c>
      <c r="BQ32" s="26">
        <f t="shared" si="23"/>
        <v>9.4025782658983571E-3</v>
      </c>
      <c r="BR32" s="26">
        <f t="shared" si="23"/>
        <v>8.2126433638137035E-3</v>
      </c>
      <c r="BS32" s="26">
        <f t="shared" si="23"/>
        <v>4.6496023668837358E-2</v>
      </c>
      <c r="BT32" s="26">
        <f t="shared" si="23"/>
        <v>6.7454708344210093E-2</v>
      </c>
      <c r="BU32" s="26">
        <f t="shared" si="23"/>
        <v>7.5896871656923118E-2</v>
      </c>
      <c r="BV32" s="26">
        <f t="shared" si="23"/>
        <v>4.9702529881345527E-2</v>
      </c>
      <c r="BW32" s="26">
        <f t="shared" si="23"/>
        <v>9.5793119733121143E-2</v>
      </c>
      <c r="BX32" s="26">
        <f t="shared" si="23"/>
        <v>8.5241284504642065E-2</v>
      </c>
      <c r="BY32" s="53"/>
      <c r="BZ32" s="53"/>
      <c r="CA32" s="21">
        <v>23.960796921044562</v>
      </c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</row>
    <row r="33" spans="1:118" s="67" customFormat="1" x14ac:dyDescent="0.3">
      <c r="A33" s="31" t="s">
        <v>32</v>
      </c>
      <c r="B33" s="22">
        <f>B28-SUM(B29:B32)</f>
        <v>-0.88328075709779341</v>
      </c>
      <c r="C33" s="22">
        <f t="shared" ref="C33:AD33" si="25">C28-SUM(C29:C32)</f>
        <v>-7.3246816796568055</v>
      </c>
      <c r="D33" s="22">
        <f t="shared" si="25"/>
        <v>4.2549939411036348</v>
      </c>
      <c r="E33" s="22">
        <f t="shared" si="25"/>
        <v>-1.1612326004498641</v>
      </c>
      <c r="F33" s="22">
        <f t="shared" si="25"/>
        <v>-6.087207351270763</v>
      </c>
      <c r="G33" s="22">
        <f t="shared" si="25"/>
        <v>1.4081834743770969</v>
      </c>
      <c r="H33" s="22">
        <f t="shared" si="25"/>
        <v>12.814453203426638</v>
      </c>
      <c r="I33" s="22">
        <f t="shared" ref="I33" si="26">I28-SUM(I29:I32)</f>
        <v>-1.7180014442710672</v>
      </c>
      <c r="J33" s="75">
        <f>J28-SUM(J29:J32)</f>
        <v>0.94493166405391094</v>
      </c>
      <c r="K33" s="61">
        <f t="shared" si="24"/>
        <v>0.38335546825689448</v>
      </c>
      <c r="L33" s="61">
        <f t="shared" si="19"/>
        <v>-12.082894547086207</v>
      </c>
      <c r="M33" s="22">
        <f t="shared" si="25"/>
        <v>-1.8957823244609386</v>
      </c>
      <c r="N33" s="22">
        <f t="shared" si="25"/>
        <v>2.0879193191026957</v>
      </c>
      <c r="O33" s="22">
        <f t="shared" si="25"/>
        <v>-1.7534211509371147</v>
      </c>
      <c r="P33" s="22">
        <f t="shared" si="25"/>
        <v>0.40005155584485408</v>
      </c>
      <c r="Q33" s="22">
        <f t="shared" si="25"/>
        <v>-1.2690296490800961</v>
      </c>
      <c r="R33" s="22">
        <f>R28-SUM(R29:R32)</f>
        <v>-1.8468712277229997</v>
      </c>
      <c r="S33" s="22">
        <f t="shared" si="25"/>
        <v>-0.59177483667201614</v>
      </c>
      <c r="T33" s="22">
        <f t="shared" si="25"/>
        <v>-2.4002918361840386</v>
      </c>
      <c r="U33" s="22">
        <f t="shared" si="25"/>
        <v>-5.9593501916577907</v>
      </c>
      <c r="V33" s="22">
        <f t="shared" si="25"/>
        <v>3.7813044708226187</v>
      </c>
      <c r="W33" s="22">
        <f t="shared" si="25"/>
        <v>3.9778642956085264</v>
      </c>
      <c r="X33" s="22">
        <f t="shared" si="25"/>
        <v>-0.39163510039631433</v>
      </c>
      <c r="Y33" s="22">
        <f t="shared" si="25"/>
        <v>0.78414454184280658</v>
      </c>
      <c r="Z33" s="22">
        <f t="shared" si="25"/>
        <v>-0.18138197057368188</v>
      </c>
      <c r="AA33" s="22">
        <f t="shared" si="25"/>
        <v>5.0816099752712205</v>
      </c>
      <c r="AB33" s="22">
        <f t="shared" si="25"/>
        <v>7.1290806568862592</v>
      </c>
      <c r="AC33" s="22">
        <f t="shared" si="25"/>
        <v>-0.48645598068415552</v>
      </c>
      <c r="AD33" s="22">
        <f t="shared" si="25"/>
        <v>0.35722672553436041</v>
      </c>
      <c r="AE33" s="22">
        <f t="shared" ref="AE33" si="27">AE28-SUM(AE29:AE32)</f>
        <v>2.4226180811922404</v>
      </c>
      <c r="AF33" s="22">
        <f t="shared" si="20"/>
        <v>-4.0113902703135125</v>
      </c>
      <c r="AG33" s="22">
        <f>AG28-SUM(AG29:AG32)</f>
        <v>4.2428270768211291</v>
      </c>
      <c r="AH33" s="22">
        <f>AH28-SUM(AH29:AH32)</f>
        <v>2.8386537503654381</v>
      </c>
      <c r="AI33" s="22">
        <f>AI28-SUM(AI29:AI32)</f>
        <v>-2.6867350886161603</v>
      </c>
      <c r="AJ33" s="22">
        <f>AJ28-SUM(AJ29:AJ32)</f>
        <v>-3.4498140745163255</v>
      </c>
      <c r="AK33" s="22">
        <f t="shared" ref="AK33" si="28">AK28-SUM(AK29:AK32)</f>
        <v>4.0854573060396433</v>
      </c>
      <c r="AL33" s="22">
        <v>-7.8312212828775234</v>
      </c>
      <c r="AM33" s="62">
        <v>-4.8873164957320014</v>
      </c>
      <c r="AN33" s="26">
        <f t="shared" si="21"/>
        <v>-2.2224877551222707E-3</v>
      </c>
      <c r="AO33" s="26">
        <f t="shared" si="21"/>
        <v>-1.3222551694668901E-2</v>
      </c>
      <c r="AP33" s="26">
        <f t="shared" si="21"/>
        <v>9.2235309055550239E-3</v>
      </c>
      <c r="AQ33" s="26">
        <f t="shared" si="21"/>
        <v>-2.4302856589476451E-3</v>
      </c>
      <c r="AR33" s="26">
        <f t="shared" si="21"/>
        <v>-1.0711583701622627E-2</v>
      </c>
      <c r="AS33" s="26">
        <f t="shared" si="21"/>
        <v>2.1988388520828512E-3</v>
      </c>
      <c r="AT33" s="26">
        <f t="shared" si="21"/>
        <v>1.6525021225438117E-2</v>
      </c>
      <c r="AU33" s="26">
        <f t="shared" si="21"/>
        <v>-1.7107392108451568E-3</v>
      </c>
      <c r="AV33" s="26">
        <f t="shared" si="21"/>
        <v>6.5556299932925763E-4</v>
      </c>
      <c r="AW33" s="63"/>
      <c r="AX33" s="26">
        <f t="shared" si="22"/>
        <v>-2.0705968752602354E-2</v>
      </c>
      <c r="AY33" s="26">
        <f t="shared" si="22"/>
        <v>1.5703902026018794E-2</v>
      </c>
      <c r="AZ33" s="26">
        <f t="shared" si="22"/>
        <v>-1.3772923562582836E-2</v>
      </c>
      <c r="BA33" s="26">
        <f t="shared" si="22"/>
        <v>3.1751307447664503E-3</v>
      </c>
      <c r="BB33" s="26">
        <f t="shared" si="22"/>
        <v>-9.0815751481738479E-3</v>
      </c>
      <c r="BC33" s="26">
        <f t="shared" si="22"/>
        <v>-1.2070903717234467E-2</v>
      </c>
      <c r="BD33" s="26">
        <f t="shared" si="22"/>
        <v>-4.3604966065640387E-3</v>
      </c>
      <c r="BE33" s="26">
        <f t="shared" si="22"/>
        <v>-1.7165624406299259E-2</v>
      </c>
      <c r="BF33" s="26">
        <f t="shared" si="22"/>
        <v>-4.0863576211622239E-2</v>
      </c>
      <c r="BG33" s="26">
        <f t="shared" si="22"/>
        <v>2.0207075626643825E-2</v>
      </c>
      <c r="BH33" s="26">
        <f t="shared" si="22"/>
        <v>2.3787498347181399E-2</v>
      </c>
      <c r="BI33" s="26">
        <f t="shared" si="22"/>
        <v>-2.7927374603970924E-3</v>
      </c>
      <c r="BJ33" s="26">
        <f t="shared" si="22"/>
        <v>5.818451285368292E-3</v>
      </c>
      <c r="BK33" s="26">
        <f t="shared" si="22"/>
        <v>-8.2786838888850305E-4</v>
      </c>
      <c r="BL33" s="26">
        <f t="shared" si="22"/>
        <v>2.3453034075736259E-2</v>
      </c>
      <c r="BM33" s="26">
        <f t="shared" si="22"/>
        <v>3.4789229067536412E-2</v>
      </c>
      <c r="BN33" s="26">
        <f t="shared" si="23"/>
        <v>-2.2232224798720028E-3</v>
      </c>
      <c r="BO33" s="26">
        <f t="shared" si="23"/>
        <v>1.4977586785742917E-3</v>
      </c>
      <c r="BP33" s="26">
        <f t="shared" si="23"/>
        <v>8.3180137754311854E-3</v>
      </c>
      <c r="BQ33" s="26">
        <f t="shared" si="23"/>
        <v>-1.568902713238543E-2</v>
      </c>
      <c r="BR33" s="26">
        <f t="shared" si="23"/>
        <v>1.3005899658029497E-2</v>
      </c>
      <c r="BS33" s="26">
        <f t="shared" si="23"/>
        <v>7.3078917722920553E-3</v>
      </c>
      <c r="BT33" s="26">
        <f t="shared" si="23"/>
        <v>-6.5699579871021279E-3</v>
      </c>
      <c r="BU33" s="26">
        <f t="shared" si="23"/>
        <v>-1.085522098566472E-2</v>
      </c>
      <c r="BV33" s="26">
        <f t="shared" si="23"/>
        <v>1.3452373372426468E-2</v>
      </c>
      <c r="BW33" s="26">
        <f t="shared" si="23"/>
        <v>-2.1668717712423714E-2</v>
      </c>
      <c r="BX33" s="26">
        <f t="shared" si="23"/>
        <v>-1.7386781301544467E-2</v>
      </c>
      <c r="BY33" s="53"/>
      <c r="BZ33" s="53"/>
      <c r="CA33" s="21">
        <v>-4.8873164957320672</v>
      </c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</row>
    <row r="34" spans="1:118" s="73" customFormat="1" x14ac:dyDescent="0.3">
      <c r="A34" s="68"/>
      <c r="B34" s="69">
        <f>B28-SUM(B29:B33)</f>
        <v>0</v>
      </c>
      <c r="C34" s="69"/>
      <c r="D34" s="69"/>
      <c r="E34" s="69"/>
      <c r="F34" s="69"/>
      <c r="G34" s="69"/>
      <c r="H34" s="69"/>
      <c r="I34" s="69"/>
      <c r="J34" s="68"/>
      <c r="K34" s="70"/>
      <c r="L34" s="70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69"/>
      <c r="Z34" s="69"/>
      <c r="AA34" s="69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79"/>
      <c r="AN34" s="66"/>
      <c r="AO34" s="66"/>
      <c r="AP34" s="66"/>
      <c r="AQ34" s="66"/>
      <c r="AR34" s="66"/>
      <c r="AS34" s="66"/>
      <c r="AT34" s="66"/>
      <c r="AU34" s="66"/>
      <c r="AV34" s="66"/>
      <c r="AW34" s="63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53"/>
      <c r="BZ34" s="53"/>
      <c r="CA34" s="71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</row>
    <row r="35" spans="1:118" s="24" customFormat="1" x14ac:dyDescent="0.3">
      <c r="A35" s="25" t="s">
        <v>49</v>
      </c>
      <c r="B35" s="22">
        <v>3055.3610296205165</v>
      </c>
      <c r="C35" s="22">
        <v>6102.1684313384721</v>
      </c>
      <c r="D35" s="22">
        <v>6778.685109531315</v>
      </c>
      <c r="E35" s="22">
        <v>7455.9693847665785</v>
      </c>
      <c r="F35" s="22">
        <v>7509.2737144666353</v>
      </c>
      <c r="G35" s="22">
        <v>6845.2786040171941</v>
      </c>
      <c r="H35" s="22">
        <v>7215.1220239255199</v>
      </c>
      <c r="I35" s="22">
        <f>'[1]Historical Financials in USD'!J12</f>
        <v>8438.0660941727037</v>
      </c>
      <c r="J35" s="75">
        <v>10741.009230502443</v>
      </c>
      <c r="K35" s="61">
        <f>SUM(AF35:AI35)</f>
        <v>10087.606296680198</v>
      </c>
      <c r="L35" s="61">
        <f t="shared" ref="L35:L40" si="29">SUM(AJ35:AM35)</f>
        <v>11580.015896582594</v>
      </c>
      <c r="M35" s="22">
        <v>1861.8586377773379</v>
      </c>
      <c r="N35" s="22">
        <v>1899.6937990004214</v>
      </c>
      <c r="O35" s="22">
        <v>1877.2696341834057</v>
      </c>
      <c r="P35" s="22">
        <v>1817.1473138054134</v>
      </c>
      <c r="Q35" s="22">
        <v>1887.1482057008513</v>
      </c>
      <c r="R35" s="22">
        <v>1972.3551611329997</v>
      </c>
      <c r="S35" s="22">
        <v>1981.4910508493485</v>
      </c>
      <c r="T35" s="22">
        <v>1668.2792967834357</v>
      </c>
      <c r="U35" s="22">
        <v>1643.6953741709021</v>
      </c>
      <c r="V35" s="22">
        <v>1842.3452437457681</v>
      </c>
      <c r="W35" s="22">
        <v>1763.9337278786243</v>
      </c>
      <c r="X35" s="22">
        <v>1595.3065729086529</v>
      </c>
      <c r="Y35" s="22">
        <v>1603.6197107913426</v>
      </c>
      <c r="Z35" s="22">
        <v>1888.740212692057</v>
      </c>
      <c r="AA35" s="22">
        <v>1877.8535087463338</v>
      </c>
      <c r="AB35" s="22">
        <v>1844.9085259280391</v>
      </c>
      <c r="AC35" s="22">
        <v>2040.9668870113308</v>
      </c>
      <c r="AD35" s="22">
        <v>2088.690547958081</v>
      </c>
      <c r="AE35" s="22">
        <v>2173.5285232848573</v>
      </c>
      <c r="AF35" s="22">
        <f t="shared" ref="AF35:AF40" si="30">I35-AC35-AD35-AE35</f>
        <v>2134.8801359184345</v>
      </c>
      <c r="AG35" s="22">
        <v>2414.0152557526108</v>
      </c>
      <c r="AH35" s="22">
        <v>2618.3808414333807</v>
      </c>
      <c r="AI35" s="22">
        <v>2920.3300635757732</v>
      </c>
      <c r="AJ35" s="22">
        <v>2788.283069740678</v>
      </c>
      <c r="AK35" s="74">
        <v>3029.6223828993343</v>
      </c>
      <c r="AL35" s="74">
        <v>2929.6640477384663</v>
      </c>
      <c r="AM35" s="149">
        <v>2832.4463962041145</v>
      </c>
      <c r="AN35" s="26">
        <f t="shared" ref="AN35:AV39" si="31">B35/B$35</f>
        <v>1</v>
      </c>
      <c r="AO35" s="26">
        <f t="shared" si="31"/>
        <v>1</v>
      </c>
      <c r="AP35" s="26">
        <f t="shared" si="31"/>
        <v>1</v>
      </c>
      <c r="AQ35" s="26">
        <f t="shared" si="31"/>
        <v>1</v>
      </c>
      <c r="AR35" s="26">
        <f t="shared" si="31"/>
        <v>1</v>
      </c>
      <c r="AS35" s="26">
        <f t="shared" si="31"/>
        <v>1</v>
      </c>
      <c r="AT35" s="26">
        <f t="shared" si="31"/>
        <v>1</v>
      </c>
      <c r="AU35" s="26">
        <f t="shared" si="31"/>
        <v>1</v>
      </c>
      <c r="AV35" s="26">
        <f t="shared" si="31"/>
        <v>1</v>
      </c>
      <c r="AW35" s="63"/>
      <c r="AX35" s="26">
        <f t="shared" ref="AX35:BM39" si="32">M35/M$35</f>
        <v>1</v>
      </c>
      <c r="AY35" s="26">
        <f t="shared" si="32"/>
        <v>1</v>
      </c>
      <c r="AZ35" s="26">
        <f t="shared" si="32"/>
        <v>1</v>
      </c>
      <c r="BA35" s="26">
        <f t="shared" si="32"/>
        <v>1</v>
      </c>
      <c r="BB35" s="26">
        <f t="shared" si="32"/>
        <v>1</v>
      </c>
      <c r="BC35" s="26">
        <f t="shared" si="32"/>
        <v>1</v>
      </c>
      <c r="BD35" s="26">
        <f t="shared" si="32"/>
        <v>1</v>
      </c>
      <c r="BE35" s="26">
        <f t="shared" si="32"/>
        <v>1</v>
      </c>
      <c r="BF35" s="26">
        <f t="shared" si="32"/>
        <v>1</v>
      </c>
      <c r="BG35" s="26">
        <f t="shared" si="32"/>
        <v>1</v>
      </c>
      <c r="BH35" s="26">
        <f t="shared" si="32"/>
        <v>1</v>
      </c>
      <c r="BI35" s="26">
        <f t="shared" si="32"/>
        <v>1</v>
      </c>
      <c r="BJ35" s="26">
        <f t="shared" si="32"/>
        <v>1</v>
      </c>
      <c r="BK35" s="26">
        <f t="shared" si="32"/>
        <v>1</v>
      </c>
      <c r="BL35" s="26">
        <f t="shared" si="32"/>
        <v>1</v>
      </c>
      <c r="BM35" s="26">
        <f t="shared" si="32"/>
        <v>1</v>
      </c>
      <c r="BN35" s="26">
        <f t="shared" ref="BN35:BX39" si="33">AC35/AC$35</f>
        <v>1</v>
      </c>
      <c r="BO35" s="26">
        <f t="shared" si="33"/>
        <v>1</v>
      </c>
      <c r="BP35" s="26">
        <f t="shared" si="33"/>
        <v>1</v>
      </c>
      <c r="BQ35" s="26">
        <f t="shared" si="33"/>
        <v>1</v>
      </c>
      <c r="BR35" s="26">
        <f t="shared" si="33"/>
        <v>1</v>
      </c>
      <c r="BS35" s="26">
        <f t="shared" si="33"/>
        <v>1</v>
      </c>
      <c r="BT35" s="26">
        <f t="shared" si="33"/>
        <v>1</v>
      </c>
      <c r="BU35" s="26">
        <f t="shared" si="33"/>
        <v>1</v>
      </c>
      <c r="BV35" s="26">
        <f t="shared" si="33"/>
        <v>1</v>
      </c>
      <c r="BW35" s="26">
        <f t="shared" si="33"/>
        <v>1</v>
      </c>
      <c r="BX35" s="26">
        <f t="shared" si="33"/>
        <v>1</v>
      </c>
      <c r="BY35" s="53"/>
      <c r="BZ35" s="53"/>
      <c r="CA35" s="71">
        <v>2679.808653304513</v>
      </c>
    </row>
    <row r="36" spans="1:118" s="24" customFormat="1" x14ac:dyDescent="0.3">
      <c r="A36" s="31" t="s">
        <v>28</v>
      </c>
      <c r="B36" s="22">
        <v>1831.890141723489</v>
      </c>
      <c r="C36" s="22">
        <v>4251.9686571589709</v>
      </c>
      <c r="D36" s="22">
        <v>4291.9051202305081</v>
      </c>
      <c r="E36" s="22">
        <v>4764.6825849156266</v>
      </c>
      <c r="F36" s="22">
        <v>4467.8924572807828</v>
      </c>
      <c r="G36" s="22">
        <v>3845.1149009606779</v>
      </c>
      <c r="H36" s="22">
        <v>3825.1806991396884</v>
      </c>
      <c r="I36" s="22">
        <v>4295.4818358638395</v>
      </c>
      <c r="J36" s="75">
        <v>5643.6927923446256</v>
      </c>
      <c r="K36" s="61">
        <f t="shared" ref="K36:K40" si="34">SUM(AF36:AI36)</f>
        <v>5292.8850039212684</v>
      </c>
      <c r="L36" s="61">
        <f t="shared" si="29"/>
        <v>6370.1460318535464</v>
      </c>
      <c r="M36" s="22">
        <v>1235.0551476385915</v>
      </c>
      <c r="N36" s="22">
        <v>1294.3558884479817</v>
      </c>
      <c r="O36" s="22">
        <v>1210.7657951753768</v>
      </c>
      <c r="P36" s="22">
        <v>1024.5057536536769</v>
      </c>
      <c r="Q36" s="22">
        <v>1174.2133855076088</v>
      </c>
      <c r="R36" s="22">
        <v>1190.4918566671108</v>
      </c>
      <c r="S36" s="22">
        <v>1159.7251680115651</v>
      </c>
      <c r="T36" s="22">
        <v>943.46204709449762</v>
      </c>
      <c r="U36" s="22">
        <v>932.96011155194867</v>
      </c>
      <c r="V36" s="22">
        <v>1041.8661625696991</v>
      </c>
      <c r="W36" s="22">
        <v>996.2050676764751</v>
      </c>
      <c r="X36" s="22">
        <f>G36-(U36+V36+W36)</f>
        <v>874.08355916255505</v>
      </c>
      <c r="Y36" s="22">
        <v>907.82859482983031</v>
      </c>
      <c r="Z36" s="22">
        <v>1015.7087414511502</v>
      </c>
      <c r="AA36" s="22">
        <v>977.22236322309641</v>
      </c>
      <c r="AB36" s="22">
        <v>924.42099971814969</v>
      </c>
      <c r="AC36" s="22">
        <v>1020.276152288152</v>
      </c>
      <c r="AD36" s="22">
        <v>1077.8413489496579</v>
      </c>
      <c r="AE36" s="22">
        <v>1108.3223354558404</v>
      </c>
      <c r="AF36" s="22">
        <f t="shared" si="30"/>
        <v>1089.0419991701892</v>
      </c>
      <c r="AG36" s="22">
        <v>1228.0079778390252</v>
      </c>
      <c r="AH36" s="22">
        <v>1436.3049011535275</v>
      </c>
      <c r="AI36" s="22">
        <v>1539.5301257585265</v>
      </c>
      <c r="AJ36" s="22">
        <v>1439.8497875935464</v>
      </c>
      <c r="AK36" s="22">
        <v>1730.2915689000001</v>
      </c>
      <c r="AL36" s="22">
        <v>1666.9702049000002</v>
      </c>
      <c r="AM36" s="62">
        <v>1533.0344704599997</v>
      </c>
      <c r="AN36" s="26">
        <f t="shared" si="31"/>
        <v>0.59956585292672082</v>
      </c>
      <c r="AO36" s="26">
        <f t="shared" si="31"/>
        <v>0.69679634461127593</v>
      </c>
      <c r="AP36" s="26">
        <f t="shared" si="31"/>
        <v>0.63314714445074061</v>
      </c>
      <c r="AQ36" s="26">
        <f t="shared" si="31"/>
        <v>0.63904267024626371</v>
      </c>
      <c r="AR36" s="26">
        <f t="shared" si="31"/>
        <v>0.59498330027221891</v>
      </c>
      <c r="AS36" s="26">
        <f t="shared" si="31"/>
        <v>0.56171780922169456</v>
      </c>
      <c r="AT36" s="26">
        <f t="shared" si="31"/>
        <v>0.530161608695639</v>
      </c>
      <c r="AU36" s="26">
        <f t="shared" si="31"/>
        <v>0.50905998932981611</v>
      </c>
      <c r="AV36" s="26">
        <f t="shared" si="31"/>
        <v>0.5254341255305508</v>
      </c>
      <c r="AW36" s="63"/>
      <c r="AX36" s="26">
        <f t="shared" si="32"/>
        <v>0.66334528442663288</v>
      </c>
      <c r="AY36" s="26">
        <f t="shared" si="32"/>
        <v>0.68134974653759683</v>
      </c>
      <c r="AZ36" s="26">
        <f t="shared" si="32"/>
        <v>0.64496105041514096</v>
      </c>
      <c r="BA36" s="26">
        <f t="shared" si="32"/>
        <v>0.56379895337609631</v>
      </c>
      <c r="BB36" s="26">
        <f t="shared" si="32"/>
        <v>0.62221577614330936</v>
      </c>
      <c r="BC36" s="26">
        <f t="shared" si="32"/>
        <v>0.60358898849801712</v>
      </c>
      <c r="BD36" s="26">
        <f t="shared" si="32"/>
        <v>0.58527903394489678</v>
      </c>
      <c r="BE36" s="26">
        <f t="shared" si="32"/>
        <v>0.56553003379803446</v>
      </c>
      <c r="BF36" s="26">
        <f t="shared" si="32"/>
        <v>0.56759915870819067</v>
      </c>
      <c r="BG36" s="26">
        <f t="shared" si="32"/>
        <v>0.56551081623085298</v>
      </c>
      <c r="BH36" s="26">
        <f t="shared" si="32"/>
        <v>0.56476331958035086</v>
      </c>
      <c r="BI36" s="26">
        <f t="shared" si="32"/>
        <v>0.54790945765921129</v>
      </c>
      <c r="BJ36" s="26">
        <f t="shared" si="32"/>
        <v>0.56611214536758325</v>
      </c>
      <c r="BK36" s="26">
        <f t="shared" si="32"/>
        <v>0.53777048565267827</v>
      </c>
      <c r="BL36" s="26">
        <f t="shared" si="32"/>
        <v>0.52039328875844837</v>
      </c>
      <c r="BM36" s="26">
        <f t="shared" si="32"/>
        <v>0.50106603483397139</v>
      </c>
      <c r="BN36" s="26">
        <f t="shared" si="33"/>
        <v>0.49989843479635437</v>
      </c>
      <c r="BO36" s="26">
        <f t="shared" si="33"/>
        <v>0.51603687774781359</v>
      </c>
      <c r="BP36" s="26">
        <f t="shared" si="33"/>
        <v>0.50991846832579446</v>
      </c>
      <c r="BQ36" s="26">
        <f t="shared" si="33"/>
        <v>0.51011856864820126</v>
      </c>
      <c r="BR36" s="26">
        <f t="shared" si="33"/>
        <v>0.50869934434452135</v>
      </c>
      <c r="BS36" s="26">
        <f t="shared" si="33"/>
        <v>0.54854697927259921</v>
      </c>
      <c r="BT36" s="26">
        <f t="shared" si="33"/>
        <v>0.52717675476499459</v>
      </c>
      <c r="BU36" s="26">
        <f t="shared" si="33"/>
        <v>0.51639297430710951</v>
      </c>
      <c r="BV36" s="26">
        <f t="shared" si="33"/>
        <v>0.57112450009169768</v>
      </c>
      <c r="BW36" s="26">
        <f t="shared" si="33"/>
        <v>0.56899705144922885</v>
      </c>
      <c r="BX36" s="26">
        <f t="shared" si="33"/>
        <v>0.5412404176525587</v>
      </c>
      <c r="BY36" s="53"/>
      <c r="BZ36" s="53"/>
      <c r="CA36" s="21">
        <v>1533.0344704599997</v>
      </c>
    </row>
    <row r="37" spans="1:118" s="24" customFormat="1" x14ac:dyDescent="0.3">
      <c r="A37" s="31" t="s">
        <v>29</v>
      </c>
      <c r="B37" s="22">
        <v>428.77847171677291</v>
      </c>
      <c r="C37" s="22">
        <v>825.80593149062031</v>
      </c>
      <c r="D37" s="22">
        <v>1358.6344425016305</v>
      </c>
      <c r="E37" s="22">
        <v>1560.9530981053244</v>
      </c>
      <c r="F37" s="22">
        <v>2163.5540437147092</v>
      </c>
      <c r="G37" s="22">
        <v>2135.5247828086012</v>
      </c>
      <c r="H37" s="22">
        <v>2076.8369915741696</v>
      </c>
      <c r="I37" s="22">
        <v>2388.9567290954487</v>
      </c>
      <c r="J37" s="75">
        <v>3069.3325775421381</v>
      </c>
      <c r="K37" s="61">
        <f>SUM(AF37:AI37)</f>
        <v>2883.9039483106199</v>
      </c>
      <c r="L37" s="61">
        <f t="shared" si="29"/>
        <v>3482.6684505539852</v>
      </c>
      <c r="M37" s="22">
        <v>355.8405657875889</v>
      </c>
      <c r="N37" s="22">
        <v>362.05769032788209</v>
      </c>
      <c r="O37" s="22">
        <v>349.93845332552951</v>
      </c>
      <c r="P37" s="22">
        <v>493.11638866432412</v>
      </c>
      <c r="Q37" s="22">
        <v>480.13783045870395</v>
      </c>
      <c r="R37" s="22">
        <v>563.92543343568445</v>
      </c>
      <c r="S37" s="22">
        <v>569.41223269770546</v>
      </c>
      <c r="T37" s="22">
        <v>550.07854712261565</v>
      </c>
      <c r="U37" s="22">
        <v>516.83161624024854</v>
      </c>
      <c r="V37" s="22">
        <v>560.14372217399023</v>
      </c>
      <c r="W37" s="22">
        <v>531.97899934823204</v>
      </c>
      <c r="X37" s="22">
        <f>G37-(U37+V37+W37)</f>
        <v>526.57044504613054</v>
      </c>
      <c r="Y37" s="22">
        <v>526.97681104862374</v>
      </c>
      <c r="Z37" s="22">
        <v>525.97688140343371</v>
      </c>
      <c r="AA37" s="22">
        <v>507.80881179120132</v>
      </c>
      <c r="AB37" s="22">
        <v>516.07445949212047</v>
      </c>
      <c r="AC37" s="22">
        <v>572.7653490130748</v>
      </c>
      <c r="AD37" s="22">
        <v>559.90541891972896</v>
      </c>
      <c r="AE37" s="22">
        <v>606.77730940017818</v>
      </c>
      <c r="AF37" s="22">
        <f t="shared" si="30"/>
        <v>649.5086517624668</v>
      </c>
      <c r="AG37" s="22">
        <v>726.93125027861072</v>
      </c>
      <c r="AH37" s="22">
        <v>713.39822683944419</v>
      </c>
      <c r="AI37" s="22">
        <v>794.06581943009814</v>
      </c>
      <c r="AJ37" s="22">
        <v>834.93728099398504</v>
      </c>
      <c r="AK37" s="22">
        <v>873.41032121000001</v>
      </c>
      <c r="AL37" s="22">
        <v>841.52921322465295</v>
      </c>
      <c r="AM37" s="62">
        <v>932.79163512534717</v>
      </c>
      <c r="AN37" s="26">
        <f t="shared" si="31"/>
        <v>0.14033643407765409</v>
      </c>
      <c r="AO37" s="26">
        <f t="shared" si="31"/>
        <v>0.13532991440380235</v>
      </c>
      <c r="AP37" s="26">
        <f t="shared" si="31"/>
        <v>0.20042743106495586</v>
      </c>
      <c r="AQ37" s="26">
        <f t="shared" si="31"/>
        <v>0.20935615713424668</v>
      </c>
      <c r="AR37" s="26">
        <f t="shared" si="31"/>
        <v>0.28811761642762024</v>
      </c>
      <c r="AS37" s="26">
        <f t="shared" si="31"/>
        <v>0.31197046991708349</v>
      </c>
      <c r="AT37" s="26">
        <f t="shared" si="31"/>
        <v>0.28784502669356493</v>
      </c>
      <c r="AU37" s="26">
        <f t="shared" si="31"/>
        <v>0.28311661729519433</v>
      </c>
      <c r="AV37" s="26">
        <f t="shared" si="31"/>
        <v>0.28575830368209831</v>
      </c>
      <c r="AW37" s="63"/>
      <c r="AX37" s="26">
        <f t="shared" si="32"/>
        <v>0.19112115096578258</v>
      </c>
      <c r="AY37" s="26">
        <f t="shared" si="32"/>
        <v>0.19058739388336646</v>
      </c>
      <c r="AZ37" s="26">
        <f t="shared" si="32"/>
        <v>0.18640819994819197</v>
      </c>
      <c r="BA37" s="26">
        <f t="shared" si="32"/>
        <v>0.27136841626321156</v>
      </c>
      <c r="BB37" s="26">
        <f t="shared" si="32"/>
        <v>0.25442507854352109</v>
      </c>
      <c r="BC37" s="26">
        <f t="shared" si="32"/>
        <v>0.28591475031897556</v>
      </c>
      <c r="BD37" s="26">
        <f t="shared" si="32"/>
        <v>0.28736553337126197</v>
      </c>
      <c r="BE37" s="26">
        <f t="shared" si="32"/>
        <v>0.3297280906040177</v>
      </c>
      <c r="BF37" s="26">
        <f t="shared" si="32"/>
        <v>0.31443272540749473</v>
      </c>
      <c r="BG37" s="26">
        <f t="shared" si="32"/>
        <v>0.30403841195102654</v>
      </c>
      <c r="BH37" s="26">
        <f t="shared" si="32"/>
        <v>0.30158672683696047</v>
      </c>
      <c r="BI37" s="26">
        <f t="shared" si="32"/>
        <v>0.33007476681178438</v>
      </c>
      <c r="BJ37" s="26">
        <f t="shared" si="32"/>
        <v>0.32861707018341341</v>
      </c>
      <c r="BK37" s="26">
        <f t="shared" si="32"/>
        <v>0.27848026841857143</v>
      </c>
      <c r="BL37" s="26">
        <f t="shared" si="32"/>
        <v>0.27041982211392918</v>
      </c>
      <c r="BM37" s="26">
        <f t="shared" si="32"/>
        <v>0.27972902300536606</v>
      </c>
      <c r="BN37" s="26">
        <f t="shared" si="33"/>
        <v>0.28063431732192284</v>
      </c>
      <c r="BO37" s="26">
        <f t="shared" si="33"/>
        <v>0.26806528112414574</v>
      </c>
      <c r="BP37" s="26">
        <f t="shared" si="33"/>
        <v>0.27916694117413954</v>
      </c>
      <c r="BQ37" s="26">
        <f t="shared" si="33"/>
        <v>0.30423658960274386</v>
      </c>
      <c r="BR37" s="26">
        <f t="shared" si="33"/>
        <v>0.30112951794580828</v>
      </c>
      <c r="BS37" s="26">
        <f t="shared" si="33"/>
        <v>0.27245777831497897</v>
      </c>
      <c r="BT37" s="26">
        <f t="shared" si="33"/>
        <v>0.27190961368860173</v>
      </c>
      <c r="BU37" s="26">
        <f t="shared" si="33"/>
        <v>0.29944494877689648</v>
      </c>
      <c r="BV37" s="26">
        <f t="shared" si="33"/>
        <v>0.28829015990242007</v>
      </c>
      <c r="BW37" s="26">
        <f t="shared" si="33"/>
        <v>0.28724427084882498</v>
      </c>
      <c r="BX37" s="26">
        <f t="shared" si="33"/>
        <v>0.32932366747537467</v>
      </c>
      <c r="BY37" s="53"/>
      <c r="BZ37" s="53"/>
      <c r="CA37" s="21">
        <v>780.15389222574595</v>
      </c>
    </row>
    <row r="38" spans="1:118" s="24" customFormat="1" x14ac:dyDescent="0.3">
      <c r="A38" s="31" t="s">
        <v>30</v>
      </c>
      <c r="B38" s="22">
        <v>317.00072446817967</v>
      </c>
      <c r="C38" s="22">
        <v>473.04311282794515</v>
      </c>
      <c r="D38" s="22">
        <v>843.2086144079517</v>
      </c>
      <c r="E38" s="22">
        <v>884.73494551758995</v>
      </c>
      <c r="F38" s="22">
        <v>911.18235421539953</v>
      </c>
      <c r="G38" s="22">
        <v>949.72645283124939</v>
      </c>
      <c r="H38" s="22">
        <v>1926.3858951701773</v>
      </c>
      <c r="I38" s="22">
        <v>2596.6758355514271</v>
      </c>
      <c r="J38" s="75">
        <v>3353.7160849119987</v>
      </c>
      <c r="K38" s="61">
        <f t="shared" si="34"/>
        <v>3109.4505346634432</v>
      </c>
      <c r="L38" s="61">
        <f t="shared" si="29"/>
        <v>3227.455763186189</v>
      </c>
      <c r="M38" s="22">
        <v>236.84126915478328</v>
      </c>
      <c r="N38" s="22">
        <v>215.1795511446237</v>
      </c>
      <c r="O38" s="22">
        <v>231.0858288087079</v>
      </c>
      <c r="P38" s="22">
        <v>201.62829640947484</v>
      </c>
      <c r="Q38" s="22">
        <v>234.22181801460135</v>
      </c>
      <c r="R38" s="22">
        <v>237.4240073189207</v>
      </c>
      <c r="S38" s="22">
        <v>252.15470635501828</v>
      </c>
      <c r="T38" s="22">
        <v>187.38182252685908</v>
      </c>
      <c r="U38" s="22">
        <v>179.91461667973817</v>
      </c>
      <c r="V38" s="22">
        <v>245.17970648610901</v>
      </c>
      <c r="W38" s="22">
        <v>292.58651761077783</v>
      </c>
      <c r="X38" s="22">
        <f>G38-(U38+V38+W38)</f>
        <v>232.04561205462437</v>
      </c>
      <c r="Y38" s="22">
        <v>214.12783764968259</v>
      </c>
      <c r="Z38" s="22">
        <v>521.87960547663477</v>
      </c>
      <c r="AA38" s="22">
        <v>577.83860130412506</v>
      </c>
      <c r="AB38" s="22">
        <v>612.5398508841464</v>
      </c>
      <c r="AC38" s="22">
        <v>652.35161634930455</v>
      </c>
      <c r="AD38" s="22">
        <v>630.0700958506327</v>
      </c>
      <c r="AE38" s="22">
        <v>678.34198829316983</v>
      </c>
      <c r="AF38" s="22">
        <f t="shared" si="30"/>
        <v>635.91213505832002</v>
      </c>
      <c r="AG38" s="22">
        <v>725.85173774155567</v>
      </c>
      <c r="AH38" s="22">
        <v>790.1095219467453</v>
      </c>
      <c r="AI38" s="22">
        <v>957.57713991682272</v>
      </c>
      <c r="AJ38" s="22">
        <v>880.17768530687476</v>
      </c>
      <c r="AK38" s="22">
        <v>807.88443415315623</v>
      </c>
      <c r="AL38" s="22">
        <v>797.87334382890458</v>
      </c>
      <c r="AM38" s="62">
        <v>741.52029989725384</v>
      </c>
      <c r="AN38" s="26">
        <f t="shared" si="31"/>
        <v>0.10375229683005807</v>
      </c>
      <c r="AO38" s="26">
        <f t="shared" si="31"/>
        <v>7.7520494255545511E-2</v>
      </c>
      <c r="AP38" s="26">
        <f t="shared" si="31"/>
        <v>0.12439117628024057</v>
      </c>
      <c r="AQ38" s="26">
        <f t="shared" si="31"/>
        <v>0.11866129001618587</v>
      </c>
      <c r="AR38" s="26">
        <f t="shared" si="31"/>
        <v>0.12134094306084546</v>
      </c>
      <c r="AS38" s="26">
        <f t="shared" si="31"/>
        <v>0.13874182597533671</v>
      </c>
      <c r="AT38" s="26">
        <f t="shared" si="31"/>
        <v>0.26699283654278261</v>
      </c>
      <c r="AU38" s="26">
        <f t="shared" si="31"/>
        <v>0.30773352644685747</v>
      </c>
      <c r="AV38" s="26">
        <f t="shared" si="31"/>
        <v>0.31223472701131999</v>
      </c>
      <c r="AW38" s="63"/>
      <c r="AX38" s="26">
        <f t="shared" si="32"/>
        <v>0.12720690193618633</v>
      </c>
      <c r="AY38" s="26">
        <f t="shared" si="32"/>
        <v>0.11327064985833328</v>
      </c>
      <c r="AZ38" s="26">
        <f t="shared" si="32"/>
        <v>0.12309677022460762</v>
      </c>
      <c r="BA38" s="26">
        <f t="shared" si="32"/>
        <v>0.11095869601635716</v>
      </c>
      <c r="BB38" s="26">
        <f t="shared" si="32"/>
        <v>0.12411416194395594</v>
      </c>
      <c r="BC38" s="26">
        <f t="shared" si="32"/>
        <v>0.12037588969652649</v>
      </c>
      <c r="BD38" s="26">
        <f t="shared" si="32"/>
        <v>0.12725503163233284</v>
      </c>
      <c r="BE38" s="26">
        <f t="shared" si="32"/>
        <v>0.11232041474598703</v>
      </c>
      <c r="BF38" s="26">
        <f t="shared" si="32"/>
        <v>0.1094573967335578</v>
      </c>
      <c r="BG38" s="26">
        <f t="shared" si="32"/>
        <v>0.13308021790075641</v>
      </c>
      <c r="BH38" s="26">
        <f t="shared" si="32"/>
        <v>0.16587160446365173</v>
      </c>
      <c r="BI38" s="26">
        <f t="shared" si="32"/>
        <v>0.14545518459912424</v>
      </c>
      <c r="BJ38" s="26">
        <f t="shared" si="32"/>
        <v>0.13352781598326471</v>
      </c>
      <c r="BK38" s="26">
        <f t="shared" si="32"/>
        <v>0.27631095159073782</v>
      </c>
      <c r="BL38" s="26">
        <f t="shared" si="32"/>
        <v>0.30771228885148427</v>
      </c>
      <c r="BM38" s="26">
        <f t="shared" si="32"/>
        <v>0.33201638036553721</v>
      </c>
      <c r="BN38" s="26">
        <f t="shared" si="33"/>
        <v>0.31962871151945488</v>
      </c>
      <c r="BO38" s="26">
        <f t="shared" si="33"/>
        <v>0.30165794376126892</v>
      </c>
      <c r="BP38" s="26">
        <f t="shared" si="33"/>
        <v>0.31209251731741272</v>
      </c>
      <c r="BQ38" s="26">
        <f t="shared" si="33"/>
        <v>0.2978678401467949</v>
      </c>
      <c r="BR38" s="26">
        <f t="shared" si="33"/>
        <v>0.30068233247981646</v>
      </c>
      <c r="BS38" s="26">
        <f t="shared" si="33"/>
        <v>0.3017550042545436</v>
      </c>
      <c r="BT38" s="26">
        <f t="shared" si="33"/>
        <v>0.32790031231754863</v>
      </c>
      <c r="BU38" s="26">
        <f t="shared" si="33"/>
        <v>0.31567013222539669</v>
      </c>
      <c r="BV38" s="26">
        <f t="shared" si="33"/>
        <v>0.26666175913976931</v>
      </c>
      <c r="BW38" s="26">
        <f t="shared" si="33"/>
        <v>0.27234294814274607</v>
      </c>
      <c r="BX38" s="26">
        <f t="shared" si="33"/>
        <v>0.26179499844763088</v>
      </c>
      <c r="BY38" s="53"/>
      <c r="BZ38" s="53"/>
      <c r="CA38" s="21">
        <v>741.52029989725384</v>
      </c>
    </row>
    <row r="39" spans="1:118" s="24" customFormat="1" x14ac:dyDescent="0.3">
      <c r="A39" s="31" t="s">
        <v>31</v>
      </c>
      <c r="B39" s="22">
        <v>1196.8707611747263</v>
      </c>
      <c r="C39" s="22">
        <v>1582.7745297032138</v>
      </c>
      <c r="D39" s="22">
        <v>1366.5001614799999</v>
      </c>
      <c r="E39" s="22">
        <v>1405.9206424600002</v>
      </c>
      <c r="F39" s="22">
        <v>1073.8907400399999</v>
      </c>
      <c r="G39" s="22">
        <v>799.10076365528016</v>
      </c>
      <c r="H39" s="22">
        <v>730.79324180114872</v>
      </c>
      <c r="I39" s="22">
        <v>809.92684161074931</v>
      </c>
      <c r="J39" s="75">
        <v>1203.426348460905</v>
      </c>
      <c r="K39" s="61">
        <f t="shared" si="34"/>
        <v>1014.0895332214668</v>
      </c>
      <c r="L39" s="61">
        <f t="shared" si="29"/>
        <v>1386.2594040201475</v>
      </c>
      <c r="M39" s="22">
        <v>373.83198583000001</v>
      </c>
      <c r="N39" s="22">
        <v>336.29888263999999</v>
      </c>
      <c r="O39" s="22">
        <v>364.23017275999996</v>
      </c>
      <c r="P39" s="22">
        <v>331.55960123000011</v>
      </c>
      <c r="Q39" s="22">
        <v>284.92847535999999</v>
      </c>
      <c r="R39" s="22">
        <v>269.52023747999999</v>
      </c>
      <c r="S39" s="22">
        <v>319.57577822000002</v>
      </c>
      <c r="T39" s="22">
        <v>199.86624897999997</v>
      </c>
      <c r="U39" s="22">
        <v>209.25288706403808</v>
      </c>
      <c r="V39" s="22">
        <v>240.0018257200158</v>
      </c>
      <c r="W39" s="22">
        <v>175.28669607002863</v>
      </c>
      <c r="X39" s="22">
        <f>G39-(U39+V39+W39)</f>
        <v>174.55935480119763</v>
      </c>
      <c r="Y39" s="22">
        <v>166.02479302521954</v>
      </c>
      <c r="Z39" s="22">
        <v>194.40352154189384</v>
      </c>
      <c r="AA39" s="22">
        <v>189.14981450684931</v>
      </c>
      <c r="AB39" s="22">
        <v>181.21511272718598</v>
      </c>
      <c r="AC39" s="22">
        <v>194.4237249353387</v>
      </c>
      <c r="AD39" s="22">
        <v>201.06613052861388</v>
      </c>
      <c r="AE39" s="22">
        <v>197.55892866677274</v>
      </c>
      <c r="AF39" s="22">
        <f t="shared" si="30"/>
        <v>216.87805748002401</v>
      </c>
      <c r="AG39" s="22">
        <v>231.31074439417668</v>
      </c>
      <c r="AH39" s="22">
        <v>260.14976834447214</v>
      </c>
      <c r="AI39" s="22">
        <v>305.75096300279392</v>
      </c>
      <c r="AJ39" s="22">
        <v>406.21487271946239</v>
      </c>
      <c r="AK39" s="22">
        <v>361.52638258684374</v>
      </c>
      <c r="AL39" s="22">
        <v>342.87477507109543</v>
      </c>
      <c r="AM39" s="62">
        <v>275.64337364274598</v>
      </c>
      <c r="AN39" s="26">
        <f t="shared" si="31"/>
        <v>0.39172809680150322</v>
      </c>
      <c r="AO39" s="26">
        <f t="shared" si="31"/>
        <v>0.2593790301779727</v>
      </c>
      <c r="AP39" s="26">
        <f t="shared" si="31"/>
        <v>0.20158779164392857</v>
      </c>
      <c r="AQ39" s="26">
        <f t="shared" si="31"/>
        <v>0.1885630921892546</v>
      </c>
      <c r="AR39" s="26">
        <f t="shared" si="31"/>
        <v>0.14300860254582898</v>
      </c>
      <c r="AS39" s="26">
        <f t="shared" si="31"/>
        <v>0.11673750768687821</v>
      </c>
      <c r="AT39" s="26">
        <f t="shared" si="31"/>
        <v>0.10128633159325935</v>
      </c>
      <c r="AU39" s="26">
        <f t="shared" si="31"/>
        <v>9.5984889496194117E-2</v>
      </c>
      <c r="AV39" s="26">
        <f t="shared" si="31"/>
        <v>0.11204034207915965</v>
      </c>
      <c r="AW39" s="75"/>
      <c r="AX39" s="26">
        <f t="shared" si="32"/>
        <v>0.20078430136687267</v>
      </c>
      <c r="AY39" s="26">
        <f t="shared" si="32"/>
        <v>0.17702794145927797</v>
      </c>
      <c r="AZ39" s="26">
        <f t="shared" si="32"/>
        <v>0.19402123495085274</v>
      </c>
      <c r="BA39" s="26">
        <f t="shared" si="32"/>
        <v>0.18246159720295779</v>
      </c>
      <c r="BB39" s="26">
        <f t="shared" si="32"/>
        <v>0.15098362412621585</v>
      </c>
      <c r="BC39" s="26">
        <f t="shared" si="32"/>
        <v>0.13664893767163963</v>
      </c>
      <c r="BD39" s="26">
        <f t="shared" si="32"/>
        <v>0.1612804549801104</v>
      </c>
      <c r="BE39" s="26">
        <f t="shared" si="32"/>
        <v>0.11980382982954754</v>
      </c>
      <c r="BF39" s="26">
        <f t="shared" si="32"/>
        <v>0.12730636731857173</v>
      </c>
      <c r="BG39" s="26">
        <f t="shared" si="32"/>
        <v>0.13026973447824339</v>
      </c>
      <c r="BH39" s="26">
        <f t="shared" si="32"/>
        <v>9.9372608675517116E-2</v>
      </c>
      <c r="BI39" s="26">
        <f t="shared" si="32"/>
        <v>0.10942057016848565</v>
      </c>
      <c r="BJ39" s="26">
        <f t="shared" si="32"/>
        <v>0.10353127484526292</v>
      </c>
      <c r="BK39" s="26">
        <f t="shared" si="32"/>
        <v>0.10292761293243545</v>
      </c>
      <c r="BL39" s="26">
        <f t="shared" si="32"/>
        <v>0.10072660813309493</v>
      </c>
      <c r="BM39" s="26">
        <f t="shared" si="32"/>
        <v>9.8224443207031012E-2</v>
      </c>
      <c r="BN39" s="26">
        <f t="shared" si="33"/>
        <v>9.5260597402460123E-2</v>
      </c>
      <c r="BO39" s="26">
        <f t="shared" si="33"/>
        <v>9.6264202816055064E-2</v>
      </c>
      <c r="BP39" s="26">
        <f t="shared" si="33"/>
        <v>9.0893184308527775E-2</v>
      </c>
      <c r="BQ39" s="26">
        <f t="shared" si="33"/>
        <v>0.10158793172091704</v>
      </c>
      <c r="BR39" s="26">
        <f t="shared" si="33"/>
        <v>9.5819918222538977E-2</v>
      </c>
      <c r="BS39" s="26">
        <f t="shared" si="33"/>
        <v>9.9355206174690111E-2</v>
      </c>
      <c r="BT39" s="26">
        <f t="shared" si="33"/>
        <v>0.10469739938519818</v>
      </c>
      <c r="BU39" s="26">
        <f t="shared" si="33"/>
        <v>0.14568638210654919</v>
      </c>
      <c r="BV39" s="26">
        <f t="shared" si="33"/>
        <v>0.11933050951414767</v>
      </c>
      <c r="BW39" s="26">
        <f t="shared" si="33"/>
        <v>0.11703552676484365</v>
      </c>
      <c r="BX39" s="26">
        <f t="shared" si="33"/>
        <v>9.7316360165596694E-2</v>
      </c>
      <c r="BY39" s="53"/>
      <c r="BZ39" s="53"/>
      <c r="CA39" s="21">
        <v>275.64337364274598</v>
      </c>
    </row>
    <row r="40" spans="1:118" s="24" customFormat="1" x14ac:dyDescent="0.3">
      <c r="A40" s="31" t="s">
        <v>33</v>
      </c>
      <c r="B40" s="22">
        <f t="shared" ref="B40" si="35">B35-SUM(B36:B39)</f>
        <v>-719.17906946265157</v>
      </c>
      <c r="C40" s="22">
        <f t="shared" ref="C40" si="36">C35-SUM(C36:C39)</f>
        <v>-1031.4237998422777</v>
      </c>
      <c r="D40" s="22">
        <f>D35-SUM(D36:D39)</f>
        <v>-1081.5632290887761</v>
      </c>
      <c r="E40" s="22">
        <f t="shared" ref="E40:J40" si="37">E35-SUM(E36:E39)</f>
        <v>-1160.3218862319627</v>
      </c>
      <c r="F40" s="22">
        <f t="shared" si="37"/>
        <v>-1107.2458807842559</v>
      </c>
      <c r="G40" s="22">
        <f t="shared" si="37"/>
        <v>-884.18829623861529</v>
      </c>
      <c r="H40" s="22">
        <f t="shared" si="37"/>
        <v>-1344.0748037596641</v>
      </c>
      <c r="I40" s="22">
        <f t="shared" si="37"/>
        <v>-1652.9751479487604</v>
      </c>
      <c r="J40" s="75">
        <f t="shared" si="37"/>
        <v>-2529.1585727572256</v>
      </c>
      <c r="K40" s="61">
        <f t="shared" si="34"/>
        <v>-2212.7227234365982</v>
      </c>
      <c r="L40" s="61">
        <f t="shared" si="29"/>
        <v>-2886.5137530312759</v>
      </c>
      <c r="M40" s="22">
        <f t="shared" ref="M40:V40" si="38">M35-SUM(M36:M39)</f>
        <v>-339.71033063362597</v>
      </c>
      <c r="N40" s="22">
        <f t="shared" si="38"/>
        <v>-308.19821356006582</v>
      </c>
      <c r="O40" s="22">
        <f t="shared" si="38"/>
        <v>-278.75061588620838</v>
      </c>
      <c r="P40" s="22">
        <f t="shared" si="38"/>
        <v>-233.66272615206253</v>
      </c>
      <c r="Q40" s="22">
        <f t="shared" si="38"/>
        <v>-286.3533036400629</v>
      </c>
      <c r="R40" s="22">
        <f t="shared" si="38"/>
        <v>-289.00637376871623</v>
      </c>
      <c r="S40" s="22">
        <f t="shared" si="38"/>
        <v>-319.37683443494006</v>
      </c>
      <c r="T40" s="22">
        <f t="shared" si="38"/>
        <v>-212.50936894053666</v>
      </c>
      <c r="U40" s="22">
        <f t="shared" si="38"/>
        <v>-195.26385736507132</v>
      </c>
      <c r="V40" s="22">
        <f t="shared" si="38"/>
        <v>-244.84617320404595</v>
      </c>
      <c r="W40" s="22">
        <f>W35-SUM(W36:W39)</f>
        <v>-232.12355282688918</v>
      </c>
      <c r="X40" s="22">
        <f t="shared" ref="X40:AE40" si="39">X35-SUM(X36:X39)</f>
        <v>-211.95239815585455</v>
      </c>
      <c r="Y40" s="22">
        <f t="shared" si="39"/>
        <v>-211.33832576201348</v>
      </c>
      <c r="Z40" s="22">
        <f t="shared" si="39"/>
        <v>-369.2285371810558</v>
      </c>
      <c r="AA40" s="22">
        <f t="shared" si="39"/>
        <v>-374.16608207893842</v>
      </c>
      <c r="AB40" s="22">
        <f t="shared" si="39"/>
        <v>-389.34189689356344</v>
      </c>
      <c r="AC40" s="22">
        <f t="shared" si="39"/>
        <v>-398.84995557453908</v>
      </c>
      <c r="AD40" s="22">
        <f t="shared" si="39"/>
        <v>-380.19244629055265</v>
      </c>
      <c r="AE40" s="22">
        <f t="shared" si="39"/>
        <v>-417.47203853110386</v>
      </c>
      <c r="AF40" s="22">
        <f t="shared" si="30"/>
        <v>-456.46070755256483</v>
      </c>
      <c r="AG40" s="22">
        <f t="shared" ref="AG40:AJ40" si="40">AG35-SUM(AG36:AG39)</f>
        <v>-498.08645450075755</v>
      </c>
      <c r="AH40" s="22">
        <f t="shared" si="40"/>
        <v>-581.58157685080823</v>
      </c>
      <c r="AI40" s="22">
        <f t="shared" si="40"/>
        <v>-676.59398453246786</v>
      </c>
      <c r="AJ40" s="22">
        <f t="shared" si="40"/>
        <v>-772.896556873191</v>
      </c>
      <c r="AK40" s="22">
        <f>AK35-SUM(AK36:AK39)</f>
        <v>-743.4903239506657</v>
      </c>
      <c r="AL40" s="22">
        <f>AL35-SUM(AL36:AL39)</f>
        <v>-719.5834892861867</v>
      </c>
      <c r="AM40" s="62">
        <f>AM35-SUM(AM36:AM39)</f>
        <v>-650.54338292123248</v>
      </c>
      <c r="AN40" s="66">
        <f t="shared" ref="AN40:AV40" si="41">AN35-SUM(AN36:AN39)</f>
        <v>-0.23538268063593604</v>
      </c>
      <c r="AO40" s="66">
        <f t="shared" si="41"/>
        <v>-0.16902578344859664</v>
      </c>
      <c r="AP40" s="66">
        <f t="shared" si="41"/>
        <v>-0.15955354343986561</v>
      </c>
      <c r="AQ40" s="66">
        <f t="shared" si="41"/>
        <v>-0.15562320958595088</v>
      </c>
      <c r="AR40" s="66">
        <f t="shared" si="41"/>
        <v>-0.1474504623065136</v>
      </c>
      <c r="AS40" s="66">
        <f t="shared" si="41"/>
        <v>-0.12916761280099309</v>
      </c>
      <c r="AT40" s="66">
        <f t="shared" si="41"/>
        <v>-0.18628580352524593</v>
      </c>
      <c r="AU40" s="66">
        <f t="shared" si="41"/>
        <v>-0.19589502256806202</v>
      </c>
      <c r="AV40" s="66">
        <f t="shared" si="41"/>
        <v>-0.23546749830312863</v>
      </c>
      <c r="AW40" s="63"/>
      <c r="AX40" s="66">
        <f t="shared" ref="AX40:BX40" si="42">AX35-SUM(AX36:AX39)</f>
        <v>-0.18245763869547438</v>
      </c>
      <c r="AY40" s="66">
        <f t="shared" si="42"/>
        <v>-0.16223573173857453</v>
      </c>
      <c r="AZ40" s="66">
        <f t="shared" si="42"/>
        <v>-0.14848725553879327</v>
      </c>
      <c r="BA40" s="66">
        <f t="shared" si="42"/>
        <v>-0.12858766285862266</v>
      </c>
      <c r="BB40" s="66">
        <f t="shared" si="42"/>
        <v>-0.15173864075700227</v>
      </c>
      <c r="BC40" s="66">
        <f t="shared" si="42"/>
        <v>-0.14652856618515875</v>
      </c>
      <c r="BD40" s="66">
        <f t="shared" si="42"/>
        <v>-0.16118005392860191</v>
      </c>
      <c r="BE40" s="66">
        <f t="shared" si="42"/>
        <v>-0.12738236897758681</v>
      </c>
      <c r="BF40" s="66">
        <f t="shared" si="42"/>
        <v>-0.11879564816781496</v>
      </c>
      <c r="BG40" s="66">
        <f t="shared" si="42"/>
        <v>-0.13289918056087924</v>
      </c>
      <c r="BH40" s="66">
        <f t="shared" si="42"/>
        <v>-0.13159425955648008</v>
      </c>
      <c r="BI40" s="66">
        <f t="shared" si="42"/>
        <v>-0.1328599792386056</v>
      </c>
      <c r="BJ40" s="66">
        <f t="shared" si="42"/>
        <v>-0.13178830637952421</v>
      </c>
      <c r="BK40" s="66">
        <f t="shared" si="42"/>
        <v>-0.19548931859442287</v>
      </c>
      <c r="BL40" s="66">
        <f t="shared" si="42"/>
        <v>-0.19925200785695663</v>
      </c>
      <c r="BM40" s="66">
        <f t="shared" si="42"/>
        <v>-0.21103588141190555</v>
      </c>
      <c r="BN40" s="66">
        <f t="shared" si="42"/>
        <v>-0.19542206104019222</v>
      </c>
      <c r="BO40" s="66">
        <f t="shared" si="42"/>
        <v>-0.18202430544928316</v>
      </c>
      <c r="BP40" s="66">
        <f t="shared" si="42"/>
        <v>-0.19207111112587461</v>
      </c>
      <c r="BQ40" s="66">
        <f t="shared" si="42"/>
        <v>-0.21381093011865704</v>
      </c>
      <c r="BR40" s="66">
        <f t="shared" si="42"/>
        <v>-0.20633111299268503</v>
      </c>
      <c r="BS40" s="66">
        <f t="shared" si="42"/>
        <v>-0.22211496801681174</v>
      </c>
      <c r="BT40" s="66">
        <f t="shared" si="42"/>
        <v>-0.2316840801563429</v>
      </c>
      <c r="BU40" s="66">
        <f t="shared" si="42"/>
        <v>-0.27719443741595207</v>
      </c>
      <c r="BV40" s="66">
        <f t="shared" si="42"/>
        <v>-0.24540692864803471</v>
      </c>
      <c r="BW40" s="66">
        <f t="shared" si="42"/>
        <v>-0.24561979720564375</v>
      </c>
      <c r="BX40" s="66">
        <f t="shared" si="42"/>
        <v>-0.229675443741161</v>
      </c>
      <c r="BY40" s="53"/>
      <c r="BZ40" s="53"/>
      <c r="CA40" s="21">
        <f>CA35-SUM(CA36:CA39)</f>
        <v>-650.54338292123293</v>
      </c>
    </row>
    <row r="41" spans="1:118" s="51" customFormat="1" x14ac:dyDescent="0.3">
      <c r="A41" s="31" t="s">
        <v>50</v>
      </c>
      <c r="B41" s="38"/>
      <c r="C41" s="38"/>
      <c r="D41" s="43"/>
      <c r="E41" s="43"/>
      <c r="F41" s="43"/>
      <c r="G41" s="43"/>
      <c r="H41" s="43"/>
      <c r="I41" s="43">
        <f>I35-SUM(I36:I40)</f>
        <v>0</v>
      </c>
      <c r="J41" s="59">
        <f>J35-SUM(J36:J40)</f>
        <v>0</v>
      </c>
      <c r="K41" s="44">
        <f>K35-SUM(K36:K40)</f>
        <v>0</v>
      </c>
      <c r="L41" s="44">
        <f t="shared" ref="L41:AI41" si="43">L35-SUM(L36:L40)</f>
        <v>0</v>
      </c>
      <c r="M41" s="76">
        <f t="shared" si="43"/>
        <v>0</v>
      </c>
      <c r="N41" s="76">
        <f t="shared" si="43"/>
        <v>0</v>
      </c>
      <c r="O41" s="76">
        <f t="shared" si="43"/>
        <v>0</v>
      </c>
      <c r="P41" s="76">
        <f t="shared" si="43"/>
        <v>0</v>
      </c>
      <c r="Q41" s="76">
        <f t="shared" si="43"/>
        <v>0</v>
      </c>
      <c r="R41" s="76">
        <f t="shared" si="43"/>
        <v>0</v>
      </c>
      <c r="S41" s="76">
        <f t="shared" si="43"/>
        <v>0</v>
      </c>
      <c r="T41" s="76">
        <f t="shared" si="43"/>
        <v>0</v>
      </c>
      <c r="U41" s="76">
        <f t="shared" si="43"/>
        <v>0</v>
      </c>
      <c r="V41" s="76">
        <f t="shared" si="43"/>
        <v>0</v>
      </c>
      <c r="W41" s="76">
        <f t="shared" si="43"/>
        <v>0</v>
      </c>
      <c r="X41" s="76">
        <f t="shared" si="43"/>
        <v>0</v>
      </c>
      <c r="Y41" s="76">
        <f t="shared" si="43"/>
        <v>0</v>
      </c>
      <c r="Z41" s="76">
        <f t="shared" si="43"/>
        <v>0</v>
      </c>
      <c r="AA41" s="76">
        <f t="shared" si="43"/>
        <v>0</v>
      </c>
      <c r="AB41" s="76">
        <f t="shared" si="43"/>
        <v>0</v>
      </c>
      <c r="AC41" s="47">
        <f t="shared" si="43"/>
        <v>0</v>
      </c>
      <c r="AD41" s="47">
        <f t="shared" si="43"/>
        <v>0</v>
      </c>
      <c r="AE41" s="47">
        <f t="shared" si="43"/>
        <v>0</v>
      </c>
      <c r="AF41" s="47">
        <f t="shared" si="43"/>
        <v>0</v>
      </c>
      <c r="AG41" s="47">
        <f t="shared" si="43"/>
        <v>0</v>
      </c>
      <c r="AH41" s="47">
        <f t="shared" si="43"/>
        <v>0</v>
      </c>
      <c r="AI41" s="47">
        <f t="shared" si="43"/>
        <v>0</v>
      </c>
      <c r="AJ41" s="47">
        <f>AJ35-SUM(AJ36:AJ40)</f>
        <v>0</v>
      </c>
      <c r="AK41" s="47">
        <f t="shared" ref="AK41:AV41" si="44">AK35-SUM(AK36:AK40)</f>
        <v>0</v>
      </c>
      <c r="AL41" s="47">
        <f t="shared" si="44"/>
        <v>0</v>
      </c>
      <c r="AM41" s="86">
        <f>AM35-SUM(AM36:AM40)</f>
        <v>0</v>
      </c>
      <c r="AN41" s="46">
        <f t="shared" si="44"/>
        <v>0</v>
      </c>
      <c r="AO41" s="47">
        <f t="shared" si="44"/>
        <v>0</v>
      </c>
      <c r="AP41" s="47">
        <f t="shared" si="44"/>
        <v>0</v>
      </c>
      <c r="AQ41" s="47">
        <f t="shared" si="44"/>
        <v>0</v>
      </c>
      <c r="AR41" s="47">
        <f t="shared" si="44"/>
        <v>0</v>
      </c>
      <c r="AS41" s="47">
        <f t="shared" si="44"/>
        <v>0</v>
      </c>
      <c r="AT41" s="47">
        <f t="shared" si="44"/>
        <v>0</v>
      </c>
      <c r="AU41" s="47">
        <f t="shared" si="44"/>
        <v>0</v>
      </c>
      <c r="AV41" s="47">
        <f t="shared" si="44"/>
        <v>0</v>
      </c>
      <c r="AW41" s="77"/>
      <c r="AX41" s="47">
        <f t="shared" ref="AX41:BX41" si="45">AX35-SUM(AX36:AX40)</f>
        <v>0</v>
      </c>
      <c r="AY41" s="47">
        <f t="shared" si="45"/>
        <v>0</v>
      </c>
      <c r="AZ41" s="47">
        <f t="shared" si="45"/>
        <v>0</v>
      </c>
      <c r="BA41" s="47">
        <f t="shared" si="45"/>
        <v>0</v>
      </c>
      <c r="BB41" s="47">
        <f t="shared" si="45"/>
        <v>0</v>
      </c>
      <c r="BC41" s="47">
        <f t="shared" si="45"/>
        <v>0</v>
      </c>
      <c r="BD41" s="47">
        <f t="shared" si="45"/>
        <v>0</v>
      </c>
      <c r="BE41" s="47">
        <f t="shared" si="45"/>
        <v>0</v>
      </c>
      <c r="BF41" s="47">
        <f t="shared" si="45"/>
        <v>0</v>
      </c>
      <c r="BG41" s="47">
        <f t="shared" si="45"/>
        <v>0</v>
      </c>
      <c r="BH41" s="47">
        <f t="shared" si="45"/>
        <v>0</v>
      </c>
      <c r="BI41" s="47">
        <f t="shared" si="45"/>
        <v>0</v>
      </c>
      <c r="BJ41" s="47">
        <f t="shared" si="45"/>
        <v>0</v>
      </c>
      <c r="BK41" s="47">
        <f t="shared" si="45"/>
        <v>0</v>
      </c>
      <c r="BL41" s="47">
        <f t="shared" si="45"/>
        <v>0</v>
      </c>
      <c r="BM41" s="47">
        <f t="shared" si="45"/>
        <v>0</v>
      </c>
      <c r="BN41" s="47">
        <f t="shared" si="45"/>
        <v>0</v>
      </c>
      <c r="BO41" s="47">
        <f t="shared" si="45"/>
        <v>0</v>
      </c>
      <c r="BP41" s="47">
        <f t="shared" si="45"/>
        <v>0</v>
      </c>
      <c r="BQ41" s="47">
        <f t="shared" si="45"/>
        <v>0</v>
      </c>
      <c r="BR41" s="47">
        <f t="shared" si="45"/>
        <v>0</v>
      </c>
      <c r="BS41" s="47">
        <f t="shared" si="45"/>
        <v>0</v>
      </c>
      <c r="BT41" s="47">
        <f t="shared" si="45"/>
        <v>0</v>
      </c>
      <c r="BU41" s="47">
        <f t="shared" si="45"/>
        <v>0</v>
      </c>
      <c r="BV41" s="47">
        <f t="shared" si="45"/>
        <v>0</v>
      </c>
      <c r="BW41" s="47">
        <f t="shared" si="45"/>
        <v>0</v>
      </c>
      <c r="BX41" s="47">
        <f t="shared" si="45"/>
        <v>0</v>
      </c>
      <c r="BY41" s="53"/>
      <c r="BZ41" s="53"/>
      <c r="CA41" s="48">
        <f>CA35-SUM(CA36:CA40)</f>
        <v>0</v>
      </c>
    </row>
    <row r="42" spans="1:118" s="24" customFormat="1" ht="25" x14ac:dyDescent="0.5">
      <c r="A42" s="17" t="s">
        <v>51</v>
      </c>
      <c r="B42" s="18"/>
      <c r="C42" s="18"/>
      <c r="D42" s="18"/>
      <c r="E42" s="18"/>
      <c r="F42" s="18"/>
      <c r="G42" s="18"/>
      <c r="H42" s="18"/>
      <c r="I42" s="18"/>
      <c r="J42" s="143"/>
      <c r="K42" s="61"/>
      <c r="L42" s="61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62"/>
      <c r="AN42" s="66"/>
      <c r="AO42" s="66"/>
      <c r="AP42" s="66"/>
      <c r="AQ42" s="66"/>
      <c r="AR42" s="66"/>
      <c r="AS42" s="66"/>
      <c r="AT42" s="66"/>
      <c r="AU42" s="66"/>
      <c r="AV42" s="66"/>
      <c r="AW42" s="63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53"/>
      <c r="BZ42" s="53"/>
      <c r="CA42" s="21"/>
    </row>
    <row r="43" spans="1:118" s="51" customFormat="1" x14ac:dyDescent="0.3">
      <c r="A43" s="25" t="s">
        <v>46</v>
      </c>
      <c r="B43" s="38">
        <v>3.1855025630235287</v>
      </c>
      <c r="C43" s="38">
        <v>4.3613119999999999</v>
      </c>
      <c r="D43" s="38">
        <v>5.2548755522423596</v>
      </c>
      <c r="E43" s="38">
        <v>5.8039158392465975</v>
      </c>
      <c r="F43" s="38">
        <v>6.24941747</v>
      </c>
      <c r="G43" s="38">
        <v>7.0235972752636497</v>
      </c>
      <c r="H43" s="38">
        <f>H16</f>
        <v>8.728926665510043</v>
      </c>
      <c r="I43" s="38">
        <v>9.1032677084520266</v>
      </c>
      <c r="J43" s="31">
        <v>10.419398600419296</v>
      </c>
      <c r="K43" s="78">
        <f>'[1]Segment Analysis in THB'!K43</f>
        <v>9.9069598280693434</v>
      </c>
      <c r="L43" s="78">
        <f>'[1]Segment Analysis in THB'!L43</f>
        <v>12.277152947344794</v>
      </c>
      <c r="M43" s="38">
        <v>1.4233449846048198</v>
      </c>
      <c r="N43" s="38">
        <v>1.445737068888586</v>
      </c>
      <c r="O43" s="38">
        <v>1.4709999588757243</v>
      </c>
      <c r="P43" s="38">
        <v>1.4638338268774662</v>
      </c>
      <c r="Q43" s="38">
        <v>1.5054495400000001</v>
      </c>
      <c r="R43" s="38">
        <v>1.58684508</v>
      </c>
      <c r="S43" s="38">
        <v>1.6325157000000001</v>
      </c>
      <c r="T43" s="38">
        <v>1.5246071499999998</v>
      </c>
      <c r="U43" s="38">
        <v>1.6267209389142077</v>
      </c>
      <c r="V43" s="39">
        <v>1.8145852072488728</v>
      </c>
      <c r="W43" s="38">
        <v>1.8015288626199988</v>
      </c>
      <c r="X43" s="38">
        <v>1.7807622664805691</v>
      </c>
      <c r="Y43" s="35">
        <v>1.7647709200019872</v>
      </c>
      <c r="Z43" s="35">
        <v>2.3193589555325862</v>
      </c>
      <c r="AA43" s="35">
        <v>2.3795751199698389</v>
      </c>
      <c r="AB43" s="38">
        <v>2.2652216700056336</v>
      </c>
      <c r="AC43" s="38">
        <v>2.1881375496729887</v>
      </c>
      <c r="AD43" s="38">
        <v>2.2228976203174389</v>
      </c>
      <c r="AE43" s="38">
        <v>2.3866285300104808</v>
      </c>
      <c r="AF43" s="38">
        <f>AF16</f>
        <v>2.3056040084511196</v>
      </c>
      <c r="AG43" s="38">
        <f>AG16</f>
        <v>2.325123570352289</v>
      </c>
      <c r="AH43" s="38">
        <f>AH16</f>
        <v>2.5462493404533282</v>
      </c>
      <c r="AI43" s="38">
        <f>AI16</f>
        <v>2.7299829088126062</v>
      </c>
      <c r="AJ43" s="38">
        <f>AJ16</f>
        <v>2.8180427808010728</v>
      </c>
      <c r="AK43" s="38">
        <f t="shared" ref="AK43:AM43" si="46">AK16</f>
        <v>2.9662154634429303</v>
      </c>
      <c r="AL43" s="38">
        <f t="shared" si="46"/>
        <v>3.1478780257755492</v>
      </c>
      <c r="AM43" s="79">
        <f t="shared" si="46"/>
        <v>3.3450166773252423</v>
      </c>
      <c r="AN43" s="26">
        <f t="shared" ref="AN43:AV46" si="47">B43/B$43</f>
        <v>1</v>
      </c>
      <c r="AO43" s="26">
        <f t="shared" si="47"/>
        <v>1</v>
      </c>
      <c r="AP43" s="26">
        <f t="shared" si="47"/>
        <v>1</v>
      </c>
      <c r="AQ43" s="26">
        <f t="shared" si="47"/>
        <v>1</v>
      </c>
      <c r="AR43" s="26">
        <f t="shared" si="47"/>
        <v>1</v>
      </c>
      <c r="AS43" s="26">
        <f t="shared" si="47"/>
        <v>1</v>
      </c>
      <c r="AT43" s="26">
        <f t="shared" si="47"/>
        <v>1</v>
      </c>
      <c r="AU43" s="26">
        <f t="shared" si="47"/>
        <v>1</v>
      </c>
      <c r="AV43" s="26">
        <f t="shared" si="47"/>
        <v>1</v>
      </c>
      <c r="AW43" s="56"/>
      <c r="AX43" s="26">
        <f t="shared" ref="AX43:BM46" si="48">M43/M$43</f>
        <v>1</v>
      </c>
      <c r="AY43" s="26">
        <f t="shared" si="48"/>
        <v>1</v>
      </c>
      <c r="AZ43" s="26">
        <f t="shared" si="48"/>
        <v>1</v>
      </c>
      <c r="BA43" s="26">
        <f t="shared" si="48"/>
        <v>1</v>
      </c>
      <c r="BB43" s="26">
        <f t="shared" si="48"/>
        <v>1</v>
      </c>
      <c r="BC43" s="26">
        <f t="shared" si="48"/>
        <v>1</v>
      </c>
      <c r="BD43" s="26">
        <f t="shared" si="48"/>
        <v>1</v>
      </c>
      <c r="BE43" s="26">
        <f t="shared" si="48"/>
        <v>1</v>
      </c>
      <c r="BF43" s="26">
        <f t="shared" si="48"/>
        <v>1</v>
      </c>
      <c r="BG43" s="26">
        <f t="shared" si="48"/>
        <v>1</v>
      </c>
      <c r="BH43" s="26">
        <f t="shared" si="48"/>
        <v>1</v>
      </c>
      <c r="BI43" s="26">
        <f t="shared" si="48"/>
        <v>1</v>
      </c>
      <c r="BJ43" s="26">
        <f t="shared" si="48"/>
        <v>1</v>
      </c>
      <c r="BK43" s="26">
        <f t="shared" si="48"/>
        <v>1</v>
      </c>
      <c r="BL43" s="26">
        <f t="shared" si="48"/>
        <v>1</v>
      </c>
      <c r="BM43" s="26">
        <f t="shared" si="48"/>
        <v>1</v>
      </c>
      <c r="BN43" s="26">
        <f t="shared" ref="BN43:BX46" si="49">AC43/AC$43</f>
        <v>1</v>
      </c>
      <c r="BO43" s="26">
        <f t="shared" si="49"/>
        <v>1</v>
      </c>
      <c r="BP43" s="26">
        <f t="shared" si="49"/>
        <v>1</v>
      </c>
      <c r="BQ43" s="26">
        <f t="shared" si="49"/>
        <v>1</v>
      </c>
      <c r="BR43" s="26">
        <f t="shared" si="49"/>
        <v>1</v>
      </c>
      <c r="BS43" s="26">
        <f t="shared" si="49"/>
        <v>1</v>
      </c>
      <c r="BT43" s="26">
        <f t="shared" si="49"/>
        <v>1</v>
      </c>
      <c r="BU43" s="26">
        <f t="shared" si="49"/>
        <v>1</v>
      </c>
      <c r="BV43" s="26">
        <f t="shared" si="49"/>
        <v>1</v>
      </c>
      <c r="BW43" s="26">
        <f t="shared" si="49"/>
        <v>1</v>
      </c>
      <c r="BX43" s="26">
        <f t="shared" si="49"/>
        <v>1</v>
      </c>
      <c r="BY43" s="53"/>
      <c r="BZ43" s="53"/>
      <c r="CA43" s="71">
        <f>CA16</f>
        <v>3.2194926773252437</v>
      </c>
    </row>
    <row r="44" spans="1:118" s="51" customFormat="1" x14ac:dyDescent="0.3">
      <c r="A44" s="31" t="s">
        <v>34</v>
      </c>
      <c r="B44" s="38">
        <v>8.2101916801063601E-2</v>
      </c>
      <c r="C44" s="38">
        <v>0.30694329220252292</v>
      </c>
      <c r="D44" s="38">
        <v>0.87115926489395001</v>
      </c>
      <c r="E44" s="38">
        <v>1.0795230505344338</v>
      </c>
      <c r="F44" s="38">
        <v>1.4312496371106249</v>
      </c>
      <c r="G44" s="38">
        <v>1.5178338319164384</v>
      </c>
      <c r="H44" s="38">
        <v>1.7165013565251064</v>
      </c>
      <c r="I44" s="38">
        <v>1.8418283031279716</v>
      </c>
      <c r="J44" s="31">
        <v>2.1551533784911232</v>
      </c>
      <c r="K44" s="78">
        <f>'[1]Segment Analysis in THB'!K44</f>
        <v>2.055110860245593</v>
      </c>
      <c r="L44" s="78">
        <f>'[1]Segment Analysis in THB'!L44</f>
        <v>2.306663895351551</v>
      </c>
      <c r="M44" s="38">
        <v>0.29886422256917</v>
      </c>
      <c r="N44" s="38">
        <v>0.28118142357866127</v>
      </c>
      <c r="O44" s="38">
        <v>0.30041101792457081</v>
      </c>
      <c r="P44" s="38">
        <v>0.32114619040016107</v>
      </c>
      <c r="Q44" s="38">
        <v>0.32627512082164234</v>
      </c>
      <c r="R44" s="38">
        <v>0.36149964193526024</v>
      </c>
      <c r="S44" s="38">
        <v>0.38377110529045821</v>
      </c>
      <c r="T44" s="38">
        <v>0.35970376906326412</v>
      </c>
      <c r="U44" s="38">
        <v>0.35652272328853335</v>
      </c>
      <c r="V44" s="39">
        <v>0.4053834734225229</v>
      </c>
      <c r="W44" s="38">
        <v>0.37488096755485262</v>
      </c>
      <c r="X44" s="38">
        <v>0.38104666765052947</v>
      </c>
      <c r="Y44" s="38">
        <v>0.36453532134794253</v>
      </c>
      <c r="Z44" s="38">
        <v>0.44606019295008631</v>
      </c>
      <c r="AA44" s="38">
        <v>0.44600435159628721</v>
      </c>
      <c r="AB44" s="38">
        <v>0.45990149063079033</v>
      </c>
      <c r="AC44" s="38">
        <v>0.44837378321901761</v>
      </c>
      <c r="AD44" s="38">
        <v>0.45158584385338391</v>
      </c>
      <c r="AE44" s="38">
        <v>0.47807825184038266</v>
      </c>
      <c r="AF44" s="38">
        <f>I44-AC44-AD44-AE44</f>
        <v>0.46379042421518746</v>
      </c>
      <c r="AG44" s="38">
        <v>0.49675516421264931</v>
      </c>
      <c r="AH44" s="38">
        <v>0.52751281737290878</v>
      </c>
      <c r="AI44" s="38">
        <v>0.56705245444484753</v>
      </c>
      <c r="AJ44" s="38">
        <v>0.56383294246071758</v>
      </c>
      <c r="AK44" s="38">
        <v>0.54956361102026785</v>
      </c>
      <c r="AL44" s="38">
        <f>'[1]Segment Analysis in THB'!AL44</f>
        <v>0.58962494172640534</v>
      </c>
      <c r="AM44" s="79">
        <f>'[1]Segment Analysis in THB'!AM44</f>
        <v>0.60364240014416015</v>
      </c>
      <c r="AN44" s="26">
        <f t="shared" si="47"/>
        <v>2.5773615050284669E-2</v>
      </c>
      <c r="AO44" s="26">
        <f t="shared" si="47"/>
        <v>7.0378659495702878E-2</v>
      </c>
      <c r="AP44" s="26">
        <f t="shared" si="47"/>
        <v>0.16578114100574828</v>
      </c>
      <c r="AQ44" s="26">
        <f t="shared" si="47"/>
        <v>0.18599908758748748</v>
      </c>
      <c r="AR44" s="26">
        <f t="shared" si="47"/>
        <v>0.2290212878210271</v>
      </c>
      <c r="AS44" s="26">
        <f t="shared" si="47"/>
        <v>0.2161049064219677</v>
      </c>
      <c r="AT44" s="26">
        <f t="shared" si="47"/>
        <v>0.19664518013507779</v>
      </c>
      <c r="AU44" s="26">
        <f t="shared" si="47"/>
        <v>0.2023260615985078</v>
      </c>
      <c r="AV44" s="26">
        <f t="shared" si="47"/>
        <v>0.20684047718496881</v>
      </c>
      <c r="AW44" s="56"/>
      <c r="AX44" s="26">
        <f t="shared" si="48"/>
        <v>0.209973144811514</v>
      </c>
      <c r="AY44" s="26">
        <f t="shared" si="48"/>
        <v>0.19449001456040704</v>
      </c>
      <c r="AZ44" s="26">
        <f t="shared" si="48"/>
        <v>0.20422231565130225</v>
      </c>
      <c r="BA44" s="26">
        <f t="shared" si="48"/>
        <v>0.2193870537103276</v>
      </c>
      <c r="BB44" s="26">
        <f t="shared" si="48"/>
        <v>0.21672936365681331</v>
      </c>
      <c r="BC44" s="26">
        <f t="shared" si="48"/>
        <v>0.22781029256823246</v>
      </c>
      <c r="BD44" s="26">
        <f t="shared" si="48"/>
        <v>0.23507958011702931</v>
      </c>
      <c r="BE44" s="26">
        <f t="shared" si="48"/>
        <v>0.23593210163238718</v>
      </c>
      <c r="BF44" s="26">
        <f t="shared" si="48"/>
        <v>0.21916649301047458</v>
      </c>
      <c r="BG44" s="26">
        <f t="shared" si="48"/>
        <v>0.22340283156894711</v>
      </c>
      <c r="BH44" s="26">
        <f t="shared" si="48"/>
        <v>0.20809045879490148</v>
      </c>
      <c r="BI44" s="26">
        <f t="shared" si="48"/>
        <v>0.21397952709522289</v>
      </c>
      <c r="BJ44" s="26">
        <f t="shared" si="48"/>
        <v>0.20656240264177295</v>
      </c>
      <c r="BK44" s="26">
        <f t="shared" si="48"/>
        <v>0.19232046505180095</v>
      </c>
      <c r="BL44" s="26">
        <f t="shared" si="48"/>
        <v>0.18743024662400248</v>
      </c>
      <c r="BM44" s="26">
        <f t="shared" si="48"/>
        <v>0.2030271459612368</v>
      </c>
      <c r="BN44" s="26">
        <f t="shared" si="49"/>
        <v>0.20491115071172097</v>
      </c>
      <c r="BO44" s="26">
        <f t="shared" si="49"/>
        <v>0.20315188595545647</v>
      </c>
      <c r="BP44" s="26">
        <f t="shared" si="49"/>
        <v>0.20031531754054879</v>
      </c>
      <c r="BQ44" s="26">
        <f t="shared" si="49"/>
        <v>0.20115788423128089</v>
      </c>
      <c r="BR44" s="26">
        <f t="shared" si="49"/>
        <v>0.2136467801310809</v>
      </c>
      <c r="BS44" s="26">
        <f t="shared" si="49"/>
        <v>0.20717249053032319</v>
      </c>
      <c r="BT44" s="26">
        <f t="shared" si="49"/>
        <v>0.20771282216249642</v>
      </c>
      <c r="BU44" s="26">
        <f t="shared" si="49"/>
        <v>0.20007962487370018</v>
      </c>
      <c r="BV44" s="26">
        <f t="shared" si="49"/>
        <v>0.18527433957288497</v>
      </c>
      <c r="BW44" s="26">
        <f t="shared" si="49"/>
        <v>0.1873087003049104</v>
      </c>
      <c r="BX44" s="26">
        <f t="shared" si="49"/>
        <v>0.180460206442632</v>
      </c>
      <c r="BY44" s="53"/>
      <c r="BZ44" s="53"/>
      <c r="CA44" s="71">
        <f>'[1]Segment Analysis in THB'!CM44</f>
        <v>0.60364240014416026</v>
      </c>
    </row>
    <row r="45" spans="1:118" s="51" customFormat="1" x14ac:dyDescent="0.3">
      <c r="A45" s="31" t="s">
        <v>35</v>
      </c>
      <c r="B45" s="38">
        <v>1.3779272511385285</v>
      </c>
      <c r="C45" s="38">
        <v>2.081734</v>
      </c>
      <c r="D45" s="38">
        <v>2.3597725780619809</v>
      </c>
      <c r="E45" s="38">
        <v>2.3487702616546851</v>
      </c>
      <c r="F45" s="38">
        <v>2.3072067719937253</v>
      </c>
      <c r="G45" s="38">
        <v>2.8845986259973042</v>
      </c>
      <c r="H45" s="38">
        <v>4.2070288456446372</v>
      </c>
      <c r="I45" s="38">
        <v>4.6189346331817323</v>
      </c>
      <c r="J45" s="31">
        <v>5.3505766578793956</v>
      </c>
      <c r="K45" s="78">
        <f>'[1]Segment Analysis in THB'!K45</f>
        <v>5.0942326197931926</v>
      </c>
      <c r="L45" s="78">
        <f>'[1]Segment Analysis in THB'!L45</f>
        <v>5.840935724141767</v>
      </c>
      <c r="M45" s="38">
        <v>0.55990100832970036</v>
      </c>
      <c r="N45" s="38">
        <v>0.57553898731657627</v>
      </c>
      <c r="O45" s="38">
        <v>0.55650861804599083</v>
      </c>
      <c r="P45" s="38">
        <v>0.53474184402428848</v>
      </c>
      <c r="Q45" s="38">
        <v>0.57685936586747433</v>
      </c>
      <c r="R45" s="38">
        <v>0.58474593105873973</v>
      </c>
      <c r="S45" s="38">
        <v>0.59978693852822462</v>
      </c>
      <c r="T45" s="38">
        <v>0.54581453653928658</v>
      </c>
      <c r="U45" s="38">
        <v>0.62944518769507374</v>
      </c>
      <c r="V45" s="39">
        <v>0.73839787687905578</v>
      </c>
      <c r="W45" s="38">
        <v>0.77211263686350362</v>
      </c>
      <c r="X45" s="38">
        <v>0.74464292455967118</v>
      </c>
      <c r="Y45" s="38">
        <v>0.70945874275668341</v>
      </c>
      <c r="Z45" s="38">
        <v>1.139296387231556</v>
      </c>
      <c r="AA45" s="38">
        <v>1.2048563240126426</v>
      </c>
      <c r="AB45" s="38">
        <v>1.1534173916437551</v>
      </c>
      <c r="AC45" s="38">
        <v>1.0869127829182967</v>
      </c>
      <c r="AD45" s="38">
        <v>1.0931493158777525</v>
      </c>
      <c r="AE45" s="38">
        <v>1.2560747511859514</v>
      </c>
      <c r="AF45" s="38">
        <f>I45-AC45-AD45-AE45</f>
        <v>1.1827977831997318</v>
      </c>
      <c r="AG45" s="38">
        <v>1.146049587684058</v>
      </c>
      <c r="AH45" s="38">
        <v>1.2957363298823097</v>
      </c>
      <c r="AI45" s="38">
        <v>1.4696489190270936</v>
      </c>
      <c r="AJ45" s="38">
        <v>1.4391418212859346</v>
      </c>
      <c r="AK45" s="38">
        <v>1.443132696714418</v>
      </c>
      <c r="AL45" s="38">
        <f>'[1]Segment Analysis in THB'!AL45</f>
        <v>1.608724895949714</v>
      </c>
      <c r="AM45" s="79">
        <f>'[1]Segment Analysis in THB'!AM45</f>
        <v>1.3499363101917004</v>
      </c>
      <c r="AN45" s="26">
        <f t="shared" si="47"/>
        <v>0.43256196593063323</v>
      </c>
      <c r="AO45" s="26">
        <f t="shared" si="47"/>
        <v>0.47731829321085034</v>
      </c>
      <c r="AP45" s="26">
        <f t="shared" si="47"/>
        <v>0.44906345632771821</v>
      </c>
      <c r="AQ45" s="26">
        <f t="shared" si="47"/>
        <v>0.404687167545072</v>
      </c>
      <c r="AR45" s="26">
        <f t="shared" si="47"/>
        <v>0.36918749356549629</v>
      </c>
      <c r="AS45" s="26">
        <f t="shared" si="47"/>
        <v>0.4107010286817766</v>
      </c>
      <c r="AT45" s="26">
        <f t="shared" si="47"/>
        <v>0.48196404974595064</v>
      </c>
      <c r="AU45" s="26">
        <f t="shared" si="47"/>
        <v>0.50739303523867951</v>
      </c>
      <c r="AV45" s="26">
        <f t="shared" si="47"/>
        <v>0.51352068032641329</v>
      </c>
      <c r="AW45" s="56"/>
      <c r="AX45" s="26">
        <f t="shared" si="48"/>
        <v>0.39336985367967719</v>
      </c>
      <c r="AY45" s="26">
        <f t="shared" si="48"/>
        <v>0.39809381643580827</v>
      </c>
      <c r="AZ45" s="26">
        <f t="shared" si="48"/>
        <v>0.37831994126724977</v>
      </c>
      <c r="BA45" s="26">
        <f t="shared" si="48"/>
        <v>0.36530228650676644</v>
      </c>
      <c r="BB45" s="26">
        <f t="shared" si="48"/>
        <v>0.38318080449742226</v>
      </c>
      <c r="BC45" s="26">
        <f t="shared" si="48"/>
        <v>0.36849591584500468</v>
      </c>
      <c r="BD45" s="26">
        <f t="shared" si="48"/>
        <v>0.36740041062283479</v>
      </c>
      <c r="BE45" s="26">
        <f t="shared" si="48"/>
        <v>0.35800339552342164</v>
      </c>
      <c r="BF45" s="26">
        <f t="shared" si="48"/>
        <v>0.38694109889260503</v>
      </c>
      <c r="BG45" s="26">
        <f t="shared" si="48"/>
        <v>0.4069237828729767</v>
      </c>
      <c r="BH45" s="26">
        <f t="shared" si="48"/>
        <v>0.42858743641809049</v>
      </c>
      <c r="BI45" s="26">
        <f t="shared" si="48"/>
        <v>0.41815964914359688</v>
      </c>
      <c r="BJ45" s="26">
        <f t="shared" si="48"/>
        <v>0.40201180488393617</v>
      </c>
      <c r="BK45" s="26">
        <f t="shared" si="48"/>
        <v>0.49121175681490986</v>
      </c>
      <c r="BL45" s="26">
        <f t="shared" si="48"/>
        <v>0.50633254394923832</v>
      </c>
      <c r="BM45" s="26">
        <f t="shared" si="48"/>
        <v>0.50918521878738987</v>
      </c>
      <c r="BN45" s="26">
        <f t="shared" si="49"/>
        <v>0.49672964255868329</v>
      </c>
      <c r="BO45" s="26">
        <f t="shared" si="49"/>
        <v>0.49176772960045112</v>
      </c>
      <c r="BP45" s="26">
        <f t="shared" si="49"/>
        <v>0.52629671328886496</v>
      </c>
      <c r="BQ45" s="26">
        <f t="shared" si="49"/>
        <v>0.5130099439731296</v>
      </c>
      <c r="BR45" s="26">
        <f t="shared" si="49"/>
        <v>0.49289835701524254</v>
      </c>
      <c r="BS45" s="26">
        <f t="shared" si="49"/>
        <v>0.50888037919005213</v>
      </c>
      <c r="BT45" s="26">
        <f t="shared" si="49"/>
        <v>0.53833630763143159</v>
      </c>
      <c r="BU45" s="26">
        <f t="shared" si="49"/>
        <v>0.51068842215263888</v>
      </c>
      <c r="BV45" s="26">
        <f t="shared" si="49"/>
        <v>0.48652321940205667</v>
      </c>
      <c r="BW45" s="26">
        <f t="shared" si="49"/>
        <v>0.51105058162263739</v>
      </c>
      <c r="BX45" s="26">
        <f t="shared" si="49"/>
        <v>0.40356639156464313</v>
      </c>
      <c r="BY45" s="53"/>
      <c r="BZ45" s="53"/>
      <c r="CA45" s="71">
        <f>'[1]Segment Analysis in THB'!CM45</f>
        <v>1.5184073101917006</v>
      </c>
    </row>
    <row r="46" spans="1:118" s="51" customFormat="1" x14ac:dyDescent="0.3">
      <c r="A46" s="31" t="s">
        <v>36</v>
      </c>
      <c r="B46" s="38">
        <v>1.7254733950839365</v>
      </c>
      <c r="C46" s="38">
        <v>1.9726347077974771</v>
      </c>
      <c r="D46" s="38">
        <v>2.0239437092864283</v>
      </c>
      <c r="E46" s="38">
        <v>2.3756225270574771</v>
      </c>
      <c r="F46" s="38">
        <v>2.5109607819056499</v>
      </c>
      <c r="G46" s="38">
        <v>2.6211648173499054</v>
      </c>
      <c r="H46" s="38">
        <v>2.8053974633403023</v>
      </c>
      <c r="I46" s="38">
        <v>2.6425047721423254</v>
      </c>
      <c r="J46" s="31">
        <v>2.9136685640487765</v>
      </c>
      <c r="K46" s="78">
        <f>'[1]Segment Analysis in THB'!K46</f>
        <v>2.7576163480305569</v>
      </c>
      <c r="L46" s="78">
        <f>'[1]Segment Analysis in THB'!L46</f>
        <v>4.1295533278514771</v>
      </c>
      <c r="M46" s="38">
        <v>0.56457975370594948</v>
      </c>
      <c r="N46" s="38">
        <v>0.58901665799334868</v>
      </c>
      <c r="O46" s="38">
        <v>0.61408032290516279</v>
      </c>
      <c r="P46" s="38">
        <v>0.60794579245301639</v>
      </c>
      <c r="Q46" s="38">
        <v>0.60231505432088328</v>
      </c>
      <c r="R46" s="38">
        <v>0.64059922700600003</v>
      </c>
      <c r="S46" s="38">
        <v>0.64895765618131729</v>
      </c>
      <c r="T46" s="38">
        <v>0.61908884439744916</v>
      </c>
      <c r="U46" s="38">
        <v>0.64075302793060052</v>
      </c>
      <c r="V46" s="39">
        <v>0.67080385694729416</v>
      </c>
      <c r="W46" s="38">
        <v>0.65453525820164238</v>
      </c>
      <c r="X46" s="38">
        <v>0.65507267427036842</v>
      </c>
      <c r="Y46" s="38">
        <v>0.69077685589736137</v>
      </c>
      <c r="Z46" s="38">
        <v>0.73400237535094404</v>
      </c>
      <c r="AA46" s="38">
        <v>0.72871544436090863</v>
      </c>
      <c r="AB46" s="38">
        <v>0.65190278773108812</v>
      </c>
      <c r="AC46" s="38">
        <v>0.65285098353567395</v>
      </c>
      <c r="AD46" s="38">
        <v>0.67816246058630292</v>
      </c>
      <c r="AE46" s="38">
        <v>0.65247552698414746</v>
      </c>
      <c r="AF46" s="38">
        <f>I46-AC46-AD46-AE46</f>
        <v>0.65901580103620094</v>
      </c>
      <c r="AG46" s="38">
        <v>0.68231881845558129</v>
      </c>
      <c r="AH46" s="38">
        <v>0.72300019319810982</v>
      </c>
      <c r="AI46" s="38">
        <v>0.69328153534066472</v>
      </c>
      <c r="AJ46" s="38">
        <v>0.81506801705442078</v>
      </c>
      <c r="AK46" s="38">
        <v>0.97351915570824488</v>
      </c>
      <c r="AL46" s="38">
        <f>'[1]Segment Analysis in THB'!AL46</f>
        <v>0.94952818809942896</v>
      </c>
      <c r="AM46" s="79">
        <f>'[1]Segment Analysis in THB'!AM46</f>
        <v>1.3914379669893826</v>
      </c>
      <c r="AN46" s="26">
        <f t="shared" si="47"/>
        <v>0.54166441901908202</v>
      </c>
      <c r="AO46" s="26">
        <f t="shared" si="47"/>
        <v>0.45230304729344684</v>
      </c>
      <c r="AP46" s="26">
        <f t="shared" si="47"/>
        <v>0.38515540266653342</v>
      </c>
      <c r="AQ46" s="26">
        <f t="shared" si="47"/>
        <v>0.40931374486744027</v>
      </c>
      <c r="AR46" s="26">
        <f t="shared" si="47"/>
        <v>0.40179117397091568</v>
      </c>
      <c r="AS46" s="26">
        <f t="shared" si="47"/>
        <v>0.37319406489625545</v>
      </c>
      <c r="AT46" s="26">
        <f t="shared" si="47"/>
        <v>0.32139088468059424</v>
      </c>
      <c r="AU46" s="26">
        <f t="shared" si="47"/>
        <v>0.29028090316281302</v>
      </c>
      <c r="AV46" s="26">
        <f t="shared" si="47"/>
        <v>0.27963884248861781</v>
      </c>
      <c r="AW46" s="56"/>
      <c r="AX46" s="26">
        <f t="shared" si="48"/>
        <v>0.39665700150880884</v>
      </c>
      <c r="AY46" s="26">
        <f t="shared" si="48"/>
        <v>0.40741616900378486</v>
      </c>
      <c r="AZ46" s="26">
        <f t="shared" si="48"/>
        <v>0.41745774308144806</v>
      </c>
      <c r="BA46" s="26">
        <f t="shared" si="48"/>
        <v>0.41531065978290577</v>
      </c>
      <c r="BB46" s="26">
        <f t="shared" si="48"/>
        <v>0.40008983251666025</v>
      </c>
      <c r="BC46" s="26">
        <f t="shared" si="48"/>
        <v>0.4036936151360157</v>
      </c>
      <c r="BD46" s="26">
        <f t="shared" si="48"/>
        <v>0.39752000926013592</v>
      </c>
      <c r="BE46" s="26">
        <f t="shared" si="48"/>
        <v>0.40606450284419121</v>
      </c>
      <c r="BF46" s="26">
        <f t="shared" si="48"/>
        <v>0.39389240809692033</v>
      </c>
      <c r="BG46" s="26">
        <f t="shared" si="48"/>
        <v>0.36967338555807622</v>
      </c>
      <c r="BH46" s="26">
        <f t="shared" si="48"/>
        <v>0.36332210478700794</v>
      </c>
      <c r="BI46" s="26">
        <f t="shared" si="48"/>
        <v>0.36786082376118018</v>
      </c>
      <c r="BJ46" s="26">
        <f t="shared" si="48"/>
        <v>0.39142579247429093</v>
      </c>
      <c r="BK46" s="26">
        <f t="shared" si="48"/>
        <v>0.3164677781332893</v>
      </c>
      <c r="BL46" s="26">
        <f t="shared" si="48"/>
        <v>0.30623762966984841</v>
      </c>
      <c r="BM46" s="26">
        <f t="shared" si="48"/>
        <v>0.28778763525137335</v>
      </c>
      <c r="BN46" s="26">
        <f t="shared" si="49"/>
        <v>0.29835920672959559</v>
      </c>
      <c r="BO46" s="26">
        <f t="shared" si="49"/>
        <v>0.30508038444409263</v>
      </c>
      <c r="BP46" s="26">
        <f t="shared" si="49"/>
        <v>0.2733879691705865</v>
      </c>
      <c r="BQ46" s="26">
        <f t="shared" si="49"/>
        <v>0.28583217179558984</v>
      </c>
      <c r="BR46" s="26">
        <f t="shared" si="49"/>
        <v>0.29345486285367633</v>
      </c>
      <c r="BS46" s="26">
        <f t="shared" si="49"/>
        <v>0.28394713027962476</v>
      </c>
      <c r="BT46" s="26">
        <f t="shared" si="49"/>
        <v>0.25395087020607188</v>
      </c>
      <c r="BU46" s="26">
        <f t="shared" si="49"/>
        <v>0.289231952973661</v>
      </c>
      <c r="BV46" s="26">
        <f t="shared" si="49"/>
        <v>0.32820244102505847</v>
      </c>
      <c r="BW46" s="26">
        <f t="shared" si="49"/>
        <v>0.30164071807245191</v>
      </c>
      <c r="BX46" s="26">
        <f t="shared" si="49"/>
        <v>0.41597340199272509</v>
      </c>
      <c r="BY46" s="53"/>
      <c r="BZ46" s="53"/>
      <c r="CA46" s="71">
        <f>'[1]Segment Analysis in THB'!CM46</f>
        <v>1.0974429669893824</v>
      </c>
    </row>
    <row r="47" spans="1:118" s="51" customFormat="1" x14ac:dyDescent="0.3">
      <c r="A47" s="31"/>
      <c r="B47" s="38">
        <f>B43-SUM(B44:B46)</f>
        <v>0</v>
      </c>
      <c r="C47" s="38">
        <f>C43-SUM(C44:C46)</f>
        <v>0</v>
      </c>
      <c r="D47" s="43">
        <f>D43-SUM(D44:D46)</f>
        <v>0</v>
      </c>
      <c r="E47" s="47">
        <f t="shared" ref="E47:G47" si="50">E43-SUM(E44:E46)</f>
        <v>0</v>
      </c>
      <c r="F47" s="47">
        <f t="shared" si="50"/>
        <v>2.7898999999109719E-7</v>
      </c>
      <c r="G47" s="47">
        <f t="shared" si="50"/>
        <v>0</v>
      </c>
      <c r="H47" s="47">
        <f>H43-SUM(H44:H46)</f>
        <v>-1.0000000028043132E-6</v>
      </c>
      <c r="I47" s="43">
        <f>I43-SUM(I44:I46)</f>
        <v>0</v>
      </c>
      <c r="J47" s="59">
        <f>J43-SUM(J44:J46)</f>
        <v>0</v>
      </c>
      <c r="K47" s="80">
        <f>K43-SUM(K44:K46)</f>
        <v>0</v>
      </c>
      <c r="L47" s="80">
        <f t="shared" ref="L47:AA47" si="51">L43-SUM(L44:L46)</f>
        <v>0</v>
      </c>
      <c r="M47" s="43">
        <f t="shared" si="51"/>
        <v>0</v>
      </c>
      <c r="N47" s="43">
        <f t="shared" si="51"/>
        <v>0</v>
      </c>
      <c r="O47" s="43">
        <f t="shared" si="51"/>
        <v>0</v>
      </c>
      <c r="P47" s="43">
        <f t="shared" si="51"/>
        <v>0</v>
      </c>
      <c r="Q47" s="43">
        <f t="shared" si="51"/>
        <v>-1.0099998615231698E-9</v>
      </c>
      <c r="R47" s="43">
        <f t="shared" si="51"/>
        <v>2.7999999985262036E-7</v>
      </c>
      <c r="S47" s="43">
        <f t="shared" si="51"/>
        <v>0</v>
      </c>
      <c r="T47" s="43">
        <f t="shared" si="51"/>
        <v>0</v>
      </c>
      <c r="U47" s="43">
        <f t="shared" si="51"/>
        <v>0</v>
      </c>
      <c r="V47" s="43">
        <f t="shared" si="51"/>
        <v>0</v>
      </c>
      <c r="W47" s="43">
        <f t="shared" si="51"/>
        <v>0</v>
      </c>
      <c r="X47" s="43">
        <f t="shared" si="51"/>
        <v>0</v>
      </c>
      <c r="Y47" s="43">
        <f t="shared" si="51"/>
        <v>0</v>
      </c>
      <c r="Z47" s="43">
        <f t="shared" si="51"/>
        <v>0</v>
      </c>
      <c r="AA47" s="43">
        <f t="shared" si="51"/>
        <v>-9.9999999969568876E-7</v>
      </c>
      <c r="AB47" s="43">
        <f>AB43-SUM(AB44:AB46)</f>
        <v>0</v>
      </c>
      <c r="AC47" s="43">
        <f>AC43-SUM(AC44:AC46)</f>
        <v>0</v>
      </c>
      <c r="AD47" s="43">
        <f t="shared" ref="AD47:AG47" si="52">AD43-SUM(AD44:AD46)</f>
        <v>0</v>
      </c>
      <c r="AE47" s="43">
        <f t="shared" si="52"/>
        <v>0</v>
      </c>
      <c r="AF47" s="43">
        <f t="shared" si="52"/>
        <v>0</v>
      </c>
      <c r="AG47" s="43">
        <f t="shared" si="52"/>
        <v>0</v>
      </c>
      <c r="AH47" s="43"/>
      <c r="AI47" s="43"/>
      <c r="AJ47" s="43">
        <f>AJ43-SUM(AJ44:AJ46)</f>
        <v>0</v>
      </c>
      <c r="AK47" s="43">
        <f t="shared" ref="AK47" si="53">AK43-SUM(AK44:AK46)</f>
        <v>0</v>
      </c>
      <c r="AL47" s="43"/>
      <c r="AM47" s="45"/>
      <c r="AN47" s="43">
        <f t="shared" ref="AN47:AV47" si="54">AN43-SUM(AN44:AN46)</f>
        <v>0</v>
      </c>
      <c r="AO47" s="43">
        <f t="shared" si="54"/>
        <v>0</v>
      </c>
      <c r="AP47" s="43">
        <f t="shared" si="54"/>
        <v>0</v>
      </c>
      <c r="AQ47" s="43">
        <f t="shared" si="54"/>
        <v>0</v>
      </c>
      <c r="AR47" s="43">
        <f t="shared" si="54"/>
        <v>4.4642560981245083E-8</v>
      </c>
      <c r="AS47" s="43">
        <f t="shared" si="54"/>
        <v>0</v>
      </c>
      <c r="AT47" s="43">
        <f t="shared" si="54"/>
        <v>-1.1456162263279168E-7</v>
      </c>
      <c r="AU47" s="43">
        <f t="shared" si="54"/>
        <v>0</v>
      </c>
      <c r="AV47" s="43">
        <f t="shared" si="54"/>
        <v>0</v>
      </c>
      <c r="AW47" s="59"/>
      <c r="AX47" s="43">
        <f t="shared" ref="AX47:BX47" si="55">AX43-SUM(AX44:AX46)</f>
        <v>0</v>
      </c>
      <c r="AY47" s="43">
        <f t="shared" si="55"/>
        <v>0</v>
      </c>
      <c r="AZ47" s="43">
        <f t="shared" si="55"/>
        <v>0</v>
      </c>
      <c r="BA47" s="43">
        <f t="shared" si="55"/>
        <v>0</v>
      </c>
      <c r="BB47" s="43">
        <f t="shared" si="55"/>
        <v>-6.7089578337231615E-10</v>
      </c>
      <c r="BC47" s="43">
        <f t="shared" si="55"/>
        <v>1.7645074712469011E-7</v>
      </c>
      <c r="BD47" s="43">
        <f t="shared" si="55"/>
        <v>0</v>
      </c>
      <c r="BE47" s="43">
        <f t="shared" si="55"/>
        <v>0</v>
      </c>
      <c r="BF47" s="43">
        <f t="shared" si="55"/>
        <v>0</v>
      </c>
      <c r="BG47" s="43">
        <f t="shared" si="55"/>
        <v>0</v>
      </c>
      <c r="BH47" s="43">
        <f t="shared" si="55"/>
        <v>0</v>
      </c>
      <c r="BI47" s="43">
        <f t="shared" si="55"/>
        <v>0</v>
      </c>
      <c r="BJ47" s="43">
        <f t="shared" si="55"/>
        <v>0</v>
      </c>
      <c r="BK47" s="43">
        <f t="shared" si="55"/>
        <v>0</v>
      </c>
      <c r="BL47" s="43">
        <f t="shared" si="55"/>
        <v>-4.2024308921639886E-7</v>
      </c>
      <c r="BM47" s="43">
        <f t="shared" si="55"/>
        <v>0</v>
      </c>
      <c r="BN47" s="43">
        <f t="shared" si="55"/>
        <v>0</v>
      </c>
      <c r="BO47" s="43">
        <f t="shared" si="55"/>
        <v>0</v>
      </c>
      <c r="BP47" s="43">
        <f t="shared" si="55"/>
        <v>0</v>
      </c>
      <c r="BQ47" s="43">
        <f t="shared" si="55"/>
        <v>0</v>
      </c>
      <c r="BR47" s="43">
        <f t="shared" si="55"/>
        <v>0</v>
      </c>
      <c r="BS47" s="43">
        <f t="shared" si="55"/>
        <v>0</v>
      </c>
      <c r="BT47" s="43">
        <f t="shared" si="55"/>
        <v>0</v>
      </c>
      <c r="BU47" s="43">
        <f t="shared" si="55"/>
        <v>0</v>
      </c>
      <c r="BV47" s="43">
        <f t="shared" si="55"/>
        <v>0</v>
      </c>
      <c r="BW47" s="43">
        <f t="shared" si="55"/>
        <v>0</v>
      </c>
      <c r="BX47" s="43">
        <f t="shared" si="55"/>
        <v>0</v>
      </c>
      <c r="BY47" s="53"/>
      <c r="BZ47" s="53"/>
      <c r="CA47" s="58"/>
    </row>
    <row r="48" spans="1:118" s="24" customFormat="1" ht="14.5" customHeight="1" x14ac:dyDescent="0.3">
      <c r="A48" s="25" t="s">
        <v>52</v>
      </c>
      <c r="B48" s="22">
        <f t="shared" ref="B48:Q51" si="56">B53/B43</f>
        <v>124.76174296992279</v>
      </c>
      <c r="C48" s="22">
        <f t="shared" si="56"/>
        <v>127.01538402330497</v>
      </c>
      <c r="D48" s="22">
        <f t="shared" si="56"/>
        <v>87.788838549383172</v>
      </c>
      <c r="E48" s="81">
        <f t="shared" si="56"/>
        <v>82.326715529181712</v>
      </c>
      <c r="F48" s="81">
        <f t="shared" si="56"/>
        <v>90.933702140461179</v>
      </c>
      <c r="G48" s="81">
        <f t="shared" si="56"/>
        <v>91.181396547553945</v>
      </c>
      <c r="H48" s="81">
        <f>H22</f>
        <v>88.837680038554495</v>
      </c>
      <c r="I48" s="22">
        <f>I22</f>
        <v>110.3169891515381</v>
      </c>
      <c r="J48" s="75">
        <f t="shared" ref="J48:AE48" si="57">J22</f>
        <v>138.3385808252454</v>
      </c>
      <c r="K48" s="61">
        <f t="shared" si="57"/>
        <v>139.22371882492288</v>
      </c>
      <c r="L48" s="61">
        <f t="shared" si="57"/>
        <v>102.9555264806816</v>
      </c>
      <c r="M48" s="22">
        <f t="shared" si="57"/>
        <v>64.325436227541928</v>
      </c>
      <c r="N48" s="22">
        <f t="shared" si="57"/>
        <v>91.963781116934996</v>
      </c>
      <c r="O48" s="22">
        <f t="shared" si="57"/>
        <v>86.546088244095628</v>
      </c>
      <c r="P48" s="22">
        <f t="shared" si="57"/>
        <v>86.072134212741545</v>
      </c>
      <c r="Q48" s="22">
        <f t="shared" si="57"/>
        <v>92.820602816529117</v>
      </c>
      <c r="R48" s="22">
        <f t="shared" si="57"/>
        <v>96.418928311856618</v>
      </c>
      <c r="S48" s="22">
        <f t="shared" si="57"/>
        <v>83.131032547183935</v>
      </c>
      <c r="T48" s="22">
        <f t="shared" si="57"/>
        <v>91.716292393536605</v>
      </c>
      <c r="U48" s="22">
        <f t="shared" si="57"/>
        <v>89.649831637265081</v>
      </c>
      <c r="V48" s="22">
        <f t="shared" si="57"/>
        <v>103.12425288881353</v>
      </c>
      <c r="W48" s="22">
        <f t="shared" si="57"/>
        <v>92.823933390307559</v>
      </c>
      <c r="X48" s="22">
        <f t="shared" si="57"/>
        <v>78.749091749133655</v>
      </c>
      <c r="Y48" s="22">
        <f t="shared" si="57"/>
        <v>76.366059661398708</v>
      </c>
      <c r="Z48" s="22">
        <f t="shared" si="57"/>
        <v>94.463677442157291</v>
      </c>
      <c r="AA48" s="22">
        <f t="shared" si="57"/>
        <v>91.05480632073251</v>
      </c>
      <c r="AB48" s="22">
        <f t="shared" si="57"/>
        <v>90.4644643020779</v>
      </c>
      <c r="AC48" s="22">
        <f t="shared" si="57"/>
        <v>99.996777147433136</v>
      </c>
      <c r="AD48" s="22">
        <f t="shared" si="57"/>
        <v>107.29577895848711</v>
      </c>
      <c r="AE48" s="22">
        <f t="shared" si="57"/>
        <v>122.03390006915461</v>
      </c>
      <c r="AF48" s="22">
        <f t="shared" ref="AF48:AM51" si="58">AF53/AF43</f>
        <v>110.89556659628376</v>
      </c>
      <c r="AG48" s="22">
        <f t="shared" si="58"/>
        <v>140.30362565143679</v>
      </c>
      <c r="AH48" s="22">
        <f t="shared" si="58"/>
        <v>152.55251977889105</v>
      </c>
      <c r="AI48" s="22">
        <f t="shared" si="58"/>
        <v>149.79672782911891</v>
      </c>
      <c r="AJ48" s="22">
        <f t="shared" si="58"/>
        <v>112.77411789154273</v>
      </c>
      <c r="AK48" s="22">
        <f t="shared" si="58"/>
        <v>102.38564464101363</v>
      </c>
      <c r="AL48" s="22">
        <f t="shared" si="58"/>
        <v>114.8096486722972</v>
      </c>
      <c r="AM48" s="62">
        <f t="shared" si="58"/>
        <v>84.033603158520194</v>
      </c>
      <c r="AN48" s="26">
        <f t="shared" ref="AN48:AV51" si="59">B48/B$48</f>
        <v>1</v>
      </c>
      <c r="AO48" s="26">
        <f t="shared" si="59"/>
        <v>1</v>
      </c>
      <c r="AP48" s="26">
        <f t="shared" si="59"/>
        <v>1</v>
      </c>
      <c r="AQ48" s="26">
        <f t="shared" si="59"/>
        <v>1</v>
      </c>
      <c r="AR48" s="26">
        <f t="shared" si="59"/>
        <v>1</v>
      </c>
      <c r="AS48" s="26">
        <f t="shared" si="59"/>
        <v>1</v>
      </c>
      <c r="AT48" s="26">
        <f t="shared" si="59"/>
        <v>1</v>
      </c>
      <c r="AU48" s="26">
        <f t="shared" si="59"/>
        <v>1</v>
      </c>
      <c r="AV48" s="26">
        <f t="shared" si="59"/>
        <v>1</v>
      </c>
      <c r="AW48" s="63"/>
      <c r="AX48" s="26">
        <f t="shared" ref="AX48:BM51" si="60">M48/M$48</f>
        <v>1</v>
      </c>
      <c r="AY48" s="26">
        <f t="shared" si="60"/>
        <v>1</v>
      </c>
      <c r="AZ48" s="26">
        <f t="shared" si="60"/>
        <v>1</v>
      </c>
      <c r="BA48" s="26">
        <f t="shared" si="60"/>
        <v>1</v>
      </c>
      <c r="BB48" s="26">
        <f t="shared" si="60"/>
        <v>1</v>
      </c>
      <c r="BC48" s="26">
        <f t="shared" si="60"/>
        <v>1</v>
      </c>
      <c r="BD48" s="26">
        <f t="shared" si="60"/>
        <v>1</v>
      </c>
      <c r="BE48" s="26">
        <f t="shared" si="60"/>
        <v>1</v>
      </c>
      <c r="BF48" s="26">
        <f t="shared" si="60"/>
        <v>1</v>
      </c>
      <c r="BG48" s="26">
        <f t="shared" si="60"/>
        <v>1</v>
      </c>
      <c r="BH48" s="26">
        <f t="shared" si="60"/>
        <v>1</v>
      </c>
      <c r="BI48" s="26">
        <f t="shared" si="60"/>
        <v>1</v>
      </c>
      <c r="BJ48" s="26">
        <f t="shared" si="60"/>
        <v>1</v>
      </c>
      <c r="BK48" s="26">
        <f t="shared" si="60"/>
        <v>1</v>
      </c>
      <c r="BL48" s="26">
        <f t="shared" si="60"/>
        <v>1</v>
      </c>
      <c r="BM48" s="26">
        <f t="shared" si="60"/>
        <v>1</v>
      </c>
      <c r="BN48" s="26">
        <f t="shared" ref="BN48:BX51" si="61">AC48/AC$48</f>
        <v>1</v>
      </c>
      <c r="BO48" s="26">
        <f t="shared" si="61"/>
        <v>1</v>
      </c>
      <c r="BP48" s="26">
        <f t="shared" si="61"/>
        <v>1</v>
      </c>
      <c r="BQ48" s="26">
        <f t="shared" si="61"/>
        <v>1</v>
      </c>
      <c r="BR48" s="26">
        <f t="shared" si="61"/>
        <v>1</v>
      </c>
      <c r="BS48" s="26">
        <f t="shared" si="61"/>
        <v>1</v>
      </c>
      <c r="BT48" s="26">
        <f t="shared" si="61"/>
        <v>1</v>
      </c>
      <c r="BU48" s="26">
        <f t="shared" si="61"/>
        <v>1</v>
      </c>
      <c r="BV48" s="26">
        <f t="shared" si="61"/>
        <v>1</v>
      </c>
      <c r="BW48" s="26">
        <f t="shared" si="61"/>
        <v>1</v>
      </c>
      <c r="BX48" s="26">
        <f t="shared" si="61"/>
        <v>1</v>
      </c>
      <c r="BY48" s="53"/>
      <c r="BZ48" s="53"/>
      <c r="CA48" s="21">
        <f>CA53/CA43</f>
        <v>86.459500916326633</v>
      </c>
    </row>
    <row r="49" spans="1:79" s="24" customFormat="1" x14ac:dyDescent="0.3">
      <c r="A49" s="31" t="s">
        <v>34</v>
      </c>
      <c r="B49" s="22">
        <f t="shared" si="56"/>
        <v>350.50860693872926</v>
      </c>
      <c r="C49" s="22">
        <f t="shared" si="56"/>
        <v>199.01373386065663</v>
      </c>
      <c r="D49" s="22">
        <f t="shared" si="56"/>
        <v>129.86501027703781</v>
      </c>
      <c r="E49" s="22">
        <f t="shared" si="56"/>
        <v>157.19751513869468</v>
      </c>
      <c r="F49" s="22">
        <f t="shared" si="56"/>
        <v>176.50427365341275</v>
      </c>
      <c r="G49" s="22">
        <f t="shared" si="56"/>
        <v>205.50383427775628</v>
      </c>
      <c r="H49" s="22">
        <f t="shared" si="56"/>
        <v>217.55855509317522</v>
      </c>
      <c r="I49" s="22">
        <f t="shared" si="56"/>
        <v>287.25609232700344</v>
      </c>
      <c r="J49" s="75">
        <f t="shared" si="56"/>
        <v>246.86000150748038</v>
      </c>
      <c r="K49" s="61">
        <f t="shared" si="56"/>
        <v>252.37429091450693</v>
      </c>
      <c r="L49" s="61">
        <f t="shared" si="56"/>
        <v>191.83131399581015</v>
      </c>
      <c r="M49" s="22">
        <f t="shared" si="56"/>
        <v>120.93842581110702</v>
      </c>
      <c r="N49" s="22">
        <f t="shared" si="56"/>
        <v>177.63538845654864</v>
      </c>
      <c r="O49" s="22">
        <f t="shared" si="56"/>
        <v>137.57377846576935</v>
      </c>
      <c r="P49" s="22">
        <f t="shared" si="56"/>
        <v>175.52843828753399</v>
      </c>
      <c r="Q49" s="22">
        <f t="shared" si="56"/>
        <v>183.60825955169017</v>
      </c>
      <c r="R49" s="22">
        <f t="shared" ref="M49:AE51" si="62">R54/R44</f>
        <v>190.14093527384287</v>
      </c>
      <c r="S49" s="22">
        <f t="shared" si="62"/>
        <v>140.2703152923317</v>
      </c>
      <c r="T49" s="22">
        <f t="shared" si="62"/>
        <v>195.01407163625237</v>
      </c>
      <c r="U49" s="22">
        <f t="shared" si="62"/>
        <v>222.43554651641654</v>
      </c>
      <c r="V49" s="22">
        <f t="shared" si="62"/>
        <v>210.72238220054865</v>
      </c>
      <c r="W49" s="22">
        <f t="shared" si="62"/>
        <v>195.98782121401089</v>
      </c>
      <c r="X49" s="22">
        <f t="shared" si="62"/>
        <v>193.47202441022677</v>
      </c>
      <c r="Y49" s="22">
        <f t="shared" si="62"/>
        <v>193.16148078821624</v>
      </c>
      <c r="Z49" s="22">
        <f t="shared" si="62"/>
        <v>242.60758236875466</v>
      </c>
      <c r="AA49" s="22">
        <f t="shared" si="62"/>
        <v>219.91726007821669</v>
      </c>
      <c r="AB49" s="22">
        <f t="shared" si="62"/>
        <v>210.31402257178749</v>
      </c>
      <c r="AC49" s="22">
        <f t="shared" si="62"/>
        <v>273.60145633926737</v>
      </c>
      <c r="AD49" s="22">
        <f t="shared" si="62"/>
        <v>305.06599517973802</v>
      </c>
      <c r="AE49" s="22">
        <f t="shared" si="62"/>
        <v>315.94972217460128</v>
      </c>
      <c r="AF49" s="22">
        <f t="shared" si="58"/>
        <v>253.53801883431294</v>
      </c>
      <c r="AG49" s="22">
        <f t="shared" si="58"/>
        <v>267.61949883195638</v>
      </c>
      <c r="AH49" s="22">
        <f t="shared" si="58"/>
        <v>258.10958655790762</v>
      </c>
      <c r="AI49" s="22">
        <f t="shared" si="58"/>
        <v>232.73183367074463</v>
      </c>
      <c r="AJ49" s="22">
        <f t="shared" si="58"/>
        <v>232.25412281928524</v>
      </c>
      <c r="AK49" s="22">
        <f t="shared" si="58"/>
        <v>204.02868040803401</v>
      </c>
      <c r="AL49" s="22">
        <f t="shared" si="58"/>
        <v>162.1533516730039</v>
      </c>
      <c r="AM49" s="62">
        <f t="shared" si="58"/>
        <v>171.95849995243265</v>
      </c>
      <c r="AN49" s="26">
        <f t="shared" si="59"/>
        <v>2.8094237752291491</v>
      </c>
      <c r="AO49" s="26">
        <f t="shared" si="59"/>
        <v>1.5668474759257609</v>
      </c>
      <c r="AP49" s="26">
        <f t="shared" si="59"/>
        <v>1.4792883972828261</v>
      </c>
      <c r="AQ49" s="26">
        <f t="shared" si="59"/>
        <v>1.9094350373175535</v>
      </c>
      <c r="AR49" s="26">
        <f t="shared" si="59"/>
        <v>1.941021529957887</v>
      </c>
      <c r="AS49" s="26">
        <f t="shared" si="59"/>
        <v>2.2537912563181637</v>
      </c>
      <c r="AT49" s="26">
        <f t="shared" si="59"/>
        <v>2.4489445807089671</v>
      </c>
      <c r="AU49" s="26">
        <f t="shared" si="59"/>
        <v>2.6039152675968258</v>
      </c>
      <c r="AV49" s="26">
        <f t="shared" si="59"/>
        <v>1.7844624401584934</v>
      </c>
      <c r="AW49" s="63"/>
      <c r="AX49" s="26">
        <f t="shared" si="60"/>
        <v>1.8801026919320816</v>
      </c>
      <c r="AY49" s="26">
        <f t="shared" si="60"/>
        <v>1.9315798708915564</v>
      </c>
      <c r="AZ49" s="26">
        <f t="shared" si="60"/>
        <v>1.5896013471776402</v>
      </c>
      <c r="BA49" s="26">
        <f t="shared" si="60"/>
        <v>2.0393178337333469</v>
      </c>
      <c r="BB49" s="26">
        <f t="shared" si="60"/>
        <v>1.9780981159389104</v>
      </c>
      <c r="BC49" s="26">
        <f t="shared" si="60"/>
        <v>1.9720291295797494</v>
      </c>
      <c r="BD49" s="26">
        <f t="shared" si="60"/>
        <v>1.6873399859759515</v>
      </c>
      <c r="BE49" s="26">
        <f t="shared" si="60"/>
        <v>2.1262751311346655</v>
      </c>
      <c r="BF49" s="26">
        <f t="shared" si="60"/>
        <v>2.4811596681678085</v>
      </c>
      <c r="BG49" s="26">
        <f t="shared" si="60"/>
        <v>2.0433833584011052</v>
      </c>
      <c r="BH49" s="26">
        <f t="shared" si="60"/>
        <v>2.1113931941444259</v>
      </c>
      <c r="BI49" s="26">
        <f t="shared" si="60"/>
        <v>2.4568159468627169</v>
      </c>
      <c r="BJ49" s="26">
        <f t="shared" si="60"/>
        <v>2.5294153141419047</v>
      </c>
      <c r="BK49" s="26">
        <f t="shared" si="60"/>
        <v>2.5682631561460219</v>
      </c>
      <c r="BL49" s="26">
        <f t="shared" si="60"/>
        <v>2.415218580593951</v>
      </c>
      <c r="BM49" s="26">
        <f t="shared" si="60"/>
        <v>2.3248247164710922</v>
      </c>
      <c r="BN49" s="26">
        <f t="shared" si="61"/>
        <v>2.7361027439501893</v>
      </c>
      <c r="BO49" s="26">
        <f t="shared" si="61"/>
        <v>2.8432245717491691</v>
      </c>
      <c r="BP49" s="26">
        <f t="shared" si="61"/>
        <v>2.5890324081714815</v>
      </c>
      <c r="BQ49" s="26">
        <f t="shared" si="61"/>
        <v>2.2862773203307598</v>
      </c>
      <c r="BR49" s="26">
        <f t="shared" si="61"/>
        <v>1.9074310987288146</v>
      </c>
      <c r="BS49" s="26">
        <f t="shared" si="61"/>
        <v>1.6919391887594548</v>
      </c>
      <c r="BT49" s="26">
        <f t="shared" si="61"/>
        <v>1.5536509845277409</v>
      </c>
      <c r="BU49" s="26">
        <f t="shared" si="61"/>
        <v>2.0594629970207259</v>
      </c>
      <c r="BV49" s="26">
        <f t="shared" si="61"/>
        <v>1.9927469434157787</v>
      </c>
      <c r="BW49" s="26">
        <f t="shared" si="61"/>
        <v>1.4123669356034745</v>
      </c>
      <c r="BX49" s="26">
        <f t="shared" si="61"/>
        <v>2.0463063999297013</v>
      </c>
      <c r="BY49" s="53"/>
      <c r="BZ49" s="53"/>
      <c r="CA49" s="21">
        <f>CA54/CA44</f>
        <v>171.95849995243262</v>
      </c>
    </row>
    <row r="50" spans="1:79" s="24" customFormat="1" x14ac:dyDescent="0.3">
      <c r="A50" s="31" t="s">
        <v>35</v>
      </c>
      <c r="B50" s="22">
        <f t="shared" si="56"/>
        <v>104.62585514881533</v>
      </c>
      <c r="C50" s="22">
        <f t="shared" si="56"/>
        <v>138.24415579087878</v>
      </c>
      <c r="D50" s="22">
        <f t="shared" si="56"/>
        <v>131.02835823996566</v>
      </c>
      <c r="E50" s="22">
        <f t="shared" si="56"/>
        <v>96.681921928185389</v>
      </c>
      <c r="F50" s="22">
        <f t="shared" si="56"/>
        <v>101.82522827517863</v>
      </c>
      <c r="G50" s="22">
        <f t="shared" si="56"/>
        <v>85.46056726934421</v>
      </c>
      <c r="H50" s="22">
        <f t="shared" si="56"/>
        <v>63.234761634192431</v>
      </c>
      <c r="I50" s="22">
        <f t="shared" si="56"/>
        <v>82.650928107365516</v>
      </c>
      <c r="J50" s="75">
        <f t="shared" si="56"/>
        <v>123.74516382793236</v>
      </c>
      <c r="K50" s="61">
        <f t="shared" si="56"/>
        <v>127.11712045048779</v>
      </c>
      <c r="L50" s="61">
        <f t="shared" si="56"/>
        <v>94.680267254648641</v>
      </c>
      <c r="M50" s="22">
        <f t="shared" si="62"/>
        <v>82.091338252367891</v>
      </c>
      <c r="N50" s="22">
        <f t="shared" si="62"/>
        <v>96.297758704666947</v>
      </c>
      <c r="O50" s="22">
        <f t="shared" si="62"/>
        <v>107.08655281348653</v>
      </c>
      <c r="P50" s="22">
        <f t="shared" si="62"/>
        <v>97.262500614631719</v>
      </c>
      <c r="Q50" s="22">
        <f t="shared" si="62"/>
        <v>107.15820035034706</v>
      </c>
      <c r="R50" s="22">
        <f t="shared" si="62"/>
        <v>110.61408742536788</v>
      </c>
      <c r="S50" s="22">
        <f t="shared" si="62"/>
        <v>111.22594230188633</v>
      </c>
      <c r="T50" s="22">
        <f t="shared" si="62"/>
        <v>76.442888533750178</v>
      </c>
      <c r="U50" s="22">
        <f t="shared" si="62"/>
        <v>89.296991989236034</v>
      </c>
      <c r="V50" s="74">
        <f t="shared" si="62"/>
        <v>112.43701155157414</v>
      </c>
      <c r="W50" s="74">
        <f t="shared" si="62"/>
        <v>84.00431116985807</v>
      </c>
      <c r="X50" s="22">
        <f t="shared" si="62"/>
        <v>56.977419407227345</v>
      </c>
      <c r="Y50" s="74">
        <f t="shared" si="62"/>
        <v>51.019456045089171</v>
      </c>
      <c r="Z50" s="74">
        <f t="shared" si="62"/>
        <v>60.871434536213989</v>
      </c>
      <c r="AA50" s="74">
        <f t="shared" si="62"/>
        <v>64.763582134753719</v>
      </c>
      <c r="AB50" s="22">
        <f t="shared" si="62"/>
        <v>71.485700445044941</v>
      </c>
      <c r="AC50" s="22">
        <f t="shared" si="62"/>
        <v>71.710628570139122</v>
      </c>
      <c r="AD50" s="22">
        <f t="shared" si="62"/>
        <v>66.812815870129086</v>
      </c>
      <c r="AE50" s="22">
        <f t="shared" si="62"/>
        <v>92.116422520999407</v>
      </c>
      <c r="AF50" s="22">
        <f t="shared" si="58"/>
        <v>97.29012060364991</v>
      </c>
      <c r="AG50" s="22">
        <f t="shared" si="58"/>
        <v>133.34645790674853</v>
      </c>
      <c r="AH50" s="22">
        <f t="shared" si="58"/>
        <v>135.52808290434226</v>
      </c>
      <c r="AI50" s="22">
        <f t="shared" si="58"/>
        <v>138.84903127019899</v>
      </c>
      <c r="AJ50" s="22">
        <f t="shared" si="58"/>
        <v>90.06641362944579</v>
      </c>
      <c r="AK50" s="22">
        <f t="shared" si="58"/>
        <v>85.469111553254635</v>
      </c>
      <c r="AL50" s="22">
        <f t="shared" si="58"/>
        <v>114.53504100123583</v>
      </c>
      <c r="AM50" s="62">
        <f t="shared" si="58"/>
        <v>85.785063042126907</v>
      </c>
      <c r="AN50" s="26">
        <f t="shared" si="59"/>
        <v>0.83860526999881879</v>
      </c>
      <c r="AO50" s="26">
        <f t="shared" si="59"/>
        <v>1.0884048168961449</v>
      </c>
      <c r="AP50" s="26">
        <f t="shared" si="59"/>
        <v>1.4925400586802307</v>
      </c>
      <c r="AQ50" s="26">
        <f t="shared" si="59"/>
        <v>1.1743687490352424</v>
      </c>
      <c r="AR50" s="26">
        <f t="shared" si="59"/>
        <v>1.1197743617420723</v>
      </c>
      <c r="AS50" s="26">
        <f t="shared" si="59"/>
        <v>0.93725881051595716</v>
      </c>
      <c r="AT50" s="26">
        <f t="shared" si="59"/>
        <v>0.71180113671078871</v>
      </c>
      <c r="AU50" s="26">
        <f t="shared" si="59"/>
        <v>0.74921305179777153</v>
      </c>
      <c r="AV50" s="26">
        <f t="shared" si="59"/>
        <v>0.89450942094202912</v>
      </c>
      <c r="AW50" s="63"/>
      <c r="AX50" s="26">
        <f t="shared" si="60"/>
        <v>1.2761878203512163</v>
      </c>
      <c r="AY50" s="26">
        <f t="shared" si="60"/>
        <v>1.0471270051654482</v>
      </c>
      <c r="AZ50" s="26">
        <f t="shared" si="60"/>
        <v>1.2373355628905875</v>
      </c>
      <c r="BA50" s="26">
        <f t="shared" si="60"/>
        <v>1.1300114898305105</v>
      </c>
      <c r="BB50" s="26">
        <f t="shared" si="60"/>
        <v>1.1544656800188844</v>
      </c>
      <c r="BC50" s="26">
        <f t="shared" si="60"/>
        <v>1.1472237802477803</v>
      </c>
      <c r="BD50" s="26">
        <f t="shared" si="60"/>
        <v>1.33795935036361</v>
      </c>
      <c r="BE50" s="26">
        <f t="shared" si="60"/>
        <v>0.83347120275805253</v>
      </c>
      <c r="BF50" s="26">
        <f t="shared" si="60"/>
        <v>0.99606424639527846</v>
      </c>
      <c r="BG50" s="26">
        <f t="shared" si="60"/>
        <v>1.0903061927905693</v>
      </c>
      <c r="BH50" s="26">
        <f t="shared" si="60"/>
        <v>0.90498547197558843</v>
      </c>
      <c r="BI50" s="26">
        <f t="shared" si="60"/>
        <v>0.72353113085719079</v>
      </c>
      <c r="BJ50" s="26">
        <f t="shared" si="60"/>
        <v>0.66809072343532661</v>
      </c>
      <c r="BK50" s="26">
        <f t="shared" si="60"/>
        <v>0.64438984575301173</v>
      </c>
      <c r="BL50" s="26">
        <f t="shared" si="60"/>
        <v>0.71125934754756082</v>
      </c>
      <c r="BM50" s="26">
        <f t="shared" si="60"/>
        <v>0.79020752509339698</v>
      </c>
      <c r="BN50" s="26">
        <f t="shared" si="61"/>
        <v>0.7171293977245935</v>
      </c>
      <c r="BO50" s="26">
        <f t="shared" si="61"/>
        <v>0.62269752378589904</v>
      </c>
      <c r="BP50" s="26">
        <f t="shared" si="61"/>
        <v>0.75484289585761444</v>
      </c>
      <c r="BQ50" s="26">
        <f t="shared" si="61"/>
        <v>0.87731298544905234</v>
      </c>
      <c r="BR50" s="26">
        <f t="shared" si="61"/>
        <v>0.95041348566449524</v>
      </c>
      <c r="BS50" s="26">
        <f t="shared" si="61"/>
        <v>0.88840278155205865</v>
      </c>
      <c r="BT50" s="26">
        <f t="shared" si="61"/>
        <v>0.92691631708131483</v>
      </c>
      <c r="BU50" s="26">
        <f t="shared" si="61"/>
        <v>0.79864436373658521</v>
      </c>
      <c r="BV50" s="26">
        <f t="shared" si="61"/>
        <v>0.83477631901354876</v>
      </c>
      <c r="BW50" s="26">
        <f t="shared" si="61"/>
        <v>0.99760814814576093</v>
      </c>
      <c r="BX50" s="26">
        <f t="shared" si="61"/>
        <v>1.0208423751663103</v>
      </c>
      <c r="BY50" s="53"/>
      <c r="BZ50" s="53"/>
      <c r="CA50" s="21">
        <f>CA55/CA45</f>
        <v>76.267000754909887</v>
      </c>
    </row>
    <row r="51" spans="1:79" s="24" customFormat="1" x14ac:dyDescent="0.3">
      <c r="A51" s="31" t="s">
        <v>36</v>
      </c>
      <c r="B51" s="22">
        <f t="shared" si="56"/>
        <v>130.61220644085401</v>
      </c>
      <c r="C51" s="22">
        <f t="shared" si="56"/>
        <v>107.66928002221698</v>
      </c>
      <c r="D51" s="22">
        <f t="shared" si="56"/>
        <v>17.158753311544039</v>
      </c>
      <c r="E51" s="22">
        <f t="shared" si="56"/>
        <v>34.600024121730009</v>
      </c>
      <c r="F51" s="22">
        <f t="shared" si="56"/>
        <v>34.617324948553588</v>
      </c>
      <c r="G51" s="22">
        <f t="shared" si="56"/>
        <v>30.739470789441732</v>
      </c>
      <c r="H51" s="22">
        <f t="shared" si="56"/>
        <v>43.906175719783313</v>
      </c>
      <c r="I51" s="22">
        <f t="shared" si="56"/>
        <v>35.998970405060568</v>
      </c>
      <c r="J51" s="75">
        <f t="shared" si="56"/>
        <v>84.543154785546562</v>
      </c>
      <c r="K51" s="61">
        <f t="shared" si="56"/>
        <v>77.124254995923891</v>
      </c>
      <c r="L51" s="61">
        <f t="shared" si="56"/>
        <v>67.942437420921607</v>
      </c>
      <c r="M51" s="22">
        <f t="shared" si="62"/>
        <v>20.097607782558036</v>
      </c>
      <c r="N51" s="22">
        <f t="shared" si="62"/>
        <v>43.274070871959815</v>
      </c>
      <c r="O51" s="22">
        <f t="shared" si="62"/>
        <v>45.831517873597491</v>
      </c>
      <c r="P51" s="22">
        <f t="shared" si="62"/>
        <v>28.320801960098361</v>
      </c>
      <c r="Q51" s="22">
        <f t="shared" si="62"/>
        <v>32.024597532908459</v>
      </c>
      <c r="R51" s="22">
        <f t="shared" si="62"/>
        <v>33.572038506877043</v>
      </c>
      <c r="S51" s="22">
        <f t="shared" si="62"/>
        <v>24.287700239842085</v>
      </c>
      <c r="T51" s="22">
        <f t="shared" si="62"/>
        <v>49.049401316567455</v>
      </c>
      <c r="U51" s="22">
        <f t="shared" si="62"/>
        <v>25.413261302739162</v>
      </c>
      <c r="V51" s="74">
        <f t="shared" si="62"/>
        <v>22.212026678437915</v>
      </c>
      <c r="W51" s="74">
        <f t="shared" si="62"/>
        <v>38.063862301310934</v>
      </c>
      <c r="X51" s="22">
        <f t="shared" si="62"/>
        <v>37.363094299616066</v>
      </c>
      <c r="Y51" s="74">
        <f t="shared" si="62"/>
        <v>39.627956664982314</v>
      </c>
      <c r="Z51" s="74">
        <f t="shared" si="62"/>
        <v>56.824567826997516</v>
      </c>
      <c r="AA51" s="74">
        <f t="shared" si="62"/>
        <v>48.681946412616774</v>
      </c>
      <c r="AB51" s="22">
        <f t="shared" si="62"/>
        <v>28.555706545817532</v>
      </c>
      <c r="AC51" s="22">
        <f t="shared" si="62"/>
        <v>28.604664016942689</v>
      </c>
      <c r="AD51" s="22">
        <f t="shared" si="62"/>
        <v>40.329706649155774</v>
      </c>
      <c r="AE51" s="22">
        <f t="shared" si="62"/>
        <v>33.829875902664661</v>
      </c>
      <c r="AF51" s="22">
        <f t="shared" si="58"/>
        <v>41.015114970839491</v>
      </c>
      <c r="AG51" s="22">
        <f t="shared" si="58"/>
        <v>53.079905990663477</v>
      </c>
      <c r="AH51" s="22">
        <f t="shared" si="58"/>
        <v>102.1207516694689</v>
      </c>
      <c r="AI51" s="22">
        <f t="shared" si="58"/>
        <v>109.04481336913815</v>
      </c>
      <c r="AJ51" s="22">
        <f t="shared" si="58"/>
        <v>74.449289599309495</v>
      </c>
      <c r="AK51" s="22">
        <f t="shared" si="58"/>
        <v>65.887165022110253</v>
      </c>
      <c r="AL51" s="22">
        <f t="shared" si="58"/>
        <v>94.12354489028472</v>
      </c>
      <c r="AM51" s="62">
        <f t="shared" si="58"/>
        <v>47.702670893191637</v>
      </c>
      <c r="AN51" s="26">
        <f t="shared" si="59"/>
        <v>1.0468930886316781</v>
      </c>
      <c r="AO51" s="26">
        <f t="shared" si="59"/>
        <v>0.84768692273104218</v>
      </c>
      <c r="AP51" s="26">
        <f t="shared" si="59"/>
        <v>0.19545483907833977</v>
      </c>
      <c r="AQ51" s="26">
        <f t="shared" si="59"/>
        <v>0.42027698905910571</v>
      </c>
      <c r="AR51" s="26">
        <f t="shared" si="59"/>
        <v>0.38068751336090739</v>
      </c>
      <c r="AS51" s="26">
        <f t="shared" si="59"/>
        <v>0.3371243691514435</v>
      </c>
      <c r="AT51" s="26">
        <f t="shared" si="59"/>
        <v>0.49422920207651255</v>
      </c>
      <c r="AU51" s="26">
        <f t="shared" si="59"/>
        <v>0.32632299595858444</v>
      </c>
      <c r="AV51" s="26">
        <f t="shared" si="59"/>
        <v>0.61113215330974602</v>
      </c>
      <c r="AW51" s="63"/>
      <c r="AX51" s="26">
        <f t="shared" si="60"/>
        <v>0.31243640092024644</v>
      </c>
      <c r="AY51" s="26">
        <f t="shared" si="60"/>
        <v>0.47055558554008775</v>
      </c>
      <c r="AZ51" s="26">
        <f t="shared" si="60"/>
        <v>0.52956198025188295</v>
      </c>
      <c r="BA51" s="26">
        <f t="shared" si="60"/>
        <v>0.32903566548145308</v>
      </c>
      <c r="BB51" s="26">
        <f t="shared" si="60"/>
        <v>0.34501604774328881</v>
      </c>
      <c r="BC51" s="26">
        <f t="shared" si="60"/>
        <v>0.34818929327125381</v>
      </c>
      <c r="BD51" s="26">
        <f t="shared" si="60"/>
        <v>0.29216165727349469</v>
      </c>
      <c r="BE51" s="26">
        <f t="shared" si="60"/>
        <v>0.53479485527070914</v>
      </c>
      <c r="BF51" s="26">
        <f t="shared" si="60"/>
        <v>0.28347249335129299</v>
      </c>
      <c r="BG51" s="26">
        <f t="shared" si="60"/>
        <v>0.21539091005475183</v>
      </c>
      <c r="BH51" s="26">
        <f t="shared" si="60"/>
        <v>0.41006517296847783</v>
      </c>
      <c r="BI51" s="26">
        <f t="shared" si="60"/>
        <v>0.47445746318753079</v>
      </c>
      <c r="BJ51" s="26">
        <f t="shared" si="60"/>
        <v>0.51892106049061137</v>
      </c>
      <c r="BK51" s="26">
        <f t="shared" si="60"/>
        <v>0.6015493930118565</v>
      </c>
      <c r="BL51" s="26">
        <f t="shared" si="60"/>
        <v>0.53464444524914945</v>
      </c>
      <c r="BM51" s="26">
        <f t="shared" si="60"/>
        <v>0.31565661462897349</v>
      </c>
      <c r="BN51" s="26">
        <f t="shared" si="61"/>
        <v>0.2860558593280319</v>
      </c>
      <c r="BO51" s="26">
        <f t="shared" si="61"/>
        <v>0.37587412142987842</v>
      </c>
      <c r="BP51" s="26">
        <f t="shared" si="61"/>
        <v>0.27721703463950448</v>
      </c>
      <c r="BQ51" s="26">
        <f t="shared" si="61"/>
        <v>0.36985351380326464</v>
      </c>
      <c r="BR51" s="26">
        <f t="shared" si="61"/>
        <v>0.37832169870315757</v>
      </c>
      <c r="BS51" s="26">
        <f t="shared" si="61"/>
        <v>0.6694137325131192</v>
      </c>
      <c r="BT51" s="26">
        <f t="shared" si="61"/>
        <v>0.72795190488761119</v>
      </c>
      <c r="BU51" s="26">
        <f t="shared" si="61"/>
        <v>0.66016290786604925</v>
      </c>
      <c r="BV51" s="26">
        <f t="shared" si="61"/>
        <v>0.64351956031653657</v>
      </c>
      <c r="BW51" s="26">
        <f t="shared" si="61"/>
        <v>0.819822601834998</v>
      </c>
      <c r="BX51" s="26">
        <f t="shared" si="61"/>
        <v>0.56766185311851702</v>
      </c>
      <c r="BY51" s="53"/>
      <c r="BZ51" s="53"/>
      <c r="CA51" s="21">
        <f>CA56/CA46</f>
        <v>57.986825180072913</v>
      </c>
    </row>
    <row r="52" spans="1:79" s="24" customFormat="1" x14ac:dyDescent="0.3">
      <c r="A52" s="34"/>
      <c r="B52" s="22"/>
      <c r="C52" s="22"/>
      <c r="D52" s="22"/>
      <c r="E52" s="22"/>
      <c r="F52" s="22"/>
      <c r="G52" s="22"/>
      <c r="H52" s="22"/>
      <c r="I52" s="22"/>
      <c r="J52" s="75"/>
      <c r="K52" s="61"/>
      <c r="L52" s="61"/>
      <c r="M52" s="22"/>
      <c r="N52" s="22"/>
      <c r="O52" s="22"/>
      <c r="P52" s="22"/>
      <c r="Q52" s="22"/>
      <c r="R52" s="22"/>
      <c r="S52" s="22"/>
      <c r="T52" s="22"/>
      <c r="U52" s="22"/>
      <c r="V52" s="65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62"/>
      <c r="AN52" s="66"/>
      <c r="AO52" s="66"/>
      <c r="AP52" s="66"/>
      <c r="AQ52" s="66"/>
      <c r="AR52" s="66"/>
      <c r="AS52" s="66"/>
      <c r="AT52" s="66"/>
      <c r="AU52" s="66"/>
      <c r="AV52" s="66"/>
      <c r="AW52" s="63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53"/>
      <c r="BZ52" s="53"/>
      <c r="CA52" s="21"/>
    </row>
    <row r="53" spans="1:79" s="24" customFormat="1" x14ac:dyDescent="0.3">
      <c r="A53" s="25" t="s">
        <v>48</v>
      </c>
      <c r="B53" s="22">
        <f>B28</f>
        <v>397.42885199797178</v>
      </c>
      <c r="C53" s="22">
        <f t="shared" ref="C53:AJ53" si="63">C28</f>
        <v>553.95371852544827</v>
      </c>
      <c r="D53" s="22">
        <f t="shared" si="63"/>
        <v>461.31942145290526</v>
      </c>
      <c r="E53" s="22">
        <f t="shared" si="63"/>
        <v>477.81732825296655</v>
      </c>
      <c r="F53" s="22">
        <f t="shared" si="63"/>
        <v>568.2826667683745</v>
      </c>
      <c r="G53" s="22">
        <f t="shared" si="63"/>
        <v>640.42140834613429</v>
      </c>
      <c r="H53" s="22">
        <f t="shared" si="63"/>
        <v>775.45759419058766</v>
      </c>
      <c r="I53" s="22">
        <f t="shared" si="63"/>
        <v>1004.2450850368494</v>
      </c>
      <c r="J53" s="75">
        <f t="shared" si="63"/>
        <v>1441.4048154345535</v>
      </c>
      <c r="K53" s="61">
        <f>K28</f>
        <v>1379.2837895129326</v>
      </c>
      <c r="L53" s="61">
        <f t="shared" si="63"/>
        <v>1264.000745377735</v>
      </c>
      <c r="M53" s="22">
        <f t="shared" si="63"/>
        <v>91.557287036988996</v>
      </c>
      <c r="N53" s="22">
        <f t="shared" si="63"/>
        <v>132.95544735590909</v>
      </c>
      <c r="O53" s="22">
        <f t="shared" si="63"/>
        <v>127.30929224791949</v>
      </c>
      <c r="P53" s="22">
        <f t="shared" si="63"/>
        <v>125.99530161214834</v>
      </c>
      <c r="Q53" s="22">
        <f t="shared" si="63"/>
        <v>139.73673381266647</v>
      </c>
      <c r="R53" s="22">
        <f t="shared" si="63"/>
        <v>153.00190201054238</v>
      </c>
      <c r="S53" s="22">
        <f t="shared" si="63"/>
        <v>135.71271579048877</v>
      </c>
      <c r="T53" s="22">
        <f t="shared" si="63"/>
        <v>139.8313151546765</v>
      </c>
      <c r="U53" s="22">
        <f t="shared" si="63"/>
        <v>145.83525829447248</v>
      </c>
      <c r="V53" s="22">
        <f t="shared" si="63"/>
        <v>187.12774380063289</v>
      </c>
      <c r="W53" s="22">
        <f t="shared" si="63"/>
        <v>167.22499514455529</v>
      </c>
      <c r="X53" s="22">
        <f t="shared" si="63"/>
        <v>140.23341110647354</v>
      </c>
      <c r="Y53" s="22">
        <f t="shared" si="63"/>
        <v>134.76860136557323</v>
      </c>
      <c r="Z53" s="22">
        <f t="shared" si="63"/>
        <v>219.09517624800907</v>
      </c>
      <c r="AA53" s="22">
        <f t="shared" si="63"/>
        <v>216.67175167448752</v>
      </c>
      <c r="AB53" s="22">
        <f t="shared" si="63"/>
        <v>204.92206490251792</v>
      </c>
      <c r="AC53" s="22">
        <f t="shared" si="63"/>
        <v>218.80670292258026</v>
      </c>
      <c r="AD53" s="22">
        <f t="shared" si="63"/>
        <v>238.50753171692691</v>
      </c>
      <c r="AE53" s="22">
        <f t="shared" si="63"/>
        <v>291.24958753349239</v>
      </c>
      <c r="AF53" s="22">
        <f t="shared" si="63"/>
        <v>255.68126286384989</v>
      </c>
      <c r="AG53" s="22">
        <f t="shared" si="63"/>
        <v>326.22326700803973</v>
      </c>
      <c r="AH53" s="22">
        <f t="shared" si="63"/>
        <v>388.43675287149466</v>
      </c>
      <c r="AI53" s="22">
        <f t="shared" si="63"/>
        <v>408.94250676954834</v>
      </c>
      <c r="AJ53" s="22">
        <f t="shared" si="63"/>
        <v>317.80228878547109</v>
      </c>
      <c r="AK53" s="22">
        <f>AK124</f>
        <v>303.6978823687474</v>
      </c>
      <c r="AL53" s="22">
        <f>AL28</f>
        <v>361.40677020253531</v>
      </c>
      <c r="AM53" s="62">
        <f>AM28</f>
        <v>281.09380402098122</v>
      </c>
      <c r="AN53" s="26">
        <f t="shared" ref="AN53:AV57" si="64">B53/B$53</f>
        <v>1</v>
      </c>
      <c r="AO53" s="26">
        <f t="shared" si="64"/>
        <v>1</v>
      </c>
      <c r="AP53" s="26">
        <f t="shared" si="64"/>
        <v>1</v>
      </c>
      <c r="AQ53" s="26">
        <f t="shared" si="64"/>
        <v>1</v>
      </c>
      <c r="AR53" s="26">
        <f t="shared" si="64"/>
        <v>1</v>
      </c>
      <c r="AS53" s="26">
        <f t="shared" si="64"/>
        <v>1</v>
      </c>
      <c r="AT53" s="26">
        <f t="shared" si="64"/>
        <v>1</v>
      </c>
      <c r="AU53" s="26">
        <f t="shared" si="64"/>
        <v>1</v>
      </c>
      <c r="AV53" s="26">
        <f t="shared" si="64"/>
        <v>1</v>
      </c>
      <c r="AW53" s="63"/>
      <c r="AX53" s="26">
        <f t="shared" ref="AX53:BM57" si="65">M53/M$53</f>
        <v>1</v>
      </c>
      <c r="AY53" s="26">
        <f t="shared" si="65"/>
        <v>1</v>
      </c>
      <c r="AZ53" s="26">
        <f t="shared" si="65"/>
        <v>1</v>
      </c>
      <c r="BA53" s="26">
        <f t="shared" si="65"/>
        <v>1</v>
      </c>
      <c r="BB53" s="26">
        <f t="shared" si="65"/>
        <v>1</v>
      </c>
      <c r="BC53" s="26">
        <f t="shared" si="65"/>
        <v>1</v>
      </c>
      <c r="BD53" s="26">
        <f t="shared" si="65"/>
        <v>1</v>
      </c>
      <c r="BE53" s="26">
        <f t="shared" si="65"/>
        <v>1</v>
      </c>
      <c r="BF53" s="26">
        <f t="shared" si="65"/>
        <v>1</v>
      </c>
      <c r="BG53" s="26">
        <f t="shared" si="65"/>
        <v>1</v>
      </c>
      <c r="BH53" s="26">
        <f t="shared" si="65"/>
        <v>1</v>
      </c>
      <c r="BI53" s="26">
        <f t="shared" si="65"/>
        <v>1</v>
      </c>
      <c r="BJ53" s="26">
        <f t="shared" si="65"/>
        <v>1</v>
      </c>
      <c r="BK53" s="26">
        <f t="shared" si="65"/>
        <v>1</v>
      </c>
      <c r="BL53" s="26">
        <f t="shared" si="65"/>
        <v>1</v>
      </c>
      <c r="BM53" s="26">
        <f t="shared" si="65"/>
        <v>1</v>
      </c>
      <c r="BN53" s="26">
        <f t="shared" ref="BN53:BX57" si="66">AC53/AC$53</f>
        <v>1</v>
      </c>
      <c r="BO53" s="26">
        <f t="shared" si="66"/>
        <v>1</v>
      </c>
      <c r="BP53" s="26">
        <f t="shared" si="66"/>
        <v>1</v>
      </c>
      <c r="BQ53" s="26">
        <f t="shared" si="66"/>
        <v>1</v>
      </c>
      <c r="BR53" s="26">
        <f t="shared" si="66"/>
        <v>1</v>
      </c>
      <c r="BS53" s="26">
        <f t="shared" si="66"/>
        <v>1</v>
      </c>
      <c r="BT53" s="26">
        <f t="shared" si="66"/>
        <v>1</v>
      </c>
      <c r="BU53" s="26">
        <f t="shared" si="66"/>
        <v>1</v>
      </c>
      <c r="BV53" s="26">
        <f t="shared" si="66"/>
        <v>1</v>
      </c>
      <c r="BW53" s="26">
        <f t="shared" si="66"/>
        <v>1</v>
      </c>
      <c r="BX53" s="26">
        <f t="shared" si="66"/>
        <v>1</v>
      </c>
      <c r="BY53" s="53"/>
      <c r="BZ53" s="53"/>
      <c r="CA53" s="21">
        <f>CA28</f>
        <v>278.35573008530878</v>
      </c>
    </row>
    <row r="54" spans="1:79" s="24" customFormat="1" x14ac:dyDescent="0.3">
      <c r="A54" s="31" t="s">
        <v>34</v>
      </c>
      <c r="B54" s="22">
        <v>28.777428484940252</v>
      </c>
      <c r="C54" s="22">
        <v>61.085930664706659</v>
      </c>
      <c r="D54" s="22">
        <v>113.13310688838953</v>
      </c>
      <c r="E54" s="22">
        <v>169.6983410789565</v>
      </c>
      <c r="F54" s="22">
        <f>SUM(Q54:T54)</f>
        <v>252.62167761492142</v>
      </c>
      <c r="G54" s="22">
        <f>SUM(U54:X54)</f>
        <v>311.92067225532753</v>
      </c>
      <c r="H54" s="22">
        <f>SUM(Y54:AB54)</f>
        <v>373.43955494107735</v>
      </c>
      <c r="I54" s="22">
        <f>SUM(AC54:AF54)</f>
        <v>529.07640109381668</v>
      </c>
      <c r="J54" s="75">
        <f>SUM(AG54:AJ54)</f>
        <v>532.02116626317013</v>
      </c>
      <c r="K54" s="61">
        <f>SUM(AF54:AI54)</f>
        <v>518.65714610518387</v>
      </c>
      <c r="L54" s="61">
        <f>SUM(AJ54:AM54)</f>
        <v>442.49036599198195</v>
      </c>
      <c r="M54" s="66">
        <v>36.144168608775743</v>
      </c>
      <c r="N54" s="66">
        <v>49.947771404160839</v>
      </c>
      <c r="O54" s="66">
        <v>41.328678828631169</v>
      </c>
      <c r="P54" s="66">
        <v>56.370289262931315</v>
      </c>
      <c r="Q54" s="66">
        <v>59.906807069079179</v>
      </c>
      <c r="R54" s="66">
        <v>68.735880018729688</v>
      </c>
      <c r="S54" s="66">
        <v>53.831693939179196</v>
      </c>
      <c r="T54" s="66">
        <v>70.147296587933369</v>
      </c>
      <c r="U54" s="66">
        <v>79.303326800206065</v>
      </c>
      <c r="V54" s="66">
        <v>85.423371224326829</v>
      </c>
      <c r="W54" s="66">
        <v>73.472104045675877</v>
      </c>
      <c r="X54" s="66">
        <v>73.721870185118803</v>
      </c>
      <c r="Y54" s="66">
        <v>70.414182471176829</v>
      </c>
      <c r="Z54" s="66">
        <v>108.21758500256067</v>
      </c>
      <c r="AA54" s="66">
        <v>98.084054986017094</v>
      </c>
      <c r="AB54" s="66">
        <v>96.723732481322756</v>
      </c>
      <c r="AC54" s="66">
        <v>122.67572007307018</v>
      </c>
      <c r="AD54" s="66">
        <v>137.76348486421435</v>
      </c>
      <c r="AE54" s="66">
        <v>151.04869084668798</v>
      </c>
      <c r="AF54" s="66">
        <v>117.58850530984418</v>
      </c>
      <c r="AG54" s="66">
        <v>132.94136808877539</v>
      </c>
      <c r="AH54" s="66">
        <v>136.15611519611852</v>
      </c>
      <c r="AI54" s="66">
        <v>131.97115751044575</v>
      </c>
      <c r="AJ54" s="66">
        <v>130.9525254678305</v>
      </c>
      <c r="AK54" s="66">
        <v>112.12673835673934</v>
      </c>
      <c r="AL54" s="66">
        <v>95.609660530936239</v>
      </c>
      <c r="AM54" s="150">
        <v>103.80144163647589</v>
      </c>
      <c r="AN54" s="26">
        <f t="shared" si="64"/>
        <v>7.2409006895873568E-2</v>
      </c>
      <c r="AO54" s="26">
        <f t="shared" si="64"/>
        <v>0.11027262498988065</v>
      </c>
      <c r="AP54" s="26">
        <f t="shared" si="64"/>
        <v>0.2452381183781116</v>
      </c>
      <c r="AQ54" s="26">
        <f t="shared" si="64"/>
        <v>0.355153174748645</v>
      </c>
      <c r="AR54" s="26">
        <f t="shared" si="64"/>
        <v>0.4445352504792956</v>
      </c>
      <c r="AS54" s="26">
        <f t="shared" si="64"/>
        <v>0.48705534854128579</v>
      </c>
      <c r="AT54" s="26">
        <f t="shared" si="64"/>
        <v>0.48157314821433739</v>
      </c>
      <c r="AU54" s="26">
        <f t="shared" si="64"/>
        <v>0.52683992082909015</v>
      </c>
      <c r="AV54" s="26">
        <f t="shared" si="64"/>
        <v>0.36909906264103665</v>
      </c>
      <c r="AW54" s="75"/>
      <c r="AX54" s="26">
        <f t="shared" si="65"/>
        <v>0.39477107479357221</v>
      </c>
      <c r="AY54" s="26">
        <f t="shared" si="65"/>
        <v>0.37567299721428793</v>
      </c>
      <c r="AZ54" s="26">
        <f t="shared" si="65"/>
        <v>0.32463206808304734</v>
      </c>
      <c r="BA54" s="26">
        <f t="shared" si="65"/>
        <v>0.44739993112168674</v>
      </c>
      <c r="BB54" s="26">
        <f t="shared" si="65"/>
        <v>0.4287119459181814</v>
      </c>
      <c r="BC54" s="26">
        <f t="shared" si="65"/>
        <v>0.4492485329626395</v>
      </c>
      <c r="BD54" s="26">
        <f t="shared" si="65"/>
        <v>0.39665917541790074</v>
      </c>
      <c r="BE54" s="26">
        <f t="shared" si="65"/>
        <v>0.50165656033728134</v>
      </c>
      <c r="BF54" s="26">
        <f t="shared" si="65"/>
        <v>0.54378706307137148</v>
      </c>
      <c r="BG54" s="26">
        <f t="shared" si="65"/>
        <v>0.45649762824767154</v>
      </c>
      <c r="BH54" s="26">
        <f t="shared" si="65"/>
        <v>0.43936077846594612</v>
      </c>
      <c r="BI54" s="26">
        <f t="shared" si="65"/>
        <v>0.52570831446968636</v>
      </c>
      <c r="BJ54" s="26">
        <f t="shared" si="65"/>
        <v>0.52248210456804667</v>
      </c>
      <c r="BK54" s="26">
        <f t="shared" si="65"/>
        <v>0.49392956456540904</v>
      </c>
      <c r="BL54" s="26">
        <f t="shared" si="65"/>
        <v>0.4526850142115974</v>
      </c>
      <c r="BM54" s="26">
        <f t="shared" si="65"/>
        <v>0.47200252704526741</v>
      </c>
      <c r="BN54" s="26">
        <f t="shared" si="66"/>
        <v>0.56065796172833049</v>
      </c>
      <c r="BO54" s="26">
        <f t="shared" si="66"/>
        <v>0.57760643394573885</v>
      </c>
      <c r="BP54" s="26">
        <f t="shared" si="66"/>
        <v>0.51862284896564204</v>
      </c>
      <c r="BQ54" s="26">
        <f t="shared" si="66"/>
        <v>0.45990270852369802</v>
      </c>
      <c r="BR54" s="26">
        <f t="shared" si="66"/>
        <v>0.40751651256530108</v>
      </c>
      <c r="BS54" s="26">
        <f t="shared" si="66"/>
        <v>0.35052325556115083</v>
      </c>
      <c r="BT54" s="26">
        <f t="shared" si="66"/>
        <v>0.32271323065179808</v>
      </c>
      <c r="BU54" s="26">
        <f t="shared" si="66"/>
        <v>0.41205658388517319</v>
      </c>
      <c r="BV54" s="26">
        <f t="shared" si="66"/>
        <v>0.36920487387724354</v>
      </c>
      <c r="BW54" s="26">
        <f t="shared" si="66"/>
        <v>0.26454861506151589</v>
      </c>
      <c r="BX54" s="26">
        <f t="shared" si="66"/>
        <v>0.36927687537619291</v>
      </c>
      <c r="BY54" s="53"/>
      <c r="BZ54" s="53"/>
      <c r="CA54" s="82">
        <v>103.8014416364759</v>
      </c>
    </row>
    <row r="55" spans="1:79" s="24" customFormat="1" x14ac:dyDescent="0.3">
      <c r="A55" s="31" t="s">
        <v>35</v>
      </c>
      <c r="B55" s="22">
        <v>144.16681698322498</v>
      </c>
      <c r="C55" s="22">
        <v>287.78755941116924</v>
      </c>
      <c r="D55" s="22">
        <v>309.19712672315256</v>
      </c>
      <c r="E55" s="22">
        <v>227.08362306454183</v>
      </c>
      <c r="F55" s="22">
        <f t="shared" ref="F55:F56" si="67">SUM(Q55:T55)</f>
        <v>234.9318562362991</v>
      </c>
      <c r="G55" s="22">
        <f t="shared" ref="G55:G56" si="68">SUM(U55:X55)</f>
        <v>246.51943492210049</v>
      </c>
      <c r="H55" s="22">
        <f t="shared" ref="H55:H56" si="69">SUM(Y55:AB55)</f>
        <v>266.03046624251039</v>
      </c>
      <c r="I55" s="22">
        <f t="shared" ref="I55:I56" si="70">SUM(AC55:AF55)</f>
        <v>381.75923429972408</v>
      </c>
      <c r="J55" s="75">
        <f t="shared" ref="J55:J56" si="71">SUM(AG55:AJ55)</f>
        <v>662.1079851031966</v>
      </c>
      <c r="K55" s="61">
        <f t="shared" ref="K55:K57" si="72">SUM(AF55:AI55)</f>
        <v>647.56418153305526</v>
      </c>
      <c r="L55" s="61">
        <f>SUM(AJ55:AM55)</f>
        <v>553.0213553789672</v>
      </c>
      <c r="M55" s="66">
        <v>45.963023062635287</v>
      </c>
      <c r="N55" s="66">
        <v>55.423114525740033</v>
      </c>
      <c r="O55" s="66">
        <v>59.594589517542403</v>
      </c>
      <c r="P55" s="66">
        <v>52.010328933081659</v>
      </c>
      <c r="Q55" s="66">
        <v>61.81521150160097</v>
      </c>
      <c r="R55" s="66">
        <v>64.681137539759575</v>
      </c>
      <c r="S55" s="66">
        <v>66.711867418165355</v>
      </c>
      <c r="T55" s="66">
        <v>41.723639776773197</v>
      </c>
      <c r="U55" s="66">
        <v>56.207561883270174</v>
      </c>
      <c r="V55" s="66">
        <v>83.023250612308217</v>
      </c>
      <c r="W55" s="66">
        <v>64.860790205261381</v>
      </c>
      <c r="X55" s="66">
        <v>42.427832221260736</v>
      </c>
      <c r="Y55" s="66">
        <v>36.196199141878836</v>
      </c>
      <c r="Z55" s="66">
        <v>69.350605452710766</v>
      </c>
      <c r="AA55" s="66">
        <v>78.030811500770227</v>
      </c>
      <c r="AB55" s="66">
        <v>82.452850147150556</v>
      </c>
      <c r="AC55" s="66">
        <v>77.943198863990233</v>
      </c>
      <c r="AD55" s="66">
        <v>73.036383960297854</v>
      </c>
      <c r="AE55" s="66">
        <v>115.7051124982043</v>
      </c>
      <c r="AF55" s="66">
        <v>115.07453897723167</v>
      </c>
      <c r="AG55" s="66">
        <v>152.82165310315872</v>
      </c>
      <c r="AH55" s="66">
        <v>175.60866073845784</v>
      </c>
      <c r="AI55" s="66">
        <v>204.05932871420708</v>
      </c>
      <c r="AJ55" s="66">
        <v>129.61834254737295</v>
      </c>
      <c r="AK55" s="66">
        <v>123.34326944163378</v>
      </c>
      <c r="AL55" s="66">
        <v>184.25537191730933</v>
      </c>
      <c r="AM55" s="150">
        <v>115.8043714726512</v>
      </c>
      <c r="AN55" s="26">
        <f t="shared" si="64"/>
        <v>0.36274874423047854</v>
      </c>
      <c r="AO55" s="26">
        <f t="shared" si="64"/>
        <v>0.51951552952333591</v>
      </c>
      <c r="AP55" s="26">
        <f t="shared" si="64"/>
        <v>0.67024519745851974</v>
      </c>
      <c r="AQ55" s="26">
        <f t="shared" si="64"/>
        <v>0.47525196270052178</v>
      </c>
      <c r="AR55" s="26">
        <f t="shared" si="64"/>
        <v>0.41340668997045904</v>
      </c>
      <c r="AS55" s="26">
        <f t="shared" si="64"/>
        <v>0.38493315761996189</v>
      </c>
      <c r="AT55" s="26">
        <f t="shared" si="64"/>
        <v>0.34306255846290273</v>
      </c>
      <c r="AU55" s="26">
        <f t="shared" si="64"/>
        <v>0.38014548439210527</v>
      </c>
      <c r="AV55" s="26">
        <f t="shared" si="64"/>
        <v>0.45934908640053684</v>
      </c>
      <c r="AW55" s="75"/>
      <c r="AX55" s="26">
        <f t="shared" si="65"/>
        <v>0.50201381615934404</v>
      </c>
      <c r="AY55" s="26">
        <f t="shared" si="65"/>
        <v>0.41685478577931168</v>
      </c>
      <c r="AZ55" s="26">
        <f t="shared" si="65"/>
        <v>0.46810871748064647</v>
      </c>
      <c r="BA55" s="26">
        <f t="shared" si="65"/>
        <v>0.4127957810140031</v>
      </c>
      <c r="BB55" s="26">
        <f t="shared" si="65"/>
        <v>0.44236908803429981</v>
      </c>
      <c r="BC55" s="26">
        <f t="shared" si="65"/>
        <v>0.42274727758157421</v>
      </c>
      <c r="BD55" s="26">
        <f t="shared" si="65"/>
        <v>0.4915668147202516</v>
      </c>
      <c r="BE55" s="26">
        <f t="shared" si="65"/>
        <v>0.29838552065837304</v>
      </c>
      <c r="BF55" s="26">
        <f t="shared" si="65"/>
        <v>0.38541819406782357</v>
      </c>
      <c r="BG55" s="26">
        <f t="shared" si="65"/>
        <v>0.44367152046017144</v>
      </c>
      <c r="BH55" s="26">
        <f t="shared" si="65"/>
        <v>0.38786540342963316</v>
      </c>
      <c r="BI55" s="26">
        <f t="shared" si="65"/>
        <v>0.30255152382371275</v>
      </c>
      <c r="BJ55" s="26">
        <f t="shared" si="65"/>
        <v>0.26858035755445031</v>
      </c>
      <c r="BK55" s="26">
        <f t="shared" si="65"/>
        <v>0.31653186820602564</v>
      </c>
      <c r="BL55" s="26">
        <f t="shared" si="65"/>
        <v>0.36013375485143195</v>
      </c>
      <c r="BM55" s="26">
        <f t="shared" si="65"/>
        <v>0.40236199155212321</v>
      </c>
      <c r="BN55" s="26">
        <f t="shared" si="66"/>
        <v>0.35621942940006118</v>
      </c>
      <c r="BO55" s="26">
        <f t="shared" si="66"/>
        <v>0.30622254750001449</v>
      </c>
      <c r="BP55" s="26">
        <f t="shared" si="66"/>
        <v>0.39727133513931151</v>
      </c>
      <c r="BQ55" s="26">
        <f t="shared" si="66"/>
        <v>0.45007028551211742</v>
      </c>
      <c r="BR55" s="26">
        <f t="shared" si="66"/>
        <v>0.46845724556915941</v>
      </c>
      <c r="BS55" s="26">
        <f t="shared" si="66"/>
        <v>0.45209074434970864</v>
      </c>
      <c r="BT55" s="26">
        <f t="shared" si="66"/>
        <v>0.49899270762088027</v>
      </c>
      <c r="BU55" s="26">
        <f t="shared" si="66"/>
        <v>0.40785842997773492</v>
      </c>
      <c r="BV55" s="26">
        <f t="shared" si="66"/>
        <v>0.40613806220707005</v>
      </c>
      <c r="BW55" s="26">
        <f t="shared" si="66"/>
        <v>0.50982822434137332</v>
      </c>
      <c r="BX55" s="26">
        <f t="shared" si="66"/>
        <v>0.4119776737021475</v>
      </c>
      <c r="BY55" s="53"/>
      <c r="BZ55" s="53"/>
      <c r="CA55" s="82">
        <v>115.80437147265113</v>
      </c>
    </row>
    <row r="56" spans="1:79" s="24" customFormat="1" x14ac:dyDescent="0.3">
      <c r="A56" s="31" t="s">
        <v>36</v>
      </c>
      <c r="B56" s="22">
        <v>225.36788728690436</v>
      </c>
      <c r="C56" s="22">
        <v>212.39215873539072</v>
      </c>
      <c r="D56" s="22">
        <v>34.728350824097227</v>
      </c>
      <c r="E56" s="22">
        <v>82.196596740313908</v>
      </c>
      <c r="F56" s="22">
        <f t="shared" si="67"/>
        <v>86.922745320302084</v>
      </c>
      <c r="G56" s="22">
        <f t="shared" si="68"/>
        <v>80.573219337239792</v>
      </c>
      <c r="H56" s="22">
        <f t="shared" si="69"/>
        <v>123.17427398925368</v>
      </c>
      <c r="I56" s="22">
        <f t="shared" si="70"/>
        <v>95.127451087582898</v>
      </c>
      <c r="J56" s="75">
        <f t="shared" si="71"/>
        <v>246.33073240415689</v>
      </c>
      <c r="K56" s="61">
        <f t="shared" si="72"/>
        <v>212.67910640643706</v>
      </c>
      <c r="L56" s="61">
        <f>SUM(AJ56:AM56)</f>
        <v>280.57191855390755</v>
      </c>
      <c r="M56" s="66">
        <v>11.346702451955389</v>
      </c>
      <c r="N56" s="66">
        <v>25.489148602769088</v>
      </c>
      <c r="O56" s="66">
        <v>28.144233295052487</v>
      </c>
      <c r="P56" s="66">
        <v>17.217512390536939</v>
      </c>
      <c r="Q56" s="66">
        <v>19.288897202638182</v>
      </c>
      <c r="R56" s="66">
        <v>21.506221916521099</v>
      </c>
      <c r="S56" s="66">
        <v>15.761689021682336</v>
      </c>
      <c r="T56" s="66">
        <v>30.365937179460467</v>
      </c>
      <c r="U56" s="66">
        <v>16.283624129321677</v>
      </c>
      <c r="V56" s="66">
        <v>14.899913166512349</v>
      </c>
      <c r="W56" s="66">
        <v>24.914139939540313</v>
      </c>
      <c r="X56" s="66">
        <v>24.475542101865454</v>
      </c>
      <c r="Y56" s="66">
        <v>27.374075310673369</v>
      </c>
      <c r="Z56" s="66">
        <v>41.709367763307007</v>
      </c>
      <c r="AA56" s="66">
        <v>35.475286212423974</v>
      </c>
      <c r="AB56" s="66">
        <v>18.615544702849331</v>
      </c>
      <c r="AC56" s="66">
        <v>18.674583037168535</v>
      </c>
      <c r="AD56" s="66">
        <v>27.350093095915263</v>
      </c>
      <c r="AE56" s="66">
        <v>22.073166107399437</v>
      </c>
      <c r="AF56" s="66">
        <v>27.029608847099666</v>
      </c>
      <c r="AG56" s="66">
        <v>36.217418739282834</v>
      </c>
      <c r="AH56" s="66">
        <v>73.833323186562211</v>
      </c>
      <c r="AI56" s="66">
        <v>75.598755633492345</v>
      </c>
      <c r="AJ56" s="66">
        <v>60.681234844819507</v>
      </c>
      <c r="AK56" s="66">
        <v>64.142417264334583</v>
      </c>
      <c r="AL56" s="66">
        <v>89.37295903716732</v>
      </c>
      <c r="AM56" s="150">
        <v>66.375307407586163</v>
      </c>
      <c r="AN56" s="26">
        <f t="shared" si="64"/>
        <v>0.56706473662877022</v>
      </c>
      <c r="AO56" s="26">
        <f t="shared" si="64"/>
        <v>0.38341137830205496</v>
      </c>
      <c r="AP56" s="26">
        <f t="shared" si="64"/>
        <v>7.5280487248340452E-2</v>
      </c>
      <c r="AQ56" s="26">
        <f t="shared" si="64"/>
        <v>0.17202514827339477</v>
      </c>
      <c r="AR56" s="26">
        <f t="shared" si="64"/>
        <v>0.15295688290934764</v>
      </c>
      <c r="AS56" s="26">
        <f t="shared" si="64"/>
        <v>0.12581281369921299</v>
      </c>
      <c r="AT56" s="26">
        <f t="shared" si="64"/>
        <v>0.15884076049035453</v>
      </c>
      <c r="AU56" s="26">
        <f t="shared" si="64"/>
        <v>9.4725333989652855E-2</v>
      </c>
      <c r="AV56" s="26">
        <f t="shared" si="64"/>
        <v>0.17089628795911391</v>
      </c>
      <c r="AW56" s="75"/>
      <c r="AX56" s="26">
        <f t="shared" si="65"/>
        <v>0.12393008595122898</v>
      </c>
      <c r="AY56" s="26">
        <f t="shared" si="65"/>
        <v>0.19171195396407537</v>
      </c>
      <c r="AZ56" s="26">
        <f t="shared" si="65"/>
        <v>0.22106974909769342</v>
      </c>
      <c r="BA56" s="26">
        <f t="shared" si="65"/>
        <v>0.13665201932320978</v>
      </c>
      <c r="BB56" s="26">
        <f t="shared" si="65"/>
        <v>0.13803741275717249</v>
      </c>
      <c r="BC56" s="26">
        <f t="shared" si="65"/>
        <v>0.14056179455232684</v>
      </c>
      <c r="BD56" s="26">
        <f t="shared" si="65"/>
        <v>0.11614010470481625</v>
      </c>
      <c r="BE56" s="26">
        <f t="shared" si="65"/>
        <v>0.21716120702913172</v>
      </c>
      <c r="BF56" s="26">
        <f t="shared" si="65"/>
        <v>0.11165766303537905</v>
      </c>
      <c r="BG56" s="26">
        <f t="shared" si="65"/>
        <v>7.9624286938375172E-2</v>
      </c>
      <c r="BH56" s="26">
        <f t="shared" si="65"/>
        <v>0.14898574174275583</v>
      </c>
      <c r="BI56" s="26">
        <f t="shared" si="65"/>
        <v>0.17453431324780488</v>
      </c>
      <c r="BJ56" s="26">
        <f t="shared" si="65"/>
        <v>0.20311908733413703</v>
      </c>
      <c r="BK56" s="26">
        <f t="shared" si="65"/>
        <v>0.190370999843891</v>
      </c>
      <c r="BL56" s="26">
        <f t="shared" si="65"/>
        <v>0.16372824762925053</v>
      </c>
      <c r="BM56" s="26">
        <f t="shared" si="65"/>
        <v>9.0842070675526354E-2</v>
      </c>
      <c r="BN56" s="26">
        <f t="shared" si="66"/>
        <v>8.5347399269464372E-2</v>
      </c>
      <c r="BO56" s="26">
        <f t="shared" si="66"/>
        <v>0.11467182146841287</v>
      </c>
      <c r="BP56" s="26">
        <f t="shared" si="66"/>
        <v>7.5787802119586259E-2</v>
      </c>
      <c r="BQ56" s="26">
        <f t="shared" si="66"/>
        <v>0.10571603309661731</v>
      </c>
      <c r="BR56" s="26">
        <f t="shared" si="66"/>
        <v>0.11102034220750497</v>
      </c>
      <c r="BS56" s="26">
        <f t="shared" si="66"/>
        <v>0.19007810831687252</v>
      </c>
      <c r="BT56" s="26">
        <f t="shared" si="66"/>
        <v>0.18486401971437655</v>
      </c>
      <c r="BU56" s="26">
        <f t="shared" si="66"/>
        <v>0.19094020712286847</v>
      </c>
      <c r="BV56" s="26">
        <f t="shared" si="66"/>
        <v>0.21120469054325972</v>
      </c>
      <c r="BW56" s="26">
        <f t="shared" si="66"/>
        <v>0.24729187830953467</v>
      </c>
      <c r="BX56" s="26">
        <f t="shared" si="66"/>
        <v>0.23613223222320412</v>
      </c>
      <c r="BY56" s="53"/>
      <c r="BZ56" s="53"/>
      <c r="CA56" s="82">
        <v>63.637233471913845</v>
      </c>
    </row>
    <row r="57" spans="1:79" s="24" customFormat="1" x14ac:dyDescent="0.3">
      <c r="A57" s="31" t="s">
        <v>32</v>
      </c>
      <c r="B57" s="22">
        <f>B33</f>
        <v>-0.88328075709779341</v>
      </c>
      <c r="C57" s="22">
        <f t="shared" ref="C57:AE57" si="73">C33</f>
        <v>-7.3246816796568055</v>
      </c>
      <c r="D57" s="22">
        <f t="shared" si="73"/>
        <v>4.2549939411036348</v>
      </c>
      <c r="E57" s="22">
        <f t="shared" si="73"/>
        <v>-1.1612326004498641</v>
      </c>
      <c r="F57" s="22">
        <f t="shared" si="73"/>
        <v>-6.087207351270763</v>
      </c>
      <c r="G57" s="22">
        <f t="shared" si="73"/>
        <v>1.4081834743770969</v>
      </c>
      <c r="H57" s="22">
        <f t="shared" si="73"/>
        <v>12.814453203426638</v>
      </c>
      <c r="I57" s="22">
        <f t="shared" si="73"/>
        <v>-1.7180014442710672</v>
      </c>
      <c r="J57" s="75">
        <f t="shared" si="73"/>
        <v>0.94493166405391094</v>
      </c>
      <c r="K57" s="61">
        <f t="shared" si="72"/>
        <v>0.38335546825689448</v>
      </c>
      <c r="L57" s="61">
        <f>SUM(AJ57:AM57)</f>
        <v>-12.082894547086207</v>
      </c>
      <c r="M57" s="22">
        <f t="shared" si="73"/>
        <v>-1.8957823244609386</v>
      </c>
      <c r="N57" s="22">
        <f t="shared" si="73"/>
        <v>2.0879193191026957</v>
      </c>
      <c r="O57" s="22">
        <f t="shared" si="73"/>
        <v>-1.7534211509371147</v>
      </c>
      <c r="P57" s="22">
        <f t="shared" si="73"/>
        <v>0.40005155584485408</v>
      </c>
      <c r="Q57" s="22">
        <f t="shared" si="73"/>
        <v>-1.2690296490800961</v>
      </c>
      <c r="R57" s="22">
        <f t="shared" si="73"/>
        <v>-1.8468712277229997</v>
      </c>
      <c r="S57" s="22">
        <f t="shared" si="73"/>
        <v>-0.59177483667201614</v>
      </c>
      <c r="T57" s="22">
        <f t="shared" si="73"/>
        <v>-2.4002918361840386</v>
      </c>
      <c r="U57" s="22">
        <f t="shared" si="73"/>
        <v>-5.9593501916577907</v>
      </c>
      <c r="V57" s="74">
        <f t="shared" si="73"/>
        <v>3.7813044708226187</v>
      </c>
      <c r="W57" s="74">
        <f t="shared" si="73"/>
        <v>3.9778642956085264</v>
      </c>
      <c r="X57" s="22">
        <f t="shared" si="73"/>
        <v>-0.39163510039631433</v>
      </c>
      <c r="Y57" s="74">
        <f t="shared" si="73"/>
        <v>0.78414454184280658</v>
      </c>
      <c r="Z57" s="74">
        <f t="shared" si="73"/>
        <v>-0.18138197057368188</v>
      </c>
      <c r="AA57" s="74">
        <f t="shared" si="73"/>
        <v>5.0816099752712205</v>
      </c>
      <c r="AB57" s="22">
        <f t="shared" si="73"/>
        <v>7.1290806568862592</v>
      </c>
      <c r="AC57" s="22">
        <f t="shared" si="73"/>
        <v>-0.48645598068415552</v>
      </c>
      <c r="AD57" s="22">
        <f t="shared" si="73"/>
        <v>0.35722672553436041</v>
      </c>
      <c r="AE57" s="22">
        <f t="shared" si="73"/>
        <v>2.4226180811922404</v>
      </c>
      <c r="AF57" s="22">
        <f>I57-AC57-AD57-AE57</f>
        <v>-4.0113902703135125</v>
      </c>
      <c r="AG57" s="22">
        <f t="shared" ref="AG57:AI57" si="74">AG33</f>
        <v>4.2428270768211291</v>
      </c>
      <c r="AH57" s="22">
        <f t="shared" si="74"/>
        <v>2.8386537503654381</v>
      </c>
      <c r="AI57" s="22">
        <f t="shared" si="74"/>
        <v>-2.6867350886161603</v>
      </c>
      <c r="AJ57" s="22">
        <f>AJ33</f>
        <v>-3.4498140745163255</v>
      </c>
      <c r="AK57" s="22">
        <f>AK130</f>
        <v>4.0854573060397099</v>
      </c>
      <c r="AL57" s="22">
        <f>AL130</f>
        <v>-7.8312212828775234</v>
      </c>
      <c r="AM57" s="62">
        <f>AM130</f>
        <v>-4.8873164957320681</v>
      </c>
      <c r="AN57" s="26">
        <f t="shared" si="64"/>
        <v>-2.2224877551222707E-3</v>
      </c>
      <c r="AO57" s="26">
        <f t="shared" si="64"/>
        <v>-1.3222551694668901E-2</v>
      </c>
      <c r="AP57" s="26">
        <f t="shared" si="64"/>
        <v>9.2235309055550239E-3</v>
      </c>
      <c r="AQ57" s="26">
        <f t="shared" si="64"/>
        <v>-2.4302856589476451E-3</v>
      </c>
      <c r="AR57" s="26">
        <f t="shared" si="64"/>
        <v>-1.0711583701622627E-2</v>
      </c>
      <c r="AS57" s="26">
        <f t="shared" si="64"/>
        <v>2.1988388520828512E-3</v>
      </c>
      <c r="AT57" s="26">
        <f t="shared" si="64"/>
        <v>1.6525021225438117E-2</v>
      </c>
      <c r="AU57" s="26">
        <f t="shared" si="64"/>
        <v>-1.7107392108451568E-3</v>
      </c>
      <c r="AV57" s="26">
        <f t="shared" si="64"/>
        <v>6.5556299932925763E-4</v>
      </c>
      <c r="AW57" s="63"/>
      <c r="AX57" s="26">
        <f t="shared" si="65"/>
        <v>-2.0705968752602354E-2</v>
      </c>
      <c r="AY57" s="26">
        <f t="shared" si="65"/>
        <v>1.5703902026018794E-2</v>
      </c>
      <c r="AZ57" s="26">
        <f t="shared" si="65"/>
        <v>-1.3772923562582836E-2</v>
      </c>
      <c r="BA57" s="26">
        <f t="shared" si="65"/>
        <v>3.1751307447664503E-3</v>
      </c>
      <c r="BB57" s="26">
        <f t="shared" si="65"/>
        <v>-9.0815751481738479E-3</v>
      </c>
      <c r="BC57" s="26">
        <f t="shared" si="65"/>
        <v>-1.2070903717234467E-2</v>
      </c>
      <c r="BD57" s="26">
        <f t="shared" si="65"/>
        <v>-4.3604966065640387E-3</v>
      </c>
      <c r="BE57" s="26">
        <f t="shared" si="65"/>
        <v>-1.7165624406299259E-2</v>
      </c>
      <c r="BF57" s="26">
        <f t="shared" si="65"/>
        <v>-4.0863576211622239E-2</v>
      </c>
      <c r="BG57" s="26">
        <f t="shared" si="65"/>
        <v>2.0207075626643825E-2</v>
      </c>
      <c r="BH57" s="26">
        <f t="shared" si="65"/>
        <v>2.3787498347181399E-2</v>
      </c>
      <c r="BI57" s="26">
        <f t="shared" si="65"/>
        <v>-2.7927374603970924E-3</v>
      </c>
      <c r="BJ57" s="26">
        <f t="shared" si="65"/>
        <v>5.818451285368292E-3</v>
      </c>
      <c r="BK57" s="26">
        <f t="shared" si="65"/>
        <v>-8.2786838888850305E-4</v>
      </c>
      <c r="BL57" s="26">
        <f t="shared" si="65"/>
        <v>2.3453034075736259E-2</v>
      </c>
      <c r="BM57" s="26">
        <f t="shared" si="65"/>
        <v>3.4789229067536412E-2</v>
      </c>
      <c r="BN57" s="26">
        <f t="shared" si="66"/>
        <v>-2.2232224798720028E-3</v>
      </c>
      <c r="BO57" s="26">
        <f t="shared" si="66"/>
        <v>1.4977586785742917E-3</v>
      </c>
      <c r="BP57" s="26">
        <f t="shared" si="66"/>
        <v>8.3180137754311854E-3</v>
      </c>
      <c r="BQ57" s="26">
        <f t="shared" si="66"/>
        <v>-1.568902713238543E-2</v>
      </c>
      <c r="BR57" s="26">
        <f t="shared" si="66"/>
        <v>1.3005899658029497E-2</v>
      </c>
      <c r="BS57" s="26">
        <f t="shared" si="66"/>
        <v>7.3078917722920553E-3</v>
      </c>
      <c r="BT57" s="26">
        <f t="shared" si="66"/>
        <v>-6.5699579871021279E-3</v>
      </c>
      <c r="BU57" s="26">
        <f t="shared" si="66"/>
        <v>-1.085522098566472E-2</v>
      </c>
      <c r="BV57" s="26">
        <f t="shared" si="66"/>
        <v>1.3452373372426687E-2</v>
      </c>
      <c r="BW57" s="26">
        <f t="shared" si="66"/>
        <v>-2.1668717712423714E-2</v>
      </c>
      <c r="BX57" s="26">
        <f t="shared" si="66"/>
        <v>-1.7386781301544706E-2</v>
      </c>
      <c r="BY57" s="53"/>
      <c r="BZ57" s="53"/>
      <c r="CA57" s="21">
        <f>CA130</f>
        <v>-4.8873164957320672</v>
      </c>
    </row>
    <row r="58" spans="1:79" s="87" customFormat="1" x14ac:dyDescent="0.3">
      <c r="A58" s="83"/>
      <c r="B58" s="84">
        <f>B53-SUM(B54:B57)</f>
        <v>0</v>
      </c>
      <c r="C58" s="47">
        <f>C53-SUM(C54:C57)</f>
        <v>1.2751393838470904E-2</v>
      </c>
      <c r="D58" s="47">
        <f>D53-SUM(D54:D57)</f>
        <v>5.8430761623071703E-3</v>
      </c>
      <c r="E58" s="47">
        <f t="shared" ref="E58:G58" si="75">E53-SUM(E54:E57)</f>
        <v>-3.0395824524021009E-8</v>
      </c>
      <c r="F58" s="47">
        <f t="shared" si="75"/>
        <v>-0.10640505187734561</v>
      </c>
      <c r="G58" s="47">
        <f t="shared" si="75"/>
        <v>-1.0164291063574638E-4</v>
      </c>
      <c r="H58" s="47">
        <f>H53-SUM(H54:H57)</f>
        <v>-1.1541856804342387E-3</v>
      </c>
      <c r="I58" s="47">
        <f>I53-SUM(I54:I57)</f>
        <v>-3.1832314562052488E-12</v>
      </c>
      <c r="J58" s="77">
        <f>J53-SUM(J54:J57)</f>
        <v>-2.4101609596982598E-11</v>
      </c>
      <c r="K58" s="85">
        <f t="shared" ref="K58" si="76">K53-SUM(K54:K57)</f>
        <v>0</v>
      </c>
      <c r="L58" s="85">
        <f>L53-SUM(L54:L57)</f>
        <v>-3.5470293369144201E-11</v>
      </c>
      <c r="M58" s="47">
        <f t="shared" ref="M58:AH58" si="77">M53-SUM(M54:M57)</f>
        <v>-8.2476191649050179E-4</v>
      </c>
      <c r="N58" s="47">
        <f t="shared" si="77"/>
        <v>7.4935041364199151E-3</v>
      </c>
      <c r="O58" s="47">
        <f t="shared" si="77"/>
        <v>-4.7882423694431964E-3</v>
      </c>
      <c r="P58" s="47">
        <f t="shared" si="77"/>
        <v>-2.8805302464292026E-3</v>
      </c>
      <c r="Q58" s="47">
        <f t="shared" si="77"/>
        <v>-5.1523115717770906E-3</v>
      </c>
      <c r="R58" s="47">
        <f t="shared" si="77"/>
        <v>-7.4466236744967773E-2</v>
      </c>
      <c r="S58" s="47">
        <f t="shared" si="77"/>
        <v>-7.5975186609866796E-4</v>
      </c>
      <c r="T58" s="47">
        <f t="shared" si="77"/>
        <v>-5.2665533064839565E-3</v>
      </c>
      <c r="U58" s="47">
        <f t="shared" si="77"/>
        <v>9.5673332339174522E-5</v>
      </c>
      <c r="V58" s="47">
        <f t="shared" si="77"/>
        <v>-9.5673337114021706E-5</v>
      </c>
      <c r="W58" s="47">
        <f t="shared" si="77"/>
        <v>9.6658469175281425E-5</v>
      </c>
      <c r="X58" s="47">
        <f t="shared" si="77"/>
        <v>-1.9830137512144574E-4</v>
      </c>
      <c r="Y58" s="47">
        <f t="shared" si="77"/>
        <v>-9.9998601399420295E-8</v>
      </c>
      <c r="Z58" s="47">
        <f t="shared" si="77"/>
        <v>-9.9999999568467501E-4</v>
      </c>
      <c r="AA58" s="47">
        <f t="shared" si="77"/>
        <v>-1.0999994998428519E-5</v>
      </c>
      <c r="AB58" s="47">
        <f t="shared" si="77"/>
        <v>8.5691430902556931E-4</v>
      </c>
      <c r="AC58" s="47">
        <f t="shared" si="77"/>
        <v>-3.4307096453289887E-4</v>
      </c>
      <c r="AD58" s="47">
        <f t="shared" si="77"/>
        <v>3.4307096507291135E-4</v>
      </c>
      <c r="AE58" s="47">
        <f t="shared" si="77"/>
        <v>8.4128259913995862E-12</v>
      </c>
      <c r="AF58" s="47">
        <f t="shared" si="77"/>
        <v>-1.2136069926782511E-11</v>
      </c>
      <c r="AG58" s="47">
        <f t="shared" si="77"/>
        <v>1.6484591469634324E-12</v>
      </c>
      <c r="AH58" s="47">
        <f t="shared" si="77"/>
        <v>-9.3791641120333225E-12</v>
      </c>
      <c r="AI58" s="47">
        <f>AI53-SUM(AI54:AI57)</f>
        <v>1.9326762412674725E-11</v>
      </c>
      <c r="AJ58" s="47">
        <f>AJ53-SUM(AJ54:AJ57)</f>
        <v>-3.5583980206865817E-11</v>
      </c>
      <c r="AK58" s="47">
        <f t="shared" ref="AK58:AV58" si="78">AK53-SUM(AK54:AK57)</f>
        <v>0</v>
      </c>
      <c r="AL58" s="47">
        <f t="shared" si="78"/>
        <v>0</v>
      </c>
      <c r="AM58" s="86">
        <f t="shared" si="78"/>
        <v>0</v>
      </c>
      <c r="AN58" s="47">
        <f t="shared" si="78"/>
        <v>0</v>
      </c>
      <c r="AO58" s="47">
        <f t="shared" si="78"/>
        <v>2.3018879397262992E-5</v>
      </c>
      <c r="AP58" s="47">
        <f t="shared" si="78"/>
        <v>1.2666009473139006E-5</v>
      </c>
      <c r="AQ58" s="47">
        <f t="shared" si="78"/>
        <v>-6.361400295418207E-11</v>
      </c>
      <c r="AR58" s="47">
        <f t="shared" si="78"/>
        <v>-1.8723965747957649E-4</v>
      </c>
      <c r="AS58" s="47">
        <f t="shared" si="78"/>
        <v>-1.5871254355204201E-7</v>
      </c>
      <c r="AT58" s="47">
        <f t="shared" si="78"/>
        <v>-1.4883930328224437E-6</v>
      </c>
      <c r="AU58" s="47">
        <f t="shared" si="78"/>
        <v>-3.1086244689504383E-15</v>
      </c>
      <c r="AV58" s="47">
        <f t="shared" si="78"/>
        <v>-1.6653345369377348E-14</v>
      </c>
      <c r="AW58" s="77"/>
      <c r="AX58" s="47">
        <f t="shared" ref="AX58:BX58" si="79">AX53-SUM(AX54:AX57)</f>
        <v>-9.0081515429218939E-6</v>
      </c>
      <c r="AY58" s="47">
        <f t="shared" si="79"/>
        <v>5.6361016306238909E-5</v>
      </c>
      <c r="AZ58" s="47">
        <f t="shared" si="79"/>
        <v>-3.7611098804513077E-5</v>
      </c>
      <c r="BA58" s="47">
        <f t="shared" si="79"/>
        <v>-2.2862203665985348E-5</v>
      </c>
      <c r="BB58" s="47">
        <f t="shared" si="79"/>
        <v>-3.6871561479800974E-5</v>
      </c>
      <c r="BC58" s="47">
        <f t="shared" si="79"/>
        <v>-4.8670137930617585E-4</v>
      </c>
      <c r="BD58" s="47">
        <f t="shared" si="79"/>
        <v>-5.5982364046691657E-6</v>
      </c>
      <c r="BE58" s="47">
        <f t="shared" si="79"/>
        <v>-3.7663618486893924E-5</v>
      </c>
      <c r="BF58" s="47">
        <f t="shared" si="79"/>
        <v>6.5603704824113152E-7</v>
      </c>
      <c r="BG58" s="47">
        <f t="shared" si="79"/>
        <v>-5.1127286204710742E-7</v>
      </c>
      <c r="BH58" s="47">
        <f t="shared" si="79"/>
        <v>5.7801448349881213E-7</v>
      </c>
      <c r="BI58" s="47">
        <f t="shared" si="79"/>
        <v>-1.4140808068940913E-6</v>
      </c>
      <c r="BJ58" s="47">
        <f t="shared" si="79"/>
        <v>-7.4200223743048355E-10</v>
      </c>
      <c r="BK58" s="47">
        <f t="shared" si="79"/>
        <v>-4.5642264372425245E-6</v>
      </c>
      <c r="BL58" s="47">
        <f t="shared" si="79"/>
        <v>-5.0768016013336137E-8</v>
      </c>
      <c r="BM58" s="47">
        <f t="shared" si="79"/>
        <v>4.1816595466315221E-6</v>
      </c>
      <c r="BN58" s="47">
        <f t="shared" si="79"/>
        <v>-1.5679179841132651E-6</v>
      </c>
      <c r="BO58" s="47">
        <f t="shared" si="79"/>
        <v>1.4384072595241548E-6</v>
      </c>
      <c r="BP58" s="47">
        <f t="shared" si="79"/>
        <v>2.9087843245179101E-14</v>
      </c>
      <c r="BQ58" s="47">
        <f t="shared" si="79"/>
        <v>-4.7295500849031669E-14</v>
      </c>
      <c r="BR58" s="47">
        <f t="shared" si="79"/>
        <v>5.1070259132757201E-15</v>
      </c>
      <c r="BS58" s="47">
        <f t="shared" si="79"/>
        <v>-2.3980817331903381E-14</v>
      </c>
      <c r="BT58" s="47">
        <f t="shared" si="79"/>
        <v>4.7295500849031669E-14</v>
      </c>
      <c r="BU58" s="47">
        <f t="shared" si="79"/>
        <v>-1.1191048088221578E-13</v>
      </c>
      <c r="BV58" s="47">
        <f t="shared" si="79"/>
        <v>0</v>
      </c>
      <c r="BW58" s="47">
        <f t="shared" si="79"/>
        <v>0</v>
      </c>
      <c r="BX58" s="47">
        <f t="shared" si="79"/>
        <v>0</v>
      </c>
      <c r="BY58" s="53"/>
      <c r="BZ58" s="53"/>
      <c r="CA58" s="48">
        <f>CA53-SUM(CA54:CA57)</f>
        <v>0</v>
      </c>
    </row>
    <row r="59" spans="1:79" s="24" customFormat="1" x14ac:dyDescent="0.3">
      <c r="A59" s="25" t="s">
        <v>49</v>
      </c>
      <c r="B59" s="22">
        <f t="shared" ref="B59:L59" si="80">B35</f>
        <v>3055.3610296205165</v>
      </c>
      <c r="C59" s="22">
        <f t="shared" si="80"/>
        <v>6102.1684313384721</v>
      </c>
      <c r="D59" s="22">
        <f t="shared" si="80"/>
        <v>6778.685109531315</v>
      </c>
      <c r="E59" s="22">
        <f t="shared" si="80"/>
        <v>7455.9693847665785</v>
      </c>
      <c r="F59" s="22">
        <f t="shared" si="80"/>
        <v>7509.2737144666353</v>
      </c>
      <c r="G59" s="22">
        <f t="shared" si="80"/>
        <v>6845.2786040171941</v>
      </c>
      <c r="H59" s="22">
        <f t="shared" si="80"/>
        <v>7215.1220239255199</v>
      </c>
      <c r="I59" s="22">
        <f t="shared" si="80"/>
        <v>8438.0660941727037</v>
      </c>
      <c r="J59" s="75">
        <f t="shared" si="80"/>
        <v>10741.009230502443</v>
      </c>
      <c r="K59" s="61">
        <f t="shared" si="80"/>
        <v>10087.606296680198</v>
      </c>
      <c r="L59" s="61">
        <f t="shared" si="80"/>
        <v>11580.015896582594</v>
      </c>
      <c r="M59" s="22">
        <f>M35</f>
        <v>1861.8586377773379</v>
      </c>
      <c r="N59" s="22">
        <f t="shared" ref="N59:AK59" si="81">N35</f>
        <v>1899.6937990004214</v>
      </c>
      <c r="O59" s="22">
        <f t="shared" si="81"/>
        <v>1877.2696341834057</v>
      </c>
      <c r="P59" s="22">
        <f t="shared" si="81"/>
        <v>1817.1473138054134</v>
      </c>
      <c r="Q59" s="22">
        <f t="shared" si="81"/>
        <v>1887.1482057008513</v>
      </c>
      <c r="R59" s="22">
        <f t="shared" si="81"/>
        <v>1972.3551611329997</v>
      </c>
      <c r="S59" s="22">
        <f t="shared" si="81"/>
        <v>1981.4910508493485</v>
      </c>
      <c r="T59" s="22">
        <f t="shared" si="81"/>
        <v>1668.2792967834357</v>
      </c>
      <c r="U59" s="22">
        <f t="shared" si="81"/>
        <v>1643.6953741709021</v>
      </c>
      <c r="V59" s="74">
        <f t="shared" si="81"/>
        <v>1842.3452437457681</v>
      </c>
      <c r="W59" s="74">
        <f t="shared" si="81"/>
        <v>1763.9337278786243</v>
      </c>
      <c r="X59" s="22">
        <f t="shared" si="81"/>
        <v>1595.3065729086529</v>
      </c>
      <c r="Y59" s="74">
        <f t="shared" si="81"/>
        <v>1603.6197107913426</v>
      </c>
      <c r="Z59" s="74">
        <f t="shared" si="81"/>
        <v>1888.740212692057</v>
      </c>
      <c r="AA59" s="74">
        <f t="shared" si="81"/>
        <v>1877.8535087463338</v>
      </c>
      <c r="AB59" s="22">
        <f t="shared" si="81"/>
        <v>1844.9085259280391</v>
      </c>
      <c r="AC59" s="22">
        <f t="shared" si="81"/>
        <v>2040.9668870113308</v>
      </c>
      <c r="AD59" s="22">
        <f t="shared" si="81"/>
        <v>2088.690547958081</v>
      </c>
      <c r="AE59" s="22">
        <f t="shared" si="81"/>
        <v>2173.5285232848573</v>
      </c>
      <c r="AF59" s="22">
        <f t="shared" si="81"/>
        <v>2134.8801359184345</v>
      </c>
      <c r="AG59" s="22">
        <f t="shared" si="81"/>
        <v>2414.0152557526108</v>
      </c>
      <c r="AH59" s="22">
        <f t="shared" si="81"/>
        <v>2618.3808414333807</v>
      </c>
      <c r="AI59" s="22">
        <f t="shared" si="81"/>
        <v>2920.3300635757732</v>
      </c>
      <c r="AJ59" s="22">
        <f t="shared" si="81"/>
        <v>2788.283069740678</v>
      </c>
      <c r="AK59" s="22">
        <f t="shared" si="81"/>
        <v>3029.6223828993343</v>
      </c>
      <c r="AL59" s="22">
        <f>AL35</f>
        <v>2929.6640477384663</v>
      </c>
      <c r="AM59" s="62">
        <f>AM35</f>
        <v>2832.4463962041145</v>
      </c>
      <c r="AN59" s="26">
        <f t="shared" ref="AN59:AV62" si="82">B59/B$59</f>
        <v>1</v>
      </c>
      <c r="AO59" s="26">
        <f t="shared" si="82"/>
        <v>1</v>
      </c>
      <c r="AP59" s="26">
        <f t="shared" si="82"/>
        <v>1</v>
      </c>
      <c r="AQ59" s="26">
        <f t="shared" si="82"/>
        <v>1</v>
      </c>
      <c r="AR59" s="26">
        <f t="shared" si="82"/>
        <v>1</v>
      </c>
      <c r="AS59" s="26">
        <f t="shared" si="82"/>
        <v>1</v>
      </c>
      <c r="AT59" s="26">
        <f t="shared" si="82"/>
        <v>1</v>
      </c>
      <c r="AU59" s="26">
        <f t="shared" si="82"/>
        <v>1</v>
      </c>
      <c r="AV59" s="26">
        <f t="shared" si="82"/>
        <v>1</v>
      </c>
      <c r="AW59" s="63"/>
      <c r="AX59" s="26">
        <f t="shared" ref="AX59:BM62" si="83">M59/M$59</f>
        <v>1</v>
      </c>
      <c r="AY59" s="26">
        <f t="shared" si="83"/>
        <v>1</v>
      </c>
      <c r="AZ59" s="26">
        <f t="shared" si="83"/>
        <v>1</v>
      </c>
      <c r="BA59" s="26">
        <f t="shared" si="83"/>
        <v>1</v>
      </c>
      <c r="BB59" s="26">
        <f t="shared" si="83"/>
        <v>1</v>
      </c>
      <c r="BC59" s="26">
        <f t="shared" si="83"/>
        <v>1</v>
      </c>
      <c r="BD59" s="26">
        <f t="shared" si="83"/>
        <v>1</v>
      </c>
      <c r="BE59" s="26">
        <f t="shared" si="83"/>
        <v>1</v>
      </c>
      <c r="BF59" s="26">
        <f t="shared" si="83"/>
        <v>1</v>
      </c>
      <c r="BG59" s="26">
        <f t="shared" si="83"/>
        <v>1</v>
      </c>
      <c r="BH59" s="26">
        <f t="shared" si="83"/>
        <v>1</v>
      </c>
      <c r="BI59" s="26">
        <f t="shared" si="83"/>
        <v>1</v>
      </c>
      <c r="BJ59" s="26">
        <f t="shared" si="83"/>
        <v>1</v>
      </c>
      <c r="BK59" s="26">
        <f t="shared" si="83"/>
        <v>1</v>
      </c>
      <c r="BL59" s="26">
        <f t="shared" si="83"/>
        <v>1</v>
      </c>
      <c r="BM59" s="26">
        <f t="shared" si="83"/>
        <v>1</v>
      </c>
      <c r="BN59" s="26">
        <f t="shared" ref="BN59:BX62" si="84">AC59/AC$59</f>
        <v>1</v>
      </c>
      <c r="BO59" s="26">
        <f t="shared" si="84"/>
        <v>1</v>
      </c>
      <c r="BP59" s="26">
        <f t="shared" si="84"/>
        <v>1</v>
      </c>
      <c r="BQ59" s="26">
        <f t="shared" si="84"/>
        <v>1</v>
      </c>
      <c r="BR59" s="26">
        <f t="shared" si="84"/>
        <v>1</v>
      </c>
      <c r="BS59" s="26">
        <f t="shared" si="84"/>
        <v>1</v>
      </c>
      <c r="BT59" s="26">
        <f t="shared" si="84"/>
        <v>1</v>
      </c>
      <c r="BU59" s="26">
        <f t="shared" si="84"/>
        <v>1</v>
      </c>
      <c r="BV59" s="26">
        <f t="shared" si="84"/>
        <v>1</v>
      </c>
      <c r="BW59" s="26">
        <f t="shared" si="84"/>
        <v>1</v>
      </c>
      <c r="BX59" s="26">
        <f t="shared" si="84"/>
        <v>1</v>
      </c>
      <c r="BY59" s="88"/>
      <c r="BZ59" s="53"/>
      <c r="CA59" s="21">
        <f>CA35</f>
        <v>2679.808653304513</v>
      </c>
    </row>
    <row r="60" spans="1:79" s="24" customFormat="1" x14ac:dyDescent="0.3">
      <c r="A60" s="31" t="s">
        <v>34</v>
      </c>
      <c r="B60" s="22">
        <f>'[1]Segment Analysis in THB'!B60/31.701</f>
        <v>211.19013789816103</v>
      </c>
      <c r="C60" s="22">
        <f>'[1]Segment Analysis in THB'!C60/30.4967</f>
        <v>738.49559808771323</v>
      </c>
      <c r="D60" s="22">
        <v>1611.1654601654884</v>
      </c>
      <c r="E60" s="22">
        <v>1984.8024298606861</v>
      </c>
      <c r="F60" s="22">
        <f t="shared" ref="F60:F62" si="85">SUM(Q60:T60)</f>
        <v>2730.6746752883655</v>
      </c>
      <c r="G60" s="22">
        <f t="shared" ref="G60:G62" si="86">SUM(U60:X60)</f>
        <v>2394.8338408745431</v>
      </c>
      <c r="H60" s="22">
        <f t="shared" ref="H60:H62" si="87">SUM(Y60:AB60)</f>
        <v>2635.4891914698355</v>
      </c>
      <c r="I60" s="22">
        <f t="shared" ref="I60:I62" si="88">SUM(AC60:AF60)</f>
        <v>3137.3461638765034</v>
      </c>
      <c r="J60" s="75">
        <f t="shared" ref="J60:J62" si="89">SUM(AG60:AJ60)</f>
        <v>3914.3257288866212</v>
      </c>
      <c r="K60" s="61">
        <f t="shared" ref="K60:K61" si="90">SUM(AF60:AI60)</f>
        <v>3708.8445633918977</v>
      </c>
      <c r="L60" s="61">
        <f>SUM(AJ60:AM60)</f>
        <v>4144.9843025496793</v>
      </c>
      <c r="M60" s="66">
        <v>552.069182897833</v>
      </c>
      <c r="N60" s="66">
        <v>514.87481957259808</v>
      </c>
      <c r="O60" s="66">
        <v>505.27937578036733</v>
      </c>
      <c r="P60" s="66">
        <v>634.57201330988789</v>
      </c>
      <c r="Q60" s="66">
        <v>645.07388633688015</v>
      </c>
      <c r="R60" s="66">
        <v>728.03290756582942</v>
      </c>
      <c r="S60" s="66">
        <v>702.55270068554444</v>
      </c>
      <c r="T60" s="66">
        <v>655.01518070011173</v>
      </c>
      <c r="U60" s="66">
        <v>616.43289952082</v>
      </c>
      <c r="V60" s="66">
        <v>614.91507073890534</v>
      </c>
      <c r="W60" s="66">
        <v>558.72643306885539</v>
      </c>
      <c r="X60" s="66">
        <v>604.75943754596256</v>
      </c>
      <c r="Y60" s="66">
        <v>591.10012712478942</v>
      </c>
      <c r="Z60" s="66">
        <v>696.19887560623999</v>
      </c>
      <c r="AA60" s="66">
        <v>683.95788828271066</v>
      </c>
      <c r="AB60" s="66">
        <v>664.23230045609557</v>
      </c>
      <c r="AC60" s="66">
        <v>745.37744826998915</v>
      </c>
      <c r="AD60" s="66">
        <v>759.66175826854681</v>
      </c>
      <c r="AE60" s="66">
        <v>807.34903495062895</v>
      </c>
      <c r="AF60" s="66">
        <v>824.9579223873385</v>
      </c>
      <c r="AG60" s="66">
        <v>913.77535481667917</v>
      </c>
      <c r="AH60" s="66">
        <v>964.79013842313145</v>
      </c>
      <c r="AI60" s="66">
        <v>1005.3211477647486</v>
      </c>
      <c r="AJ60" s="66">
        <v>1030.4390878820618</v>
      </c>
      <c r="AK60" s="66">
        <v>1096.41056327149</v>
      </c>
      <c r="AL60" s="66">
        <v>1032.9035325547763</v>
      </c>
      <c r="AM60" s="150">
        <v>985.23111884135142</v>
      </c>
      <c r="AN60" s="26">
        <f t="shared" si="82"/>
        <v>6.9121172866563454E-2</v>
      </c>
      <c r="AO60" s="26">
        <f t="shared" si="82"/>
        <v>0.12102183123872391</v>
      </c>
      <c r="AP60" s="26">
        <f t="shared" si="82"/>
        <v>0.23768111870251574</v>
      </c>
      <c r="AQ60" s="26">
        <f t="shared" si="82"/>
        <v>0.26620313569364579</v>
      </c>
      <c r="AR60" s="26">
        <f t="shared" si="82"/>
        <v>0.36364031717577611</v>
      </c>
      <c r="AS60" s="26">
        <f t="shared" si="82"/>
        <v>0.34985191683346828</v>
      </c>
      <c r="AT60" s="26">
        <f t="shared" si="82"/>
        <v>0.36527298952540088</v>
      </c>
      <c r="AU60" s="26">
        <f t="shared" si="82"/>
        <v>0.37180867379590005</v>
      </c>
      <c r="AV60" s="26">
        <f t="shared" si="82"/>
        <v>0.36442811330714375</v>
      </c>
      <c r="AW60" s="75"/>
      <c r="AX60" s="26">
        <f t="shared" si="83"/>
        <v>0.29651509072508636</v>
      </c>
      <c r="AY60" s="26">
        <f t="shared" si="83"/>
        <v>0.27103042597892052</v>
      </c>
      <c r="AZ60" s="26">
        <f t="shared" si="83"/>
        <v>0.26915652742668422</v>
      </c>
      <c r="BA60" s="26">
        <f t="shared" si="83"/>
        <v>0.34921330179939397</v>
      </c>
      <c r="BB60" s="26">
        <f t="shared" si="83"/>
        <v>0.34182470904414836</v>
      </c>
      <c r="BC60" s="26">
        <f t="shared" si="83"/>
        <v>0.36911856541476951</v>
      </c>
      <c r="BD60" s="26">
        <f t="shared" si="83"/>
        <v>0.35455759458736968</v>
      </c>
      <c r="BE60" s="26">
        <f t="shared" si="83"/>
        <v>0.39262920900776555</v>
      </c>
      <c r="BF60" s="26">
        <f t="shared" si="83"/>
        <v>0.37502867575553983</v>
      </c>
      <c r="BG60" s="26">
        <f t="shared" si="83"/>
        <v>0.33376755677382675</v>
      </c>
      <c r="BH60" s="26">
        <f t="shared" si="83"/>
        <v>0.31675024080456904</v>
      </c>
      <c r="BI60" s="26">
        <f t="shared" si="83"/>
        <v>0.37908665821098642</v>
      </c>
      <c r="BJ60" s="26">
        <f t="shared" si="83"/>
        <v>0.36860368025352946</v>
      </c>
      <c r="BK60" s="26">
        <f t="shared" si="83"/>
        <v>0.36860488855369616</v>
      </c>
      <c r="BL60" s="26">
        <f t="shared" si="83"/>
        <v>0.36422323951101226</v>
      </c>
      <c r="BM60" s="26">
        <f t="shared" si="83"/>
        <v>0.36003535737467995</v>
      </c>
      <c r="BN60" s="26">
        <f t="shared" si="84"/>
        <v>0.3652080065647097</v>
      </c>
      <c r="BO60" s="26">
        <f t="shared" si="84"/>
        <v>0.36370239670553289</v>
      </c>
      <c r="BP60" s="26">
        <f t="shared" si="84"/>
        <v>0.37144625722715657</v>
      </c>
      <c r="BQ60" s="26">
        <f t="shared" si="84"/>
        <v>0.38641884783495728</v>
      </c>
      <c r="BR60" s="26">
        <f t="shared" si="84"/>
        <v>0.37852923780790027</v>
      </c>
      <c r="BS60" s="26">
        <f t="shared" si="84"/>
        <v>0.36846822400937529</v>
      </c>
      <c r="BT60" s="26">
        <f t="shared" si="84"/>
        <v>0.344249151937912</v>
      </c>
      <c r="BU60" s="26">
        <f t="shared" si="84"/>
        <v>0.36956042916327608</v>
      </c>
      <c r="BV60" s="26">
        <f t="shared" si="84"/>
        <v>0.361896772832207</v>
      </c>
      <c r="BW60" s="26">
        <f t="shared" si="84"/>
        <v>0.3525672280929682</v>
      </c>
      <c r="BX60" s="26">
        <f t="shared" si="84"/>
        <v>0.34783751606445323</v>
      </c>
      <c r="BY60" s="88"/>
      <c r="BZ60" s="53"/>
      <c r="CA60" s="82">
        <v>985.23111884135187</v>
      </c>
    </row>
    <row r="61" spans="1:79" s="24" customFormat="1" x14ac:dyDescent="0.3">
      <c r="A61" s="31" t="s">
        <v>35</v>
      </c>
      <c r="B61" s="22">
        <f>'[1]Segment Analysis in THB'!B61/31.701</f>
        <v>1508.8655878363456</v>
      </c>
      <c r="C61" s="22">
        <f>'[1]Segment Analysis in THB'!C61/30.4967</f>
        <v>3223.4082379806309</v>
      </c>
      <c r="D61" s="22">
        <v>3334.5125515725354</v>
      </c>
      <c r="E61" s="22">
        <v>3366.567130862768</v>
      </c>
      <c r="F61" s="22">
        <f t="shared" si="85"/>
        <v>2706.2294049975808</v>
      </c>
      <c r="G61" s="22">
        <f t="shared" si="86"/>
        <v>2640.4307664443872</v>
      </c>
      <c r="H61" s="22">
        <f t="shared" si="87"/>
        <v>2971.8092860487022</v>
      </c>
      <c r="I61" s="22">
        <f t="shared" si="88"/>
        <v>3531.999654767731</v>
      </c>
      <c r="J61" s="75">
        <f t="shared" si="89"/>
        <v>4597.8539315826429</v>
      </c>
      <c r="K61" s="61">
        <f t="shared" si="90"/>
        <v>4261.1135981958323</v>
      </c>
      <c r="L61" s="61">
        <f>SUM(AJ61:AM61)</f>
        <v>4596.9839347289617</v>
      </c>
      <c r="M61" s="66">
        <v>806.46592541000007</v>
      </c>
      <c r="N61" s="66">
        <v>870.55265086309987</v>
      </c>
      <c r="O61" s="66">
        <v>825.49069755999994</v>
      </c>
      <c r="P61" s="66">
        <v>642.06489532966805</v>
      </c>
      <c r="Q61" s="66">
        <v>722.6196601487502</v>
      </c>
      <c r="R61" s="66">
        <v>724.36210506210273</v>
      </c>
      <c r="S61" s="66">
        <v>719.93805252787274</v>
      </c>
      <c r="T61" s="66">
        <v>539.309587258855</v>
      </c>
      <c r="U61" s="66">
        <v>595.97893976804039</v>
      </c>
      <c r="V61" s="66">
        <v>702.718524902686</v>
      </c>
      <c r="W61" s="66">
        <v>739.77071842225916</v>
      </c>
      <c r="X61" s="66">
        <v>601.96258335140192</v>
      </c>
      <c r="Y61" s="66">
        <v>629.87599994598349</v>
      </c>
      <c r="Z61" s="66">
        <v>762.70141680081565</v>
      </c>
      <c r="AA61" s="66">
        <v>783.92772676910658</v>
      </c>
      <c r="AB61" s="66">
        <v>795.30414253279673</v>
      </c>
      <c r="AC61" s="66">
        <v>848.40761024939479</v>
      </c>
      <c r="AD61" s="66">
        <v>905.70195928881003</v>
      </c>
      <c r="AE61" s="66">
        <v>928.15099160630643</v>
      </c>
      <c r="AF61" s="66">
        <v>849.73909362321979</v>
      </c>
      <c r="AG61" s="66">
        <v>991.13787386157537</v>
      </c>
      <c r="AH61" s="66">
        <v>1106.7335359855099</v>
      </c>
      <c r="AI61" s="66">
        <v>1313.5030947255268</v>
      </c>
      <c r="AJ61" s="66">
        <v>1186.4794270100306</v>
      </c>
      <c r="AK61" s="66">
        <v>1154.6640865252948</v>
      </c>
      <c r="AL61" s="66">
        <v>1180.9998603700787</v>
      </c>
      <c r="AM61" s="150">
        <v>1074.840560823558</v>
      </c>
      <c r="AN61" s="26">
        <f t="shared" si="82"/>
        <v>0.49384199549856489</v>
      </c>
      <c r="AO61" s="26">
        <f t="shared" si="82"/>
        <v>0.52823980102325641</v>
      </c>
      <c r="AP61" s="26">
        <f t="shared" si="82"/>
        <v>0.49191141020608448</v>
      </c>
      <c r="AQ61" s="26">
        <f t="shared" si="82"/>
        <v>0.4515264155645623</v>
      </c>
      <c r="AR61" s="26">
        <f t="shared" si="82"/>
        <v>0.36038497302129535</v>
      </c>
      <c r="AS61" s="26">
        <f t="shared" si="82"/>
        <v>0.3857302119003358</v>
      </c>
      <c r="AT61" s="26">
        <f t="shared" si="82"/>
        <v>0.41188621290036542</v>
      </c>
      <c r="AU61" s="26">
        <f t="shared" si="82"/>
        <v>0.41857928290072494</v>
      </c>
      <c r="AV61" s="26">
        <f t="shared" si="82"/>
        <v>0.42806535521127792</v>
      </c>
      <c r="AW61" s="75"/>
      <c r="AX61" s="26">
        <f t="shared" si="83"/>
        <v>0.4331509970986564</v>
      </c>
      <c r="AY61" s="26">
        <f t="shared" si="83"/>
        <v>0.45825945808801721</v>
      </c>
      <c r="AZ61" s="26">
        <f t="shared" si="83"/>
        <v>0.43972942539982035</v>
      </c>
      <c r="BA61" s="26">
        <f t="shared" si="83"/>
        <v>0.35333673304949376</v>
      </c>
      <c r="BB61" s="26">
        <f t="shared" si="83"/>
        <v>0.38291622139999482</v>
      </c>
      <c r="BC61" s="26">
        <f t="shared" si="83"/>
        <v>0.36725743889148249</v>
      </c>
      <c r="BD61" s="26">
        <f t="shared" si="83"/>
        <v>0.36333146809786382</v>
      </c>
      <c r="BE61" s="26">
        <f t="shared" si="83"/>
        <v>0.3232729605280622</v>
      </c>
      <c r="BF61" s="26">
        <f t="shared" si="83"/>
        <v>0.36258478860090404</v>
      </c>
      <c r="BG61" s="26">
        <f t="shared" si="83"/>
        <v>0.38142608031160996</v>
      </c>
      <c r="BH61" s="26">
        <f t="shared" si="83"/>
        <v>0.4193869116114336</v>
      </c>
      <c r="BI61" s="26">
        <f t="shared" si="83"/>
        <v>0.3773334815852164</v>
      </c>
      <c r="BJ61" s="26">
        <f t="shared" si="83"/>
        <v>0.39278389739619551</v>
      </c>
      <c r="BK61" s="26">
        <f t="shared" si="83"/>
        <v>0.40381488765663698</v>
      </c>
      <c r="BL61" s="26">
        <f t="shared" si="83"/>
        <v>0.41745946801380762</v>
      </c>
      <c r="BM61" s="26">
        <f t="shared" si="83"/>
        <v>0.43108052857674184</v>
      </c>
      <c r="BN61" s="26">
        <f t="shared" si="84"/>
        <v>0.4156890617131726</v>
      </c>
      <c r="BO61" s="26">
        <f t="shared" si="84"/>
        <v>0.43362189778386789</v>
      </c>
      <c r="BP61" s="26">
        <f t="shared" si="84"/>
        <v>0.42702498801515165</v>
      </c>
      <c r="BQ61" s="26">
        <f t="shared" si="84"/>
        <v>0.39802660548792751</v>
      </c>
      <c r="BR61" s="26">
        <f t="shared" si="84"/>
        <v>0.41057647481708692</v>
      </c>
      <c r="BS61" s="26">
        <f t="shared" si="84"/>
        <v>0.42267859528778501</v>
      </c>
      <c r="BT61" s="26">
        <f t="shared" si="84"/>
        <v>0.44977898598120075</v>
      </c>
      <c r="BU61" s="26">
        <f t="shared" si="84"/>
        <v>0.42552330496357321</v>
      </c>
      <c r="BV61" s="26">
        <f t="shared" si="84"/>
        <v>0.38112475437294818</v>
      </c>
      <c r="BW61" s="26">
        <f t="shared" si="84"/>
        <v>0.40311784598023903</v>
      </c>
      <c r="BX61" s="26">
        <f t="shared" si="84"/>
        <v>0.37947428140705464</v>
      </c>
      <c r="BY61" s="88"/>
      <c r="BZ61" s="53"/>
      <c r="CA61" s="82">
        <v>1074.8405608235582</v>
      </c>
    </row>
    <row r="62" spans="1:79" s="24" customFormat="1" x14ac:dyDescent="0.3">
      <c r="A62" s="31" t="s">
        <v>36</v>
      </c>
      <c r="B62" s="22">
        <f>'[1]Segment Analysis in THB'!B62/31.701</f>
        <v>1335.3042742654939</v>
      </c>
      <c r="C62" s="22">
        <f>'[1]Segment Analysis in THB'!C62/30.4967</f>
        <v>2140.2682751109</v>
      </c>
      <c r="D62" s="22">
        <v>1833.0071400137854</v>
      </c>
      <c r="E62" s="22">
        <v>2104.5998339933417</v>
      </c>
      <c r="F62" s="22">
        <f t="shared" si="85"/>
        <v>2072.3633115194539</v>
      </c>
      <c r="G62" s="22">
        <f t="shared" si="86"/>
        <v>1810.0152059807479</v>
      </c>
      <c r="H62" s="22">
        <f t="shared" si="87"/>
        <v>1607.8248696879359</v>
      </c>
      <c r="I62" s="22">
        <f t="shared" si="88"/>
        <v>1768.7202883049256</v>
      </c>
      <c r="J62" s="75">
        <f t="shared" si="89"/>
        <v>2228.8295689386819</v>
      </c>
      <c r="K62" s="61">
        <f>SUM(AF62:AI62)</f>
        <v>2117.6481231222683</v>
      </c>
      <c r="L62" s="61">
        <f>SUM(AJ62:AM62)</f>
        <v>2838.047660999915</v>
      </c>
      <c r="M62" s="66">
        <v>503.32303426216788</v>
      </c>
      <c r="N62" s="66">
        <v>514.26683456430192</v>
      </c>
      <c r="O62" s="66">
        <v>546.4995461996316</v>
      </c>
      <c r="P62" s="66">
        <v>540.51041896724007</v>
      </c>
      <c r="Q62" s="66">
        <v>519.45446549756161</v>
      </c>
      <c r="R62" s="66">
        <v>519.95575282206823</v>
      </c>
      <c r="S62" s="66">
        <v>558.99451461658282</v>
      </c>
      <c r="T62" s="66">
        <v>473.95857858324115</v>
      </c>
      <c r="U62" s="66">
        <v>431.28250711707108</v>
      </c>
      <c r="V62" s="66">
        <v>524.71267195761334</v>
      </c>
      <c r="W62" s="66">
        <v>465.43547489477476</v>
      </c>
      <c r="X62" s="66">
        <v>388.58455201128874</v>
      </c>
      <c r="Y62" s="66">
        <v>382.64358372056984</v>
      </c>
      <c r="Z62" s="66">
        <v>429.83992028500109</v>
      </c>
      <c r="AA62" s="66">
        <v>409.96792085662918</v>
      </c>
      <c r="AB62" s="66">
        <v>385.37344482573576</v>
      </c>
      <c r="AC62" s="66">
        <v>447.18454123769544</v>
      </c>
      <c r="AD62" s="66">
        <v>423.32412384856542</v>
      </c>
      <c r="AE62" s="66">
        <v>438.02851510335842</v>
      </c>
      <c r="AF62" s="66">
        <v>460.18310811530631</v>
      </c>
      <c r="AG62" s="66">
        <v>509.1020212482577</v>
      </c>
      <c r="AH62" s="66">
        <v>546.85718661596093</v>
      </c>
      <c r="AI62" s="66">
        <v>601.50580714274338</v>
      </c>
      <c r="AJ62" s="66">
        <v>571.3645539317198</v>
      </c>
      <c r="AK62" s="66">
        <v>778.54515264555891</v>
      </c>
      <c r="AL62" s="66">
        <v>715.76322725711509</v>
      </c>
      <c r="AM62" s="150">
        <v>772.37472716552122</v>
      </c>
      <c r="AN62" s="26">
        <f t="shared" si="82"/>
        <v>0.43703649464670363</v>
      </c>
      <c r="AO62" s="26">
        <f t="shared" si="82"/>
        <v>0.35073897077623695</v>
      </c>
      <c r="AP62" s="26">
        <f t="shared" si="82"/>
        <v>0.27040747731981923</v>
      </c>
      <c r="AQ62" s="26">
        <f t="shared" si="82"/>
        <v>0.28227045007632223</v>
      </c>
      <c r="AR62" s="26">
        <f t="shared" si="82"/>
        <v>0.2759738678225353</v>
      </c>
      <c r="AS62" s="26">
        <f t="shared" si="82"/>
        <v>0.26441804792554818</v>
      </c>
      <c r="AT62" s="26">
        <f t="shared" si="82"/>
        <v>0.22284098097805546</v>
      </c>
      <c r="AU62" s="26">
        <f t="shared" si="82"/>
        <v>0.2096120448175201</v>
      </c>
      <c r="AV62" s="26">
        <f t="shared" si="82"/>
        <v>0.20750653137967945</v>
      </c>
      <c r="AW62" s="75"/>
      <c r="AX62" s="26">
        <f t="shared" si="83"/>
        <v>0.27033364620153344</v>
      </c>
      <c r="AY62" s="26">
        <f t="shared" si="83"/>
        <v>0.27071038229155575</v>
      </c>
      <c r="AZ62" s="26">
        <f t="shared" si="83"/>
        <v>0.29111403937312053</v>
      </c>
      <c r="BA62" s="26">
        <f t="shared" si="83"/>
        <v>0.29744997274619411</v>
      </c>
      <c r="BB62" s="26">
        <f t="shared" si="83"/>
        <v>0.27525896690485208</v>
      </c>
      <c r="BC62" s="26">
        <f t="shared" si="83"/>
        <v>0.26362176704695761</v>
      </c>
      <c r="BD62" s="26">
        <f t="shared" si="83"/>
        <v>0.28210801879573205</v>
      </c>
      <c r="BE62" s="26">
        <f t="shared" si="83"/>
        <v>0.28410025797063349</v>
      </c>
      <c r="BF62" s="26">
        <f t="shared" si="83"/>
        <v>0.2623859103665207</v>
      </c>
      <c r="BG62" s="26">
        <f t="shared" si="83"/>
        <v>0.28480691864831625</v>
      </c>
      <c r="BH62" s="26">
        <f t="shared" si="83"/>
        <v>0.26386222313154911</v>
      </c>
      <c r="BI62" s="26">
        <f t="shared" si="83"/>
        <v>0.24357986020379735</v>
      </c>
      <c r="BJ62" s="26">
        <f t="shared" si="83"/>
        <v>0.23861242235027508</v>
      </c>
      <c r="BK62" s="26">
        <f t="shared" si="83"/>
        <v>0.22758022378966675</v>
      </c>
      <c r="BL62" s="26">
        <f t="shared" si="83"/>
        <v>0.21831730693962714</v>
      </c>
      <c r="BM62" s="26">
        <f t="shared" si="83"/>
        <v>0.20888485223508979</v>
      </c>
      <c r="BN62" s="26">
        <f t="shared" si="84"/>
        <v>0.21910426086947721</v>
      </c>
      <c r="BO62" s="26">
        <f t="shared" si="84"/>
        <v>0.20267440969769798</v>
      </c>
      <c r="BP62" s="26">
        <f t="shared" si="84"/>
        <v>0.20152876321188792</v>
      </c>
      <c r="BQ62" s="26">
        <f t="shared" si="84"/>
        <v>0.21555454115335312</v>
      </c>
      <c r="BR62" s="26">
        <f t="shared" si="84"/>
        <v>0.21089428496156556</v>
      </c>
      <c r="BS62" s="26">
        <f t="shared" si="84"/>
        <v>0.20885318818502918</v>
      </c>
      <c r="BT62" s="26">
        <f t="shared" si="84"/>
        <v>0.20597185730651102</v>
      </c>
      <c r="BU62" s="26">
        <f t="shared" si="84"/>
        <v>0.20491626554432263</v>
      </c>
      <c r="BV62" s="26">
        <f t="shared" si="84"/>
        <v>0.25697762105272504</v>
      </c>
      <c r="BW62" s="26">
        <f t="shared" si="84"/>
        <v>0.2443158039945377</v>
      </c>
      <c r="BX62" s="26">
        <f t="shared" si="84"/>
        <v>0.27268820628013102</v>
      </c>
      <c r="BY62" s="88"/>
      <c r="BZ62" s="53"/>
      <c r="CA62" s="82">
        <v>619.73698426591943</v>
      </c>
    </row>
    <row r="63" spans="1:79" s="89" customFormat="1" x14ac:dyDescent="0.3">
      <c r="A63" s="31" t="s">
        <v>50</v>
      </c>
      <c r="B63" s="47">
        <f>B59-SUM(B60:B62)</f>
        <v>1.0296205159647798E-3</v>
      </c>
      <c r="C63" s="47">
        <f>C59-SUM(C60:C62)</f>
        <v>-3.6798407727474114E-3</v>
      </c>
      <c r="D63" s="47">
        <f>D59-SUM(D60:D62)</f>
        <v>-4.2220494833600242E-5</v>
      </c>
      <c r="E63" s="47">
        <f t="shared" ref="E63:G63" si="91">E59-SUM(E60:E62)</f>
        <v>-9.9502176453825086E-6</v>
      </c>
      <c r="F63" s="47">
        <f t="shared" si="91"/>
        <v>6.3226612346625188E-3</v>
      </c>
      <c r="G63" s="47">
        <f t="shared" si="91"/>
        <v>-1.2092824836145155E-3</v>
      </c>
      <c r="H63" s="47">
        <f>H59-SUM(H60:H62)</f>
        <v>-1.3232809542387258E-3</v>
      </c>
      <c r="I63" s="47">
        <f>I59-SUM(I60:I62)</f>
        <v>-1.2776456060237251E-5</v>
      </c>
      <c r="J63" s="77">
        <f>J59-SUM(J60:J62)</f>
        <v>1.0944968380499631E-6</v>
      </c>
      <c r="K63" s="85">
        <f t="shared" ref="K63:Y63" si="92">K59-SUM(K60:K62)</f>
        <v>1.1970199921051972E-5</v>
      </c>
      <c r="L63" s="85">
        <f t="shared" si="92"/>
        <v>-1.6959620552370325E-6</v>
      </c>
      <c r="M63" s="47">
        <f t="shared" si="92"/>
        <v>4.9520733705321618E-4</v>
      </c>
      <c r="N63" s="47">
        <f t="shared" si="92"/>
        <v>-5.0599957853592059E-4</v>
      </c>
      <c r="O63" s="47">
        <f t="shared" si="92"/>
        <v>1.4643406984760077E-5</v>
      </c>
      <c r="P63" s="47">
        <f t="shared" si="92"/>
        <v>-1.3801382465317147E-5</v>
      </c>
      <c r="Q63" s="47">
        <f t="shared" si="92"/>
        <v>1.9371765938558383E-4</v>
      </c>
      <c r="R63" s="47">
        <f t="shared" si="92"/>
        <v>4.3956829993021529E-3</v>
      </c>
      <c r="S63" s="47">
        <f t="shared" si="92"/>
        <v>5.7830193486552162E-3</v>
      </c>
      <c r="T63" s="47">
        <f t="shared" si="92"/>
        <v>-4.0497587722256867E-3</v>
      </c>
      <c r="U63" s="47">
        <f t="shared" si="92"/>
        <v>1.0277649707859382E-3</v>
      </c>
      <c r="V63" s="47">
        <f t="shared" si="92"/>
        <v>-1.0238534366635577E-3</v>
      </c>
      <c r="W63" s="47">
        <f t="shared" si="92"/>
        <v>1.1014927349606296E-3</v>
      </c>
      <c r="X63" s="47">
        <f t="shared" si="92"/>
        <v>0</v>
      </c>
      <c r="Y63" s="47">
        <f t="shared" si="92"/>
        <v>0</v>
      </c>
      <c r="Z63" s="47">
        <f>Z59-SUM(Z60:Z62)</f>
        <v>0</v>
      </c>
      <c r="AA63" s="47">
        <f t="shared" ref="AA63:BX63" si="93">AA59-SUM(AA60:AA62)</f>
        <v>-2.7162112701262231E-5</v>
      </c>
      <c r="AB63" s="47">
        <f t="shared" si="93"/>
        <v>-1.3618865889384324E-3</v>
      </c>
      <c r="AC63" s="47">
        <f t="shared" si="93"/>
        <v>-2.7127457485676132E-3</v>
      </c>
      <c r="AD63" s="47">
        <f t="shared" si="93"/>
        <v>2.7065521589975106E-3</v>
      </c>
      <c r="AE63" s="47">
        <f t="shared" si="93"/>
        <v>-1.8375436411588453E-5</v>
      </c>
      <c r="AF63" s="47">
        <f t="shared" si="93"/>
        <v>1.1792569694080157E-5</v>
      </c>
      <c r="AG63" s="47">
        <f t="shared" si="93"/>
        <v>5.8260984587832354E-6</v>
      </c>
      <c r="AH63" s="47">
        <f t="shared" si="93"/>
        <v>-1.959122164407745E-5</v>
      </c>
      <c r="AI63" s="47">
        <f t="shared" si="93"/>
        <v>1.3942754321760731E-5</v>
      </c>
      <c r="AJ63" s="47">
        <f t="shared" si="93"/>
        <v>9.1686570158344693E-7</v>
      </c>
      <c r="AK63" s="47">
        <f t="shared" si="93"/>
        <v>2.5804569904721575E-3</v>
      </c>
      <c r="AL63" s="47">
        <f t="shared" si="93"/>
        <v>-2.5724435040501703E-3</v>
      </c>
      <c r="AM63" s="86">
        <f>AM59-SUM(AM60:AM62)</f>
        <v>-1.0626315997797064E-5</v>
      </c>
      <c r="AN63" s="47">
        <f t="shared" si="93"/>
        <v>3.3698816803706677E-7</v>
      </c>
      <c r="AO63" s="47">
        <f t="shared" si="93"/>
        <v>-6.0303821713958428E-7</v>
      </c>
      <c r="AP63" s="47">
        <f t="shared" si="93"/>
        <v>-6.2284195578854451E-9</v>
      </c>
      <c r="AQ63" s="47">
        <f t="shared" si="93"/>
        <v>-1.3345302640743739E-9</v>
      </c>
      <c r="AR63" s="47">
        <f t="shared" si="93"/>
        <v>8.4198039329574925E-7</v>
      </c>
      <c r="AS63" s="47">
        <f t="shared" si="93"/>
        <v>-1.7665935225785745E-7</v>
      </c>
      <c r="AT63" s="47">
        <f t="shared" si="93"/>
        <v>-1.8340382168524627E-7</v>
      </c>
      <c r="AU63" s="47">
        <f t="shared" si="93"/>
        <v>-1.5141450315780958E-9</v>
      </c>
      <c r="AV63" s="47">
        <f t="shared" si="93"/>
        <v>1.0189882271305351E-10</v>
      </c>
      <c r="AW63" s="47">
        <f t="shared" si="93"/>
        <v>0</v>
      </c>
      <c r="AX63" s="47">
        <f t="shared" si="93"/>
        <v>2.6597472380096576E-7</v>
      </c>
      <c r="AY63" s="47">
        <f t="shared" si="93"/>
        <v>-2.6635849348366492E-7</v>
      </c>
      <c r="AZ63" s="47">
        <f t="shared" si="93"/>
        <v>7.8003749015564949E-9</v>
      </c>
      <c r="BA63" s="47">
        <f t="shared" si="93"/>
        <v>-7.5950818967385203E-9</v>
      </c>
      <c r="BB63" s="47">
        <f t="shared" si="93"/>
        <v>1.0265100469641908E-7</v>
      </c>
      <c r="BC63" s="47">
        <f t="shared" si="93"/>
        <v>2.2286467904475415E-6</v>
      </c>
      <c r="BD63" s="47">
        <f t="shared" si="93"/>
        <v>2.9185190344449552E-6</v>
      </c>
      <c r="BE63" s="47">
        <f t="shared" si="93"/>
        <v>-2.4275064611778419E-6</v>
      </c>
      <c r="BF63" s="47">
        <f t="shared" si="93"/>
        <v>6.2527703548198588E-7</v>
      </c>
      <c r="BG63" s="47">
        <f t="shared" si="93"/>
        <v>-5.557337530159856E-7</v>
      </c>
      <c r="BH63" s="47">
        <f t="shared" si="93"/>
        <v>6.2445244819464563E-7</v>
      </c>
      <c r="BI63" s="47">
        <f t="shared" si="93"/>
        <v>0</v>
      </c>
      <c r="BJ63" s="47">
        <f t="shared" si="93"/>
        <v>0</v>
      </c>
      <c r="BK63" s="47">
        <f t="shared" si="93"/>
        <v>0</v>
      </c>
      <c r="BL63" s="47">
        <f t="shared" si="93"/>
        <v>-1.4464446973505574E-8</v>
      </c>
      <c r="BM63" s="47">
        <f t="shared" si="93"/>
        <v>-7.3818651147306014E-7</v>
      </c>
      <c r="BN63" s="47">
        <f t="shared" si="93"/>
        <v>-1.3291473595078429E-6</v>
      </c>
      <c r="BO63" s="47">
        <f t="shared" si="93"/>
        <v>1.2958129012030639E-6</v>
      </c>
      <c r="BP63" s="47">
        <f t="shared" si="93"/>
        <v>-8.4541960099215885E-9</v>
      </c>
      <c r="BQ63" s="47">
        <f t="shared" si="93"/>
        <v>5.5237620033565804E-9</v>
      </c>
      <c r="BR63" s="47">
        <f t="shared" si="93"/>
        <v>2.4134472198511503E-9</v>
      </c>
      <c r="BS63" s="47">
        <f t="shared" si="93"/>
        <v>-7.482189534613326E-9</v>
      </c>
      <c r="BT63" s="47">
        <f t="shared" si="93"/>
        <v>4.7743762277008273E-9</v>
      </c>
      <c r="BU63" s="47">
        <f t="shared" si="93"/>
        <v>3.2882807587952811E-10</v>
      </c>
      <c r="BV63" s="47">
        <f t="shared" si="93"/>
        <v>8.5174211972294245E-7</v>
      </c>
      <c r="BW63" s="47">
        <f t="shared" si="93"/>
        <v>-8.7806774495824413E-7</v>
      </c>
      <c r="BX63" s="47">
        <f t="shared" si="93"/>
        <v>-3.751638999460738E-9</v>
      </c>
      <c r="BY63" s="53"/>
      <c r="BZ63" s="53"/>
      <c r="CA63" s="48">
        <f t="shared" ref="CA63" si="94">CA59-SUM(CA60:CA62)</f>
        <v>-1.0626316907291766E-5</v>
      </c>
    </row>
    <row r="64" spans="1:79" s="24" customFormat="1" ht="25" x14ac:dyDescent="0.5">
      <c r="A64" s="17" t="s">
        <v>53</v>
      </c>
      <c r="B64" s="18"/>
      <c r="C64" s="18"/>
      <c r="D64" s="18"/>
      <c r="E64" s="18"/>
      <c r="F64" s="18"/>
      <c r="G64" s="18"/>
      <c r="H64" s="18"/>
      <c r="I64" s="18"/>
      <c r="J64" s="143"/>
      <c r="K64" s="61"/>
      <c r="L64" s="61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62"/>
      <c r="AN64" s="52"/>
      <c r="AO64" s="52"/>
      <c r="AP64" s="52"/>
      <c r="AQ64" s="52"/>
      <c r="AR64" s="52"/>
      <c r="AS64" s="52"/>
      <c r="AT64" s="52"/>
      <c r="AU64" s="52"/>
      <c r="AV64" s="52"/>
      <c r="AW64" s="55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3"/>
      <c r="BZ64" s="53"/>
      <c r="CA64" s="21"/>
    </row>
    <row r="65" spans="1:79" s="24" customFormat="1" x14ac:dyDescent="0.3">
      <c r="A65" s="25" t="s">
        <v>46</v>
      </c>
      <c r="B65" s="35">
        <v>3.1855025630235287</v>
      </c>
      <c r="C65" s="35">
        <v>4.3613119999999999</v>
      </c>
      <c r="D65" s="35">
        <v>5.2548755522423596</v>
      </c>
      <c r="E65" s="35">
        <v>5.8039158392465975</v>
      </c>
      <c r="F65" s="35">
        <v>6.24941747</v>
      </c>
      <c r="G65" s="35">
        <v>7.0235972752636489</v>
      </c>
      <c r="H65" s="35">
        <v>8.7289266655100466</v>
      </c>
      <c r="I65" s="35">
        <v>9.1032677084520266</v>
      </c>
      <c r="J65" s="142">
        <f>J16</f>
        <v>10.419398600419296</v>
      </c>
      <c r="K65" s="36">
        <f t="shared" ref="K65:L65" si="95">K16</f>
        <v>9.9069598280693434</v>
      </c>
      <c r="L65" s="36">
        <f t="shared" si="95"/>
        <v>12.277152947344794</v>
      </c>
      <c r="M65" s="35">
        <v>1.4233449846048198</v>
      </c>
      <c r="N65" s="35">
        <v>1.445737068888586</v>
      </c>
      <c r="O65" s="35">
        <v>1.4709999588757243</v>
      </c>
      <c r="P65" s="35">
        <v>1.4638338268774662</v>
      </c>
      <c r="Q65" s="35">
        <v>1.5054495400000001</v>
      </c>
      <c r="R65" s="35">
        <v>1.58684508</v>
      </c>
      <c r="S65" s="35">
        <v>1.6325157000000001</v>
      </c>
      <c r="T65" s="35">
        <v>1.5246071499999998</v>
      </c>
      <c r="U65" s="35">
        <v>1.6267209389142077</v>
      </c>
      <c r="V65" s="35">
        <v>1.8145852072488728</v>
      </c>
      <c r="W65" s="35">
        <v>1.8015288626199988</v>
      </c>
      <c r="X65" s="35">
        <v>1.7807622664805691</v>
      </c>
      <c r="Y65" s="35">
        <v>1.7647709200019872</v>
      </c>
      <c r="Z65" s="35">
        <v>2.3193589555325862</v>
      </c>
      <c r="AA65" s="35">
        <v>2.3795751199698389</v>
      </c>
      <c r="AB65" s="35">
        <v>2.2652216700056336</v>
      </c>
      <c r="AC65" s="35">
        <v>2.1881375496729887</v>
      </c>
      <c r="AD65" s="35">
        <v>2.2228976203174389</v>
      </c>
      <c r="AE65" s="35">
        <v>2.3866285300104808</v>
      </c>
      <c r="AF65" s="35">
        <f>AF16</f>
        <v>2.3056040084511196</v>
      </c>
      <c r="AG65" s="35">
        <f>AG16</f>
        <v>2.325123570352289</v>
      </c>
      <c r="AH65" s="35">
        <f>AH16</f>
        <v>2.5462493404533282</v>
      </c>
      <c r="AI65" s="35">
        <f>AI16</f>
        <v>2.7299829088126062</v>
      </c>
      <c r="AJ65" s="35">
        <f>AJ16</f>
        <v>2.8180427808010728</v>
      </c>
      <c r="AK65" s="35">
        <f t="shared" ref="AK65:AL65" si="96">AK16</f>
        <v>2.9662154634429303</v>
      </c>
      <c r="AL65" s="35">
        <f t="shared" si="96"/>
        <v>3.1478780257755492</v>
      </c>
      <c r="AM65" s="37">
        <f>AM16</f>
        <v>3.3450166773252423</v>
      </c>
      <c r="AN65" s="26">
        <f t="shared" ref="AN65:AV68" si="97">B65/B$43</f>
        <v>1</v>
      </c>
      <c r="AO65" s="26">
        <f t="shared" si="97"/>
        <v>1</v>
      </c>
      <c r="AP65" s="26">
        <f t="shared" si="97"/>
        <v>1</v>
      </c>
      <c r="AQ65" s="26">
        <f t="shared" si="97"/>
        <v>1</v>
      </c>
      <c r="AR65" s="26">
        <f t="shared" si="97"/>
        <v>1</v>
      </c>
      <c r="AS65" s="26">
        <f t="shared" si="97"/>
        <v>0.99999999999999989</v>
      </c>
      <c r="AT65" s="26">
        <f t="shared" si="97"/>
        <v>1.0000000000000004</v>
      </c>
      <c r="AU65" s="26">
        <f t="shared" si="97"/>
        <v>1</v>
      </c>
      <c r="AV65" s="26">
        <f t="shared" si="97"/>
        <v>1</v>
      </c>
      <c r="AW65" s="55"/>
      <c r="AX65" s="26">
        <f t="shared" ref="AX65:BM68" si="98">M65/M$43</f>
        <v>1</v>
      </c>
      <c r="AY65" s="26">
        <f t="shared" si="98"/>
        <v>1</v>
      </c>
      <c r="AZ65" s="26">
        <f t="shared" si="98"/>
        <v>1</v>
      </c>
      <c r="BA65" s="26">
        <f t="shared" si="98"/>
        <v>1</v>
      </c>
      <c r="BB65" s="26">
        <f t="shared" si="98"/>
        <v>1</v>
      </c>
      <c r="BC65" s="26">
        <f t="shared" si="98"/>
        <v>1</v>
      </c>
      <c r="BD65" s="26">
        <f t="shared" si="98"/>
        <v>1</v>
      </c>
      <c r="BE65" s="26">
        <f t="shared" si="98"/>
        <v>1</v>
      </c>
      <c r="BF65" s="26">
        <f t="shared" si="98"/>
        <v>1</v>
      </c>
      <c r="BG65" s="26">
        <f t="shared" si="98"/>
        <v>1</v>
      </c>
      <c r="BH65" s="26">
        <f t="shared" si="98"/>
        <v>1</v>
      </c>
      <c r="BI65" s="26">
        <f t="shared" si="98"/>
        <v>1</v>
      </c>
      <c r="BJ65" s="26">
        <f t="shared" si="98"/>
        <v>1</v>
      </c>
      <c r="BK65" s="26">
        <f t="shared" si="98"/>
        <v>1</v>
      </c>
      <c r="BL65" s="26">
        <f t="shared" si="98"/>
        <v>1</v>
      </c>
      <c r="BM65" s="26">
        <f t="shared" si="98"/>
        <v>1</v>
      </c>
      <c r="BN65" s="26">
        <f t="shared" ref="BN65:BX68" si="99">AC65/AC$43</f>
        <v>1</v>
      </c>
      <c r="BO65" s="26">
        <f t="shared" si="99"/>
        <v>1</v>
      </c>
      <c r="BP65" s="26">
        <f t="shared" si="99"/>
        <v>1</v>
      </c>
      <c r="BQ65" s="26">
        <f t="shared" si="99"/>
        <v>1</v>
      </c>
      <c r="BR65" s="26">
        <f t="shared" si="99"/>
        <v>1</v>
      </c>
      <c r="BS65" s="26">
        <f t="shared" si="99"/>
        <v>1</v>
      </c>
      <c r="BT65" s="26">
        <f t="shared" si="99"/>
        <v>1</v>
      </c>
      <c r="BU65" s="26">
        <f t="shared" si="99"/>
        <v>1</v>
      </c>
      <c r="BV65" s="26">
        <f t="shared" si="99"/>
        <v>1</v>
      </c>
      <c r="BW65" s="26">
        <f t="shared" si="99"/>
        <v>1</v>
      </c>
      <c r="BX65" s="26">
        <f t="shared" si="99"/>
        <v>1</v>
      </c>
      <c r="BY65" s="53"/>
      <c r="BZ65" s="53"/>
      <c r="CA65" s="41">
        <f t="shared" ref="CA65" si="100">CA16</f>
        <v>3.2194926773252437</v>
      </c>
    </row>
    <row r="66" spans="1:79" s="24" customFormat="1" x14ac:dyDescent="0.3">
      <c r="A66" s="31" t="s">
        <v>54</v>
      </c>
      <c r="B66" s="35">
        <v>0.46029573113852856</v>
      </c>
      <c r="C66" s="35">
        <v>1.174436</v>
      </c>
      <c r="D66" s="35">
        <v>1.6888069319522587</v>
      </c>
      <c r="E66" s="35">
        <v>1.772996346497558</v>
      </c>
      <c r="F66" s="35">
        <v>1.9207491399999999</v>
      </c>
      <c r="G66" s="35">
        <v>2.1458916724132893</v>
      </c>
      <c r="H66" s="35">
        <v>3.0493235131890852</v>
      </c>
      <c r="I66" s="35">
        <v>3.4116257132950554</v>
      </c>
      <c r="J66" s="142">
        <v>3.7435861070546577</v>
      </c>
      <c r="K66" s="36">
        <f>'[1]Segment Analysis in THB'!K66</f>
        <v>3.6669499586101164</v>
      </c>
      <c r="L66" s="78">
        <f>'[1]Segment Analysis in THB'!L66</f>
        <v>3.8384566881723479</v>
      </c>
      <c r="M66" s="35">
        <v>0.44298985516409839</v>
      </c>
      <c r="N66" s="35">
        <v>0.41805369665570591</v>
      </c>
      <c r="O66" s="35">
        <v>0.45316756547058701</v>
      </c>
      <c r="P66" s="35">
        <v>0.45878522920716691</v>
      </c>
      <c r="Q66" s="35">
        <v>0.48079981999999993</v>
      </c>
      <c r="R66" s="35">
        <v>0.49165159000000008</v>
      </c>
      <c r="S66" s="35">
        <v>0.47684268000000007</v>
      </c>
      <c r="T66" s="35">
        <v>0.47145504999999999</v>
      </c>
      <c r="U66" s="35">
        <v>0.44936600292292417</v>
      </c>
      <c r="V66" s="35">
        <v>0.54475976643965773</v>
      </c>
      <c r="W66" s="35">
        <v>0.590758299657824</v>
      </c>
      <c r="X66" s="35">
        <v>0.56100760339288325</v>
      </c>
      <c r="Y66" s="35">
        <v>0.47412114692518009</v>
      </c>
      <c r="Z66" s="35">
        <v>0.8199406311859303</v>
      </c>
      <c r="AA66" s="35">
        <v>0.88362510292347474</v>
      </c>
      <c r="AB66" s="35">
        <v>0.87163663215450016</v>
      </c>
      <c r="AC66" s="35">
        <v>0.78971824272550162</v>
      </c>
      <c r="AD66" s="35">
        <v>0.83558928321109838</v>
      </c>
      <c r="AE66" s="35">
        <v>0.92415438631706881</v>
      </c>
      <c r="AF66" s="35">
        <f>I66-AC66-AD66-AE66</f>
        <v>0.86216380104138668</v>
      </c>
      <c r="AG66" s="35">
        <v>0.83343678373028851</v>
      </c>
      <c r="AH66" s="35">
        <f>'[1]Segment Analysis in THB'!AH66</f>
        <v>0.9370477739694183</v>
      </c>
      <c r="AI66" s="35">
        <f>'[1]Segment Analysis in THB'!AI66</f>
        <v>1.034301599869023</v>
      </c>
      <c r="AJ66" s="35">
        <f>'[1]Segment Analysis in THB'!AJ66</f>
        <v>0.93879994948592815</v>
      </c>
      <c r="AK66" s="35">
        <f>'[1]Segment Analysis in THB'!AK66</f>
        <v>0.86929017746765214</v>
      </c>
      <c r="AL66" s="35">
        <f>'[1]Segment Analysis in THB'!AL66</f>
        <v>0.94213931842876386</v>
      </c>
      <c r="AM66" s="37">
        <f>'[1]Segment Analysis in THB'!AM66</f>
        <v>1.0882272427900035</v>
      </c>
      <c r="AN66" s="26">
        <f t="shared" si="97"/>
        <v>0.14449705251583209</v>
      </c>
      <c r="AO66" s="26">
        <f t="shared" si="97"/>
        <v>0.26928502248864561</v>
      </c>
      <c r="AP66" s="26">
        <f t="shared" si="97"/>
        <v>0.32137905363555402</v>
      </c>
      <c r="AQ66" s="26">
        <f t="shared" si="97"/>
        <v>0.30548278017892649</v>
      </c>
      <c r="AR66" s="26">
        <f t="shared" si="97"/>
        <v>0.30734850875628889</v>
      </c>
      <c r="AS66" s="26">
        <f t="shared" si="97"/>
        <v>0.30552601299776794</v>
      </c>
      <c r="AT66" s="26">
        <f t="shared" si="97"/>
        <v>0.34933544867980731</v>
      </c>
      <c r="AU66" s="26">
        <f t="shared" si="97"/>
        <v>0.37476934904677084</v>
      </c>
      <c r="AV66" s="26">
        <f t="shared" si="97"/>
        <v>0.35929003684569749</v>
      </c>
      <c r="AW66" s="55"/>
      <c r="AX66" s="26">
        <f t="shared" si="98"/>
        <v>0.31123154256737762</v>
      </c>
      <c r="AY66" s="26">
        <f t="shared" si="98"/>
        <v>0.28916301978553111</v>
      </c>
      <c r="AZ66" s="26">
        <f t="shared" si="98"/>
        <v>0.30806769418058993</v>
      </c>
      <c r="BA66" s="26">
        <f t="shared" si="98"/>
        <v>0.31341346318373514</v>
      </c>
      <c r="BB66" s="26">
        <f t="shared" si="98"/>
        <v>0.31937292298750836</v>
      </c>
      <c r="BC66" s="26">
        <f t="shared" si="98"/>
        <v>0.30982960857149339</v>
      </c>
      <c r="BD66" s="26">
        <f t="shared" si="98"/>
        <v>0.29209071618729304</v>
      </c>
      <c r="BE66" s="26">
        <f t="shared" si="98"/>
        <v>0.30923051226671738</v>
      </c>
      <c r="BF66" s="26">
        <f t="shared" si="98"/>
        <v>0.27624037545300417</v>
      </c>
      <c r="BG66" s="26">
        <f t="shared" si="98"/>
        <v>0.30021173117881766</v>
      </c>
      <c r="BH66" s="26">
        <f t="shared" si="98"/>
        <v>0.32792053012055139</v>
      </c>
      <c r="BI66" s="26">
        <f t="shared" si="98"/>
        <v>0.31503789919225844</v>
      </c>
      <c r="BJ66" s="26">
        <f t="shared" si="98"/>
        <v>0.26865874859533961</v>
      </c>
      <c r="BK66" s="26">
        <f t="shared" si="98"/>
        <v>0.35352036787149671</v>
      </c>
      <c r="BL66" s="26">
        <f t="shared" si="98"/>
        <v>0.37133734317018524</v>
      </c>
      <c r="BM66" s="26">
        <f t="shared" si="98"/>
        <v>0.3847908766263623</v>
      </c>
      <c r="BN66" s="26">
        <f t="shared" si="99"/>
        <v>0.36090886646660897</v>
      </c>
      <c r="BO66" s="26">
        <f t="shared" si="99"/>
        <v>0.37590093019748377</v>
      </c>
      <c r="BP66" s="26">
        <f t="shared" si="99"/>
        <v>0.38722171242669695</v>
      </c>
      <c r="BQ66" s="26">
        <f t="shared" si="99"/>
        <v>0.37394270563425125</v>
      </c>
      <c r="BR66" s="26">
        <f t="shared" si="99"/>
        <v>0.35844838285477065</v>
      </c>
      <c r="BS66" s="26">
        <f t="shared" si="99"/>
        <v>0.36801100311825258</v>
      </c>
      <c r="BT66" s="26">
        <f t="shared" si="99"/>
        <v>0.3788674267997113</v>
      </c>
      <c r="BU66" s="26">
        <f t="shared" si="99"/>
        <v>0.33313899841472938</v>
      </c>
      <c r="BV66" s="26">
        <f t="shared" si="99"/>
        <v>0.29306373329287894</v>
      </c>
      <c r="BW66" s="26">
        <f t="shared" si="99"/>
        <v>0.29929346395073458</v>
      </c>
      <c r="BX66" s="26">
        <f t="shared" si="99"/>
        <v>0.32532789751594804</v>
      </c>
      <c r="BY66" s="53"/>
      <c r="BZ66" s="53"/>
      <c r="CA66" s="41">
        <f>'[1]Segment Analysis in THB'!CM66</f>
        <v>1.0882272427900037</v>
      </c>
    </row>
    <row r="67" spans="1:79" s="24" customFormat="1" x14ac:dyDescent="0.3">
      <c r="A67" s="31" t="s">
        <v>55</v>
      </c>
      <c r="B67" s="35">
        <v>0.91763152000000003</v>
      </c>
      <c r="C67" s="35">
        <v>1.0745709999999999</v>
      </c>
      <c r="D67" s="35">
        <v>1.2979173331600999</v>
      </c>
      <c r="E67" s="35">
        <v>1.3961869290090385</v>
      </c>
      <c r="F67" s="35">
        <v>1.5591653699999999</v>
      </c>
      <c r="G67" s="35">
        <v>1.9024492092872587</v>
      </c>
      <c r="H67" s="35">
        <v>2.4561609525352943</v>
      </c>
      <c r="I67" s="35">
        <v>2.6170312404428029</v>
      </c>
      <c r="J67" s="142">
        <f>SUM(AG67:AJ67)</f>
        <v>3.1863289079866361</v>
      </c>
      <c r="K67" s="36">
        <f>'[1]Segment Analysis in THB'!K67</f>
        <v>2.979673508742803</v>
      </c>
      <c r="L67" s="78">
        <f>'[1]Segment Analysis in THB'!L67</f>
        <v>3.6987910321589421</v>
      </c>
      <c r="M67" s="35">
        <v>0.35554801000000003</v>
      </c>
      <c r="N67" s="35">
        <v>0.37181363900000003</v>
      </c>
      <c r="O67" s="35">
        <v>0.33654970879903817</v>
      </c>
      <c r="P67" s="35">
        <v>0.33227557121000006</v>
      </c>
      <c r="Q67" s="35">
        <v>0.36910486999999992</v>
      </c>
      <c r="R67" s="35">
        <v>0.38761976000000004</v>
      </c>
      <c r="S67" s="35">
        <v>0.43837777</v>
      </c>
      <c r="T67" s="35">
        <v>0.36406297000000004</v>
      </c>
      <c r="U67" s="35">
        <v>0.46395407509070796</v>
      </c>
      <c r="V67" s="35">
        <v>0.50574404401369033</v>
      </c>
      <c r="W67" s="35">
        <v>0.46465859563908468</v>
      </c>
      <c r="X67" s="35">
        <v>0.46809249454377566</v>
      </c>
      <c r="Y67" s="35">
        <v>0.49200840939647383</v>
      </c>
      <c r="Z67" s="35">
        <v>0.66443073550098952</v>
      </c>
      <c r="AA67" s="35">
        <v>0.66201086247983076</v>
      </c>
      <c r="AB67" s="35">
        <v>0.63771094515800009</v>
      </c>
      <c r="AC67" s="35">
        <v>0.63744059037702994</v>
      </c>
      <c r="AD67" s="35">
        <v>0.5976840547528276</v>
      </c>
      <c r="AE67" s="35">
        <v>0.70411851443673346</v>
      </c>
      <c r="AF67" s="35">
        <f>I67-AC67-AD67-AE67</f>
        <v>0.67778808087621201</v>
      </c>
      <c r="AG67" s="35">
        <v>0.69689273900908333</v>
      </c>
      <c r="AH67" s="35">
        <f>'[1]Segment Analysis in THB'!AH67</f>
        <v>0.76343120093515693</v>
      </c>
      <c r="AI67" s="35">
        <f>'[1]Segment Analysis in THB'!AI67</f>
        <v>0.84156148792235053</v>
      </c>
      <c r="AJ67" s="35">
        <f>'[1]Segment Analysis in THB'!AJ67</f>
        <v>0.88444348012004559</v>
      </c>
      <c r="AK67" s="35">
        <f>'[1]Segment Analysis in THB'!AK67</f>
        <v>0.91022397513227848</v>
      </c>
      <c r="AL67" s="35">
        <f>'[1]Segment Analysis in THB'!AL67</f>
        <v>1.0155295139877205</v>
      </c>
      <c r="AM67" s="37">
        <f>'[1]Segment Analysis in THB'!AM67</f>
        <v>0.88859406291889753</v>
      </c>
      <c r="AN67" s="26">
        <f t="shared" si="97"/>
        <v>0.28806491341480117</v>
      </c>
      <c r="AO67" s="26">
        <f t="shared" si="97"/>
        <v>0.24638709635999442</v>
      </c>
      <c r="AP67" s="26">
        <f t="shared" si="97"/>
        <v>0.24699297257501235</v>
      </c>
      <c r="AQ67" s="26">
        <f t="shared" si="97"/>
        <v>0.24055947185999799</v>
      </c>
      <c r="AR67" s="26">
        <f t="shared" si="97"/>
        <v>0.24948971283878718</v>
      </c>
      <c r="AS67" s="26">
        <f t="shared" si="97"/>
        <v>0.27086536068739009</v>
      </c>
      <c r="AT67" s="26">
        <f t="shared" si="97"/>
        <v>0.28138178342592107</v>
      </c>
      <c r="AU67" s="26">
        <f t="shared" si="97"/>
        <v>0.28748261879775239</v>
      </c>
      <c r="AV67" s="26">
        <f t="shared" si="97"/>
        <v>0.30580737240040057</v>
      </c>
      <c r="AW67" s="55"/>
      <c r="AX67" s="26">
        <f t="shared" si="98"/>
        <v>0.24979749382312613</v>
      </c>
      <c r="AY67" s="26">
        <f t="shared" si="98"/>
        <v>0.25717929421691643</v>
      </c>
      <c r="AZ67" s="26">
        <f t="shared" si="98"/>
        <v>0.22878974725210796</v>
      </c>
      <c r="BA67" s="26">
        <f t="shared" si="98"/>
        <v>0.22698995275903949</v>
      </c>
      <c r="BB67" s="26">
        <f t="shared" si="98"/>
        <v>0.24517917086746055</v>
      </c>
      <c r="BC67" s="26">
        <f t="shared" si="98"/>
        <v>0.24427070095588665</v>
      </c>
      <c r="BD67" s="26">
        <f t="shared" si="98"/>
        <v>0.26852897647477447</v>
      </c>
      <c r="BE67" s="26">
        <f t="shared" si="98"/>
        <v>0.23879133060605159</v>
      </c>
      <c r="BF67" s="26">
        <f t="shared" si="98"/>
        <v>0.28520815340361005</v>
      </c>
      <c r="BG67" s="26">
        <f t="shared" si="98"/>
        <v>0.27871055158686014</v>
      </c>
      <c r="BH67" s="26">
        <f t="shared" si="98"/>
        <v>0.25792459131813328</v>
      </c>
      <c r="BI67" s="26">
        <f t="shared" si="98"/>
        <v>0.26286074416260846</v>
      </c>
      <c r="BJ67" s="26">
        <f t="shared" si="98"/>
        <v>0.27879449044634064</v>
      </c>
      <c r="BK67" s="26">
        <f t="shared" si="98"/>
        <v>0.28647171405532551</v>
      </c>
      <c r="BL67" s="26">
        <f t="shared" si="98"/>
        <v>0.278205490099519</v>
      </c>
      <c r="BM67" s="26">
        <f t="shared" si="98"/>
        <v>0.28152253424116946</v>
      </c>
      <c r="BN67" s="26">
        <f t="shared" si="99"/>
        <v>0.29131650817486027</v>
      </c>
      <c r="BO67" s="26">
        <f t="shared" si="99"/>
        <v>0.26887610535453982</v>
      </c>
      <c r="BP67" s="26">
        <f t="shared" si="99"/>
        <v>0.29502643816699925</v>
      </c>
      <c r="BQ67" s="26">
        <f t="shared" si="99"/>
        <v>0.29397419435072153</v>
      </c>
      <c r="BR67" s="26">
        <f t="shared" si="99"/>
        <v>0.29972288264382191</v>
      </c>
      <c r="BS67" s="26">
        <f t="shared" si="99"/>
        <v>0.29982578249749786</v>
      </c>
      <c r="BT67" s="26">
        <f t="shared" si="99"/>
        <v>0.30826621119338216</v>
      </c>
      <c r="BU67" s="26">
        <f t="shared" si="99"/>
        <v>0.31385026733647692</v>
      </c>
      <c r="BV67" s="26">
        <f t="shared" si="99"/>
        <v>0.30686374147472351</v>
      </c>
      <c r="BW67" s="26">
        <f t="shared" si="99"/>
        <v>0.32260764415658144</v>
      </c>
      <c r="BX67" s="26">
        <f t="shared" si="99"/>
        <v>0.26564712485363129</v>
      </c>
      <c r="BY67" s="53"/>
      <c r="BZ67" s="53"/>
      <c r="CA67" s="41">
        <f>'[1]Segment Analysis in THB'!CM67</f>
        <v>0.88859406291889786</v>
      </c>
    </row>
    <row r="68" spans="1:79" s="24" customFormat="1" x14ac:dyDescent="0.3">
      <c r="A68" s="31" t="s">
        <v>56</v>
      </c>
      <c r="B68" s="35">
        <v>1.8075753118850002</v>
      </c>
      <c r="C68" s="35">
        <v>2.1123050000000001</v>
      </c>
      <c r="D68" s="35">
        <v>2.2681512871300002</v>
      </c>
      <c r="E68" s="35">
        <v>2.6347325637400001</v>
      </c>
      <c r="F68" s="35">
        <v>2.7695026810100005</v>
      </c>
      <c r="G68" s="35">
        <v>2.9752563935631002</v>
      </c>
      <c r="H68" s="35">
        <v>3.2234431997856667</v>
      </c>
      <c r="I68" s="35">
        <v>3.0746107547141701</v>
      </c>
      <c r="J68" s="142">
        <f>SUM(AG68:AJ68)</f>
        <v>3.489483585378002</v>
      </c>
      <c r="K68" s="36">
        <f>'[1]Segment Analysis in THB'!K68</f>
        <v>3.260336360716424</v>
      </c>
      <c r="L68" s="78">
        <f>'[1]Segment Analysis in THB'!L68</f>
        <v>4.7399052270135051</v>
      </c>
      <c r="M68" s="35">
        <v>0.62480711944072143</v>
      </c>
      <c r="N68" s="35">
        <v>0.65586973323288023</v>
      </c>
      <c r="O68" s="35">
        <v>0.6812826846060992</v>
      </c>
      <c r="P68" s="35">
        <v>0.67277302646029891</v>
      </c>
      <c r="Q68" s="35">
        <v>0.65554485100999993</v>
      </c>
      <c r="R68" s="35">
        <v>0.70757345000000005</v>
      </c>
      <c r="S68" s="35">
        <v>0.71729525000000005</v>
      </c>
      <c r="T68" s="35">
        <v>0.68908912999999994</v>
      </c>
      <c r="U68" s="35">
        <v>0.71340086090057542</v>
      </c>
      <c r="V68" s="35">
        <v>0.76408139679552456</v>
      </c>
      <c r="W68" s="35">
        <v>0.74611196732309004</v>
      </c>
      <c r="X68" s="35">
        <v>0.75166216854391021</v>
      </c>
      <c r="Y68" s="35">
        <v>0.79864136368033323</v>
      </c>
      <c r="Z68" s="35">
        <v>0.83498758884566671</v>
      </c>
      <c r="AA68" s="35">
        <v>0.83394015456653325</v>
      </c>
      <c r="AB68" s="35">
        <v>0.75587409269313355</v>
      </c>
      <c r="AC68" s="35">
        <v>0.76097871657045679</v>
      </c>
      <c r="AD68" s="35">
        <v>0.78962428235351345</v>
      </c>
      <c r="AE68" s="35">
        <v>0.75835562925667876</v>
      </c>
      <c r="AF68" s="35">
        <f>I68-AC68-AD68-AE68</f>
        <v>0.7656521265335211</v>
      </c>
      <c r="AG68" s="35">
        <v>0.79479404761291672</v>
      </c>
      <c r="AH68" s="35">
        <f>'[1]Segment Analysis in THB'!AH68</f>
        <v>0.84577036554875329</v>
      </c>
      <c r="AI68" s="35">
        <f>'[1]Segment Analysis in THB'!AI68</f>
        <v>0.85411982102123263</v>
      </c>
      <c r="AJ68" s="35">
        <f>'[1]Segment Analysis in THB'!AJ68</f>
        <v>0.99479935119509932</v>
      </c>
      <c r="AK68" s="35">
        <f>'[1]Segment Analysis in THB'!AK68</f>
        <v>1.1867013108430002</v>
      </c>
      <c r="AL68" s="35">
        <f>'[1]Segment Analysis in THB'!AL68</f>
        <v>1.1902091933590644</v>
      </c>
      <c r="AM68" s="37">
        <f>'[1]Segment Analysis in THB'!AM68</f>
        <v>1.3681953716163415</v>
      </c>
      <c r="AN68" s="26">
        <f t="shared" si="97"/>
        <v>0.56743803406936677</v>
      </c>
      <c r="AO68" s="26">
        <f t="shared" si="97"/>
        <v>0.48432788115136</v>
      </c>
      <c r="AP68" s="26">
        <f t="shared" si="97"/>
        <v>0.43162797378943352</v>
      </c>
      <c r="AQ68" s="26">
        <f t="shared" si="97"/>
        <v>0.45395774796107535</v>
      </c>
      <c r="AR68" s="26">
        <f t="shared" si="97"/>
        <v>0.44316173376236306</v>
      </c>
      <c r="AS68" s="26">
        <f t="shared" si="97"/>
        <v>0.42360862631484175</v>
      </c>
      <c r="AT68" s="26">
        <f t="shared" si="97"/>
        <v>0.3692828824558943</v>
      </c>
      <c r="AU68" s="26">
        <f t="shared" si="97"/>
        <v>0.33774803215547694</v>
      </c>
      <c r="AV68" s="26">
        <f t="shared" si="97"/>
        <v>0.33490259075390194</v>
      </c>
      <c r="AW68" s="55"/>
      <c r="AX68" s="26">
        <f t="shared" si="98"/>
        <v>0.43897096360949628</v>
      </c>
      <c r="AY68" s="26">
        <f t="shared" si="98"/>
        <v>0.45365768599755263</v>
      </c>
      <c r="AZ68" s="26">
        <f t="shared" si="98"/>
        <v>0.46314255856730213</v>
      </c>
      <c r="BA68" s="26">
        <f t="shared" si="98"/>
        <v>0.45959658405722509</v>
      </c>
      <c r="BB68" s="26">
        <f t="shared" si="98"/>
        <v>0.43544790681592682</v>
      </c>
      <c r="BC68" s="26">
        <f t="shared" si="98"/>
        <v>0.44589951402187289</v>
      </c>
      <c r="BD68" s="26">
        <f t="shared" si="98"/>
        <v>0.43938030733793249</v>
      </c>
      <c r="BE68" s="26">
        <f t="shared" si="98"/>
        <v>0.45197815712723111</v>
      </c>
      <c r="BF68" s="26">
        <f t="shared" si="98"/>
        <v>0.43855147114338572</v>
      </c>
      <c r="BG68" s="26">
        <f t="shared" si="98"/>
        <v>0.42107771723432208</v>
      </c>
      <c r="BH68" s="26">
        <f t="shared" si="98"/>
        <v>0.41415487856131528</v>
      </c>
      <c r="BI68" s="26">
        <f t="shared" si="98"/>
        <v>0.4221013566451331</v>
      </c>
      <c r="BJ68" s="26">
        <f t="shared" si="98"/>
        <v>0.45254676095831969</v>
      </c>
      <c r="BK68" s="26">
        <f t="shared" si="98"/>
        <v>0.36000791807317789</v>
      </c>
      <c r="BL68" s="26">
        <f t="shared" si="98"/>
        <v>0.35045758697338514</v>
      </c>
      <c r="BM68" s="26">
        <f t="shared" si="98"/>
        <v>0.33368658913246829</v>
      </c>
      <c r="BN68" s="26">
        <f t="shared" si="99"/>
        <v>0.3477746253585306</v>
      </c>
      <c r="BO68" s="26">
        <f t="shared" si="99"/>
        <v>0.35522296444797663</v>
      </c>
      <c r="BP68" s="26">
        <f t="shared" si="99"/>
        <v>0.31775184940630391</v>
      </c>
      <c r="BQ68" s="26">
        <f t="shared" si="99"/>
        <v>0.33208310001502733</v>
      </c>
      <c r="BR68" s="26">
        <f t="shared" si="99"/>
        <v>0.34182873450140727</v>
      </c>
      <c r="BS68" s="26">
        <f t="shared" si="99"/>
        <v>0.33216321438424973</v>
      </c>
      <c r="BT68" s="26">
        <f t="shared" si="99"/>
        <v>0.31286636200690654</v>
      </c>
      <c r="BU68" s="26">
        <f t="shared" si="99"/>
        <v>0.35301073424879376</v>
      </c>
      <c r="BV68" s="26">
        <f t="shared" si="99"/>
        <v>0.40007252523239778</v>
      </c>
      <c r="BW68" s="26">
        <f t="shared" si="99"/>
        <v>0.37809889189268381</v>
      </c>
      <c r="BX68" s="26">
        <f t="shared" si="99"/>
        <v>0.40902497763042073</v>
      </c>
      <c r="BY68" s="53"/>
      <c r="BZ68" s="53"/>
      <c r="CA68" s="41">
        <f>'[1]Segment Analysis in THB'!CM68</f>
        <v>1.1853831933590642</v>
      </c>
    </row>
    <row r="69" spans="1:79" s="89" customFormat="1" x14ac:dyDescent="0.3">
      <c r="A69" s="56"/>
      <c r="B69" s="57">
        <f>B65-SUM(B66:B68)</f>
        <v>0</v>
      </c>
      <c r="C69" s="57">
        <f>C65-SUM(C66:C68)</f>
        <v>0</v>
      </c>
      <c r="D69" s="57">
        <f>D65-SUM(D66:D68)</f>
        <v>0</v>
      </c>
      <c r="E69" s="47">
        <f t="shared" ref="E69:AC69" si="101">E65-SUM(E66:E68)</f>
        <v>0</v>
      </c>
      <c r="F69" s="47">
        <f t="shared" si="101"/>
        <v>2.7898999999109719E-7</v>
      </c>
      <c r="G69" s="47">
        <f t="shared" si="101"/>
        <v>0</v>
      </c>
      <c r="H69" s="47">
        <f t="shared" si="101"/>
        <v>-9.9999999925159955E-7</v>
      </c>
      <c r="I69" s="47">
        <f t="shared" si="101"/>
        <v>0</v>
      </c>
      <c r="J69" s="77">
        <f t="shared" si="101"/>
        <v>0</v>
      </c>
      <c r="K69" s="85">
        <f t="shared" si="101"/>
        <v>0</v>
      </c>
      <c r="L69" s="85">
        <f t="shared" si="101"/>
        <v>0</v>
      </c>
      <c r="M69" s="47">
        <f t="shared" si="101"/>
        <v>0</v>
      </c>
      <c r="N69" s="47">
        <f t="shared" si="101"/>
        <v>0</v>
      </c>
      <c r="O69" s="47">
        <f t="shared" si="101"/>
        <v>0</v>
      </c>
      <c r="P69" s="47">
        <f t="shared" si="101"/>
        <v>0</v>
      </c>
      <c r="Q69" s="47">
        <f t="shared" si="101"/>
        <v>-1.0099996394785649E-9</v>
      </c>
      <c r="R69" s="47">
        <f t="shared" si="101"/>
        <v>2.7999999985262036E-7</v>
      </c>
      <c r="S69" s="47">
        <f t="shared" si="101"/>
        <v>0</v>
      </c>
      <c r="T69" s="47">
        <f t="shared" si="101"/>
        <v>0</v>
      </c>
      <c r="U69" s="47">
        <f t="shared" si="101"/>
        <v>0</v>
      </c>
      <c r="V69" s="47">
        <f t="shared" si="101"/>
        <v>0</v>
      </c>
      <c r="W69" s="47">
        <f t="shared" si="101"/>
        <v>0</v>
      </c>
      <c r="X69" s="47">
        <f t="shared" si="101"/>
        <v>0</v>
      </c>
      <c r="Y69" s="47">
        <f t="shared" si="101"/>
        <v>0</v>
      </c>
      <c r="Z69" s="47">
        <f t="shared" si="101"/>
        <v>0</v>
      </c>
      <c r="AA69" s="47">
        <f t="shared" si="101"/>
        <v>-9.9999999969568876E-7</v>
      </c>
      <c r="AB69" s="47">
        <f t="shared" si="101"/>
        <v>0</v>
      </c>
      <c r="AC69" s="47">
        <f t="shared" si="101"/>
        <v>0</v>
      </c>
      <c r="AD69" s="47">
        <f>AD65-SUM(AD66:AD68)</f>
        <v>0</v>
      </c>
      <c r="AE69" s="47">
        <f>AE65-SUM(AE66:AE68)</f>
        <v>0</v>
      </c>
      <c r="AF69" s="47">
        <f t="shared" ref="AF69:AK69" si="102">AF65-SUM(AF66:AF68)</f>
        <v>0</v>
      </c>
      <c r="AG69" s="47">
        <f t="shared" si="102"/>
        <v>0</v>
      </c>
      <c r="AH69" s="47">
        <f t="shared" si="102"/>
        <v>0</v>
      </c>
      <c r="AI69" s="47">
        <f t="shared" si="102"/>
        <v>0</v>
      </c>
      <c r="AJ69" s="47">
        <f t="shared" si="102"/>
        <v>0</v>
      </c>
      <c r="AK69" s="47">
        <f t="shared" si="102"/>
        <v>0</v>
      </c>
      <c r="AL69" s="47"/>
      <c r="AM69" s="86"/>
      <c r="AN69" s="47">
        <f t="shared" ref="AN69:AV69" si="103">AN65-SUM(AN66:AN68)</f>
        <v>0</v>
      </c>
      <c r="AO69" s="47">
        <f t="shared" si="103"/>
        <v>0</v>
      </c>
      <c r="AP69" s="47">
        <f t="shared" si="103"/>
        <v>0</v>
      </c>
      <c r="AQ69" s="47">
        <f t="shared" si="103"/>
        <v>0</v>
      </c>
      <c r="AR69" s="47">
        <f t="shared" si="103"/>
        <v>4.4642560981245083E-8</v>
      </c>
      <c r="AS69" s="47">
        <f t="shared" si="103"/>
        <v>0</v>
      </c>
      <c r="AT69" s="47">
        <f t="shared" si="103"/>
        <v>-1.1456162218870247E-7</v>
      </c>
      <c r="AU69" s="47">
        <f t="shared" si="103"/>
        <v>0</v>
      </c>
      <c r="AV69" s="47">
        <f t="shared" si="103"/>
        <v>0</v>
      </c>
      <c r="AW69" s="77"/>
      <c r="AX69" s="47">
        <f t="shared" ref="AX69:BX69" si="104">AX65-SUM(AX66:AX68)</f>
        <v>0</v>
      </c>
      <c r="AY69" s="47">
        <f t="shared" si="104"/>
        <v>0</v>
      </c>
      <c r="AZ69" s="47">
        <f t="shared" si="104"/>
        <v>0</v>
      </c>
      <c r="BA69" s="47">
        <f t="shared" si="104"/>
        <v>0</v>
      </c>
      <c r="BB69" s="47">
        <f t="shared" si="104"/>
        <v>-6.7089578337231615E-10</v>
      </c>
      <c r="BC69" s="47">
        <f t="shared" si="104"/>
        <v>1.7645074712469011E-7</v>
      </c>
      <c r="BD69" s="47">
        <f t="shared" si="104"/>
        <v>0</v>
      </c>
      <c r="BE69" s="47">
        <f t="shared" si="104"/>
        <v>0</v>
      </c>
      <c r="BF69" s="47">
        <f t="shared" si="104"/>
        <v>0</v>
      </c>
      <c r="BG69" s="47">
        <f t="shared" si="104"/>
        <v>0</v>
      </c>
      <c r="BH69" s="47">
        <f t="shared" si="104"/>
        <v>0</v>
      </c>
      <c r="BI69" s="47">
        <f t="shared" si="104"/>
        <v>0</v>
      </c>
      <c r="BJ69" s="47">
        <f t="shared" si="104"/>
        <v>0</v>
      </c>
      <c r="BK69" s="47">
        <f t="shared" si="104"/>
        <v>0</v>
      </c>
      <c r="BL69" s="47">
        <f t="shared" si="104"/>
        <v>-4.2024308921639886E-7</v>
      </c>
      <c r="BM69" s="47">
        <f t="shared" si="104"/>
        <v>0</v>
      </c>
      <c r="BN69" s="47">
        <f t="shared" si="104"/>
        <v>0</v>
      </c>
      <c r="BO69" s="47">
        <f t="shared" si="104"/>
        <v>0</v>
      </c>
      <c r="BP69" s="47">
        <f t="shared" si="104"/>
        <v>0</v>
      </c>
      <c r="BQ69" s="47">
        <f t="shared" si="104"/>
        <v>0</v>
      </c>
      <c r="BR69" s="47">
        <f t="shared" si="104"/>
        <v>0</v>
      </c>
      <c r="BS69" s="47">
        <f t="shared" si="104"/>
        <v>0</v>
      </c>
      <c r="BT69" s="47">
        <f t="shared" si="104"/>
        <v>0</v>
      </c>
      <c r="BU69" s="47">
        <f t="shared" si="104"/>
        <v>0</v>
      </c>
      <c r="BV69" s="47">
        <f t="shared" si="104"/>
        <v>0</v>
      </c>
      <c r="BW69" s="47">
        <f t="shared" si="104"/>
        <v>0</v>
      </c>
      <c r="BX69" s="47">
        <f t="shared" si="104"/>
        <v>0</v>
      </c>
      <c r="BY69" s="53"/>
      <c r="BZ69" s="53"/>
      <c r="CA69" s="48"/>
    </row>
    <row r="70" spans="1:79" s="24" customFormat="1" x14ac:dyDescent="0.3">
      <c r="A70" s="25" t="s">
        <v>47</v>
      </c>
      <c r="B70" s="22">
        <f t="shared" ref="B70:AE73" si="105">B75/B65</f>
        <v>124.76174296992279</v>
      </c>
      <c r="C70" s="22">
        <f t="shared" si="105"/>
        <v>127.01538402330497</v>
      </c>
      <c r="D70" s="22">
        <f t="shared" si="105"/>
        <v>87.788838549383172</v>
      </c>
      <c r="E70" s="22">
        <f t="shared" si="105"/>
        <v>82.326715529181712</v>
      </c>
      <c r="F70" s="22">
        <f t="shared" si="105"/>
        <v>90.933702140461179</v>
      </c>
      <c r="G70" s="22">
        <f t="shared" si="105"/>
        <v>91.181396547553959</v>
      </c>
      <c r="H70" s="22">
        <f t="shared" si="105"/>
        <v>88.837680038554467</v>
      </c>
      <c r="I70" s="22">
        <f t="shared" si="105"/>
        <v>110.31698915153811</v>
      </c>
      <c r="J70" s="75">
        <f t="shared" si="105"/>
        <v>138.3385808252454</v>
      </c>
      <c r="K70" s="61">
        <f t="shared" si="105"/>
        <v>139.22371882492288</v>
      </c>
      <c r="L70" s="61">
        <f t="shared" si="105"/>
        <v>102.9555264806816</v>
      </c>
      <c r="M70" s="22">
        <f t="shared" si="105"/>
        <v>64.325436227541928</v>
      </c>
      <c r="N70" s="22">
        <f t="shared" si="105"/>
        <v>91.963781116934996</v>
      </c>
      <c r="O70" s="22">
        <f t="shared" si="105"/>
        <v>86.546088244095628</v>
      </c>
      <c r="P70" s="22">
        <f t="shared" si="105"/>
        <v>86.072134212741545</v>
      </c>
      <c r="Q70" s="22">
        <f t="shared" si="105"/>
        <v>92.820602816529117</v>
      </c>
      <c r="R70" s="22">
        <f t="shared" si="105"/>
        <v>96.418928311856618</v>
      </c>
      <c r="S70" s="22">
        <f t="shared" si="105"/>
        <v>83.131032547183935</v>
      </c>
      <c r="T70" s="22">
        <f t="shared" si="105"/>
        <v>91.716292393536605</v>
      </c>
      <c r="U70" s="22">
        <f t="shared" si="105"/>
        <v>89.649831637265081</v>
      </c>
      <c r="V70" s="22">
        <f t="shared" si="105"/>
        <v>103.12425288881353</v>
      </c>
      <c r="W70" s="22">
        <f t="shared" si="105"/>
        <v>92.823933390307559</v>
      </c>
      <c r="X70" s="22">
        <f t="shared" si="105"/>
        <v>78.749091749133655</v>
      </c>
      <c r="Y70" s="22">
        <f t="shared" si="105"/>
        <v>76.366059661398708</v>
      </c>
      <c r="Z70" s="22">
        <f t="shared" si="105"/>
        <v>94.463677442157291</v>
      </c>
      <c r="AA70" s="22">
        <f t="shared" si="105"/>
        <v>91.05480632073251</v>
      </c>
      <c r="AB70" s="22">
        <f t="shared" si="105"/>
        <v>90.4644643020779</v>
      </c>
      <c r="AC70" s="22">
        <f t="shared" si="105"/>
        <v>99.996777147433136</v>
      </c>
      <c r="AD70" s="22">
        <f t="shared" si="105"/>
        <v>107.29577895848711</v>
      </c>
      <c r="AE70" s="22">
        <f t="shared" si="105"/>
        <v>122.03390006915461</v>
      </c>
      <c r="AF70" s="22">
        <f>AF22</f>
        <v>110.89556659628376</v>
      </c>
      <c r="AG70" s="22">
        <f>AG22</f>
        <v>140.30362565143679</v>
      </c>
      <c r="AH70" s="22">
        <f>AH22</f>
        <v>152.55251977889105</v>
      </c>
      <c r="AI70" s="22">
        <f>AI22</f>
        <v>149.79672782911891</v>
      </c>
      <c r="AJ70" s="22">
        <f>AJ22</f>
        <v>112.77411789154273</v>
      </c>
      <c r="AK70" s="22">
        <f t="shared" ref="AK70:AM70" si="106">AK22</f>
        <v>102.38564464101363</v>
      </c>
      <c r="AL70" s="22">
        <f t="shared" si="106"/>
        <v>114.8096486722972</v>
      </c>
      <c r="AM70" s="62">
        <f t="shared" si="106"/>
        <v>84.033603158520194</v>
      </c>
      <c r="AN70" s="26">
        <f t="shared" ref="AN70:AV73" si="107">B70/B$70</f>
        <v>1</v>
      </c>
      <c r="AO70" s="26">
        <f t="shared" si="107"/>
        <v>1</v>
      </c>
      <c r="AP70" s="26">
        <f t="shared" si="107"/>
        <v>1</v>
      </c>
      <c r="AQ70" s="26">
        <f t="shared" si="107"/>
        <v>1</v>
      </c>
      <c r="AR70" s="26">
        <f t="shared" si="107"/>
        <v>1</v>
      </c>
      <c r="AS70" s="26">
        <f t="shared" si="107"/>
        <v>1</v>
      </c>
      <c r="AT70" s="26">
        <f t="shared" si="107"/>
        <v>1</v>
      </c>
      <c r="AU70" s="26">
        <f t="shared" si="107"/>
        <v>1</v>
      </c>
      <c r="AV70" s="26">
        <f t="shared" si="107"/>
        <v>1</v>
      </c>
      <c r="AW70" s="63"/>
      <c r="AX70" s="26">
        <f t="shared" ref="AX70:BM73" si="108">M70/M$70</f>
        <v>1</v>
      </c>
      <c r="AY70" s="26">
        <f t="shared" si="108"/>
        <v>1</v>
      </c>
      <c r="AZ70" s="26">
        <f t="shared" si="108"/>
        <v>1</v>
      </c>
      <c r="BA70" s="26">
        <f t="shared" si="108"/>
        <v>1</v>
      </c>
      <c r="BB70" s="26">
        <f t="shared" si="108"/>
        <v>1</v>
      </c>
      <c r="BC70" s="26">
        <f t="shared" si="108"/>
        <v>1</v>
      </c>
      <c r="BD70" s="26">
        <f t="shared" si="108"/>
        <v>1</v>
      </c>
      <c r="BE70" s="26">
        <f t="shared" si="108"/>
        <v>1</v>
      </c>
      <c r="BF70" s="26">
        <f t="shared" si="108"/>
        <v>1</v>
      </c>
      <c r="BG70" s="26">
        <f t="shared" si="108"/>
        <v>1</v>
      </c>
      <c r="BH70" s="26">
        <f t="shared" si="108"/>
        <v>1</v>
      </c>
      <c r="BI70" s="26">
        <f t="shared" si="108"/>
        <v>1</v>
      </c>
      <c r="BJ70" s="26">
        <f t="shared" si="108"/>
        <v>1</v>
      </c>
      <c r="BK70" s="26">
        <f t="shared" si="108"/>
        <v>1</v>
      </c>
      <c r="BL70" s="26">
        <f t="shared" si="108"/>
        <v>1</v>
      </c>
      <c r="BM70" s="26">
        <f t="shared" si="108"/>
        <v>1</v>
      </c>
      <c r="BN70" s="26">
        <f t="shared" ref="BN70:BX73" si="109">AC70/AC$70</f>
        <v>1</v>
      </c>
      <c r="BO70" s="26">
        <f t="shared" si="109"/>
        <v>1</v>
      </c>
      <c r="BP70" s="26">
        <f t="shared" si="109"/>
        <v>1</v>
      </c>
      <c r="BQ70" s="26">
        <f t="shared" si="109"/>
        <v>1</v>
      </c>
      <c r="BR70" s="26">
        <f t="shared" si="109"/>
        <v>1</v>
      </c>
      <c r="BS70" s="26">
        <f t="shared" si="109"/>
        <v>1</v>
      </c>
      <c r="BT70" s="26">
        <f t="shared" si="109"/>
        <v>1</v>
      </c>
      <c r="BU70" s="26">
        <f t="shared" si="109"/>
        <v>1</v>
      </c>
      <c r="BV70" s="26">
        <f t="shared" si="109"/>
        <v>1</v>
      </c>
      <c r="BW70" s="26">
        <f t="shared" si="109"/>
        <v>1</v>
      </c>
      <c r="BX70" s="26">
        <f t="shared" si="109"/>
        <v>1</v>
      </c>
      <c r="BY70" s="53"/>
      <c r="BZ70" s="53"/>
      <c r="CA70" s="21">
        <f>CA22</f>
        <v>86.459500916326633</v>
      </c>
    </row>
    <row r="71" spans="1:79" s="24" customFormat="1" x14ac:dyDescent="0.3">
      <c r="A71" s="31" t="s">
        <v>54</v>
      </c>
      <c r="B71" s="22">
        <f t="shared" si="105"/>
        <v>88.24087024932129</v>
      </c>
      <c r="C71" s="22">
        <f t="shared" si="105"/>
        <v>121.44592868607683</v>
      </c>
      <c r="D71" s="22">
        <f t="shared" si="105"/>
        <v>166.77397005849292</v>
      </c>
      <c r="E71" s="22">
        <f t="shared" si="105"/>
        <v>154.25638588623082</v>
      </c>
      <c r="F71" s="22">
        <f t="shared" si="105"/>
        <v>152.2018717023071</v>
      </c>
      <c r="G71" s="22">
        <f t="shared" si="105"/>
        <v>158.3744772840183</v>
      </c>
      <c r="H71" s="22">
        <f t="shared" si="105"/>
        <v>114.04098925077874</v>
      </c>
      <c r="I71" s="22">
        <f t="shared" si="105"/>
        <v>130.37475247107162</v>
      </c>
      <c r="J71" s="75">
        <f t="shared" si="105"/>
        <v>193.27922178170476</v>
      </c>
      <c r="K71" s="61">
        <f t="shared" si="105"/>
        <v>174.78563534110677</v>
      </c>
      <c r="L71" s="61">
        <f t="shared" si="105"/>
        <v>151.00148022525607</v>
      </c>
      <c r="M71" s="22">
        <f t="shared" si="105"/>
        <v>133.56198100255818</v>
      </c>
      <c r="N71" s="22">
        <f t="shared" si="105"/>
        <v>146.45084723009185</v>
      </c>
      <c r="O71" s="22">
        <f t="shared" si="105"/>
        <v>170.57611500347551</v>
      </c>
      <c r="P71" s="22">
        <f t="shared" si="105"/>
        <v>165.23096282981075</v>
      </c>
      <c r="Q71" s="22">
        <f t="shared" si="105"/>
        <v>156.71613832981791</v>
      </c>
      <c r="R71" s="22">
        <f t="shared" si="105"/>
        <v>155.69995251661419</v>
      </c>
      <c r="S71" s="22">
        <f t="shared" si="105"/>
        <v>139.79118301157931</v>
      </c>
      <c r="T71" s="22">
        <f t="shared" si="105"/>
        <v>156.50270691383051</v>
      </c>
      <c r="U71" s="22">
        <f t="shared" si="105"/>
        <v>180.7588607918382</v>
      </c>
      <c r="V71" s="22">
        <f t="shared" si="105"/>
        <v>190.14440375004006</v>
      </c>
      <c r="W71" s="22">
        <f t="shared" si="105"/>
        <v>150.73855039696986</v>
      </c>
      <c r="X71" s="22">
        <f t="shared" si="105"/>
        <v>117.63568632305491</v>
      </c>
      <c r="Y71" s="22">
        <f t="shared" si="105"/>
        <v>104.23305237323692</v>
      </c>
      <c r="Z71" s="22">
        <f t="shared" si="105"/>
        <v>112.71457672728829</v>
      </c>
      <c r="AA71" s="22">
        <f t="shared" si="105"/>
        <v>112.25073225993833</v>
      </c>
      <c r="AB71" s="22">
        <f>AB76/AB66</f>
        <v>122.43857782248871</v>
      </c>
      <c r="AC71" s="22">
        <f>AC76/AC66</f>
        <v>133.1363375818637</v>
      </c>
      <c r="AD71" s="22">
        <f t="shared" si="105"/>
        <v>114.31978268725776</v>
      </c>
      <c r="AE71" s="22">
        <f t="shared" si="105"/>
        <v>143.47932322940181</v>
      </c>
      <c r="AF71" s="22">
        <f t="shared" ref="AF71:AM73" si="110">AF76/AF66</f>
        <v>129.35851867274488</v>
      </c>
      <c r="AG71" s="22">
        <f t="shared" si="110"/>
        <v>192.6795821393728</v>
      </c>
      <c r="AH71" s="22">
        <f t="shared" si="110"/>
        <v>175.59110999073147</v>
      </c>
      <c r="AI71" s="22">
        <f t="shared" si="110"/>
        <v>197.50374182466393</v>
      </c>
      <c r="AJ71" s="22">
        <f t="shared" si="110"/>
        <v>206.81239216821962</v>
      </c>
      <c r="AK71" s="22">
        <f t="shared" si="110"/>
        <v>158.98729299125978</v>
      </c>
      <c r="AL71" s="22">
        <f t="shared" si="110"/>
        <v>141.36717331763984</v>
      </c>
      <c r="AM71" s="62">
        <f t="shared" si="110"/>
        <v>104.81589637875405</v>
      </c>
      <c r="AN71" s="26">
        <f t="shared" si="107"/>
        <v>0.70727506805186391</v>
      </c>
      <c r="AO71" s="26">
        <f t="shared" si="107"/>
        <v>0.95615133253302409</v>
      </c>
      <c r="AP71" s="26">
        <f t="shared" si="107"/>
        <v>1.899717239847966</v>
      </c>
      <c r="AQ71" s="26">
        <f t="shared" si="107"/>
        <v>1.8737099481583563</v>
      </c>
      <c r="AR71" s="26">
        <f t="shared" si="107"/>
        <v>1.6737674604648534</v>
      </c>
      <c r="AS71" s="26">
        <f t="shared" si="107"/>
        <v>1.7369165562343745</v>
      </c>
      <c r="AT71" s="26">
        <f t="shared" si="107"/>
        <v>1.2837006684695766</v>
      </c>
      <c r="AU71" s="26">
        <f t="shared" si="107"/>
        <v>1.1818193505261547</v>
      </c>
      <c r="AV71" s="26">
        <f t="shared" si="107"/>
        <v>1.3971461947109496</v>
      </c>
      <c r="AW71" s="63"/>
      <c r="AX71" s="26">
        <f t="shared" si="108"/>
        <v>2.0763478467538405</v>
      </c>
      <c r="AY71" s="26">
        <f t="shared" si="108"/>
        <v>1.59248396979105</v>
      </c>
      <c r="AZ71" s="26">
        <f t="shared" si="108"/>
        <v>1.970928073864882</v>
      </c>
      <c r="BA71" s="26">
        <f t="shared" si="108"/>
        <v>1.9196800955511923</v>
      </c>
      <c r="BB71" s="26">
        <f t="shared" si="108"/>
        <v>1.6883766488738052</v>
      </c>
      <c r="BC71" s="26">
        <f t="shared" si="108"/>
        <v>1.6148276613593908</v>
      </c>
      <c r="BD71" s="26">
        <f t="shared" si="108"/>
        <v>1.6815764068879562</v>
      </c>
      <c r="BE71" s="26">
        <f t="shared" si="108"/>
        <v>1.7063784724562143</v>
      </c>
      <c r="BF71" s="26">
        <f t="shared" si="108"/>
        <v>2.0162766342184795</v>
      </c>
      <c r="BG71" s="26">
        <f t="shared" si="108"/>
        <v>1.8438378792915948</v>
      </c>
      <c r="BH71" s="26">
        <f t="shared" si="108"/>
        <v>1.6239190141096693</v>
      </c>
      <c r="BI71" s="26">
        <f t="shared" si="108"/>
        <v>1.4938037215438622</v>
      </c>
      <c r="BJ71" s="26">
        <f t="shared" si="108"/>
        <v>1.3649133245239879</v>
      </c>
      <c r="BK71" s="26">
        <f t="shared" si="108"/>
        <v>1.1932054709208895</v>
      </c>
      <c r="BL71" s="26">
        <f t="shared" si="108"/>
        <v>1.2327820660509128</v>
      </c>
      <c r="BM71" s="26">
        <f t="shared" si="108"/>
        <v>1.3534439049309264</v>
      </c>
      <c r="BN71" s="26">
        <f t="shared" si="109"/>
        <v>1.331406285080271</v>
      </c>
      <c r="BO71" s="26">
        <f t="shared" si="109"/>
        <v>1.0654639334086782</v>
      </c>
      <c r="BP71" s="26">
        <f t="shared" si="109"/>
        <v>1.175733326133922</v>
      </c>
      <c r="BQ71" s="26">
        <f t="shared" si="109"/>
        <v>1.1664895418558585</v>
      </c>
      <c r="BR71" s="26">
        <f t="shared" si="109"/>
        <v>1.3733043693258233</v>
      </c>
      <c r="BS71" s="26">
        <f t="shared" si="109"/>
        <v>1.1510207123765144</v>
      </c>
      <c r="BT71" s="26">
        <f t="shared" si="109"/>
        <v>1.3184783452010176</v>
      </c>
      <c r="BU71" s="26">
        <f t="shared" si="109"/>
        <v>1.8338639754834127</v>
      </c>
      <c r="BV71" s="26">
        <f t="shared" si="109"/>
        <v>1.5528279726001029</v>
      </c>
      <c r="BW71" s="26">
        <f t="shared" si="109"/>
        <v>1.2313178809661387</v>
      </c>
      <c r="BX71" s="26">
        <f t="shared" si="109"/>
        <v>1.2473093195948093</v>
      </c>
      <c r="BY71" s="53"/>
      <c r="BZ71" s="53"/>
      <c r="CA71" s="21">
        <f>CA76/CA66</f>
        <v>104.81589637875408</v>
      </c>
    </row>
    <row r="72" spans="1:79" s="24" customFormat="1" x14ac:dyDescent="0.3">
      <c r="A72" s="31" t="s">
        <v>55</v>
      </c>
      <c r="B72" s="22">
        <f t="shared" si="105"/>
        <v>112.84477357045623</v>
      </c>
      <c r="C72" s="22">
        <f t="shared" si="105"/>
        <v>148.1783631261589</v>
      </c>
      <c r="D72" s="22">
        <f t="shared" si="105"/>
        <v>82.127934435212737</v>
      </c>
      <c r="E72" s="22">
        <f t="shared" si="105"/>
        <v>48.81543100972582</v>
      </c>
      <c r="F72" s="22">
        <f t="shared" si="105"/>
        <v>87.133436722839363</v>
      </c>
      <c r="G72" s="22">
        <f t="shared" si="105"/>
        <v>66.174150067429935</v>
      </c>
      <c r="H72" s="22">
        <f t="shared" si="105"/>
        <v>75.199891206325432</v>
      </c>
      <c r="I72" s="22">
        <f t="shared" si="105"/>
        <v>133.56350498739101</v>
      </c>
      <c r="J72" s="75">
        <f t="shared" si="105"/>
        <v>104.22112647614128</v>
      </c>
      <c r="K72" s="61">
        <f t="shared" si="105"/>
        <v>130.74696595592201</v>
      </c>
      <c r="L72" s="61">
        <f t="shared" si="105"/>
        <v>71.45985514440828</v>
      </c>
      <c r="M72" s="22">
        <f t="shared" si="105"/>
        <v>40.988400631933033</v>
      </c>
      <c r="N72" s="22">
        <f t="shared" si="105"/>
        <v>63.712846696432209</v>
      </c>
      <c r="O72" s="22">
        <f t="shared" si="105"/>
        <v>44.150196902836626</v>
      </c>
      <c r="P72" s="22">
        <f t="shared" si="105"/>
        <v>45.245821367150874</v>
      </c>
      <c r="Q72" s="22">
        <f t="shared" si="105"/>
        <v>83.871491960772317</v>
      </c>
      <c r="R72" s="22">
        <f t="shared" si="105"/>
        <v>108.28108126634707</v>
      </c>
      <c r="S72" s="22">
        <f t="shared" si="105"/>
        <v>96.617721966083579</v>
      </c>
      <c r="T72" s="22">
        <f t="shared" si="105"/>
        <v>56.504271059143498</v>
      </c>
      <c r="U72" s="22">
        <f t="shared" si="105"/>
        <v>82.896221660919267</v>
      </c>
      <c r="V72" s="22">
        <f t="shared" si="105"/>
        <v>77.807771044020072</v>
      </c>
      <c r="W72" s="22">
        <f t="shared" si="105"/>
        <v>50.134485980393492</v>
      </c>
      <c r="X72" s="22">
        <f t="shared" si="105"/>
        <v>52.952532412978613</v>
      </c>
      <c r="Y72" s="22">
        <f t="shared" si="105"/>
        <v>64.176825957477092</v>
      </c>
      <c r="Z72" s="22">
        <f t="shared" si="105"/>
        <v>85.801768736622122</v>
      </c>
      <c r="AA72" s="22">
        <f t="shared" si="105"/>
        <v>72.306075613746515</v>
      </c>
      <c r="AB72" s="22">
        <f t="shared" si="105"/>
        <v>75.662428149047429</v>
      </c>
      <c r="AC72" s="22">
        <f t="shared" si="105"/>
        <v>109.11036827152266</v>
      </c>
      <c r="AD72" s="22">
        <f t="shared" si="105"/>
        <v>144.71854863787243</v>
      </c>
      <c r="AE72" s="22">
        <f t="shared" si="105"/>
        <v>148.78994912500639</v>
      </c>
      <c r="AF72" s="22">
        <f t="shared" si="110"/>
        <v>130.90634548226274</v>
      </c>
      <c r="AG72" s="22">
        <f t="shared" si="110"/>
        <v>136.84773836554419</v>
      </c>
      <c r="AH72" s="22">
        <f t="shared" si="110"/>
        <v>143.6358858879731</v>
      </c>
      <c r="AI72" s="22">
        <f t="shared" si="110"/>
        <v>113.87426756826117</v>
      </c>
      <c r="AJ72" s="22">
        <f t="shared" si="110"/>
        <v>35.306131694481238</v>
      </c>
      <c r="AK72" s="22">
        <f t="shared" si="110"/>
        <v>68.483571735953703</v>
      </c>
      <c r="AL72" s="22">
        <f t="shared" si="110"/>
        <v>101.31879469120392</v>
      </c>
      <c r="AM72" s="62">
        <f t="shared" si="110"/>
        <v>76.369155485712739</v>
      </c>
      <c r="AN72" s="26">
        <f t="shared" si="107"/>
        <v>0.90448218247207823</v>
      </c>
      <c r="AO72" s="26">
        <f t="shared" si="107"/>
        <v>1.1666174476862654</v>
      </c>
      <c r="AP72" s="26">
        <f t="shared" si="107"/>
        <v>0.93551681275534759</v>
      </c>
      <c r="AQ72" s="26">
        <f t="shared" si="107"/>
        <v>0.59294763183431742</v>
      </c>
      <c r="AR72" s="26">
        <f t="shared" si="107"/>
        <v>0.95820839437778837</v>
      </c>
      <c r="AS72" s="26">
        <f t="shared" si="107"/>
        <v>0.7257417913413734</v>
      </c>
      <c r="AT72" s="26">
        <f t="shared" si="107"/>
        <v>0.8464864365400987</v>
      </c>
      <c r="AU72" s="26">
        <f t="shared" si="107"/>
        <v>1.2107247126181089</v>
      </c>
      <c r="AV72" s="26">
        <f t="shared" si="107"/>
        <v>0.75337715519719983</v>
      </c>
      <c r="AW72" s="63"/>
      <c r="AX72" s="26">
        <f t="shared" si="108"/>
        <v>0.63720361704104878</v>
      </c>
      <c r="AY72" s="26">
        <f t="shared" si="108"/>
        <v>0.69280368774114687</v>
      </c>
      <c r="AZ72" s="26">
        <f t="shared" si="108"/>
        <v>0.51013509447492167</v>
      </c>
      <c r="BA72" s="26">
        <f t="shared" si="108"/>
        <v>0.525673283008393</v>
      </c>
      <c r="BB72" s="26">
        <f t="shared" si="108"/>
        <v>0.90358702072377428</v>
      </c>
      <c r="BC72" s="26">
        <f t="shared" si="108"/>
        <v>1.123027222581479</v>
      </c>
      <c r="BD72" s="26">
        <f t="shared" si="108"/>
        <v>1.16223411409265</v>
      </c>
      <c r="BE72" s="26">
        <f t="shared" si="108"/>
        <v>0.61607670332654485</v>
      </c>
      <c r="BF72" s="26">
        <f t="shared" si="108"/>
        <v>0.92466678572613725</v>
      </c>
      <c r="BG72" s="26">
        <f t="shared" si="108"/>
        <v>0.75450506417642438</v>
      </c>
      <c r="BH72" s="26">
        <f t="shared" si="108"/>
        <v>0.54010301168328223</v>
      </c>
      <c r="BI72" s="26">
        <f t="shared" si="108"/>
        <v>0.67242086526745448</v>
      </c>
      <c r="BJ72" s="26">
        <f t="shared" si="108"/>
        <v>0.84038414764402214</v>
      </c>
      <c r="BK72" s="26">
        <f t="shared" si="108"/>
        <v>0.90830434575406938</v>
      </c>
      <c r="BL72" s="26">
        <f t="shared" si="108"/>
        <v>0.79409400267191554</v>
      </c>
      <c r="BM72" s="26">
        <f t="shared" si="108"/>
        <v>0.83637734145416831</v>
      </c>
      <c r="BN72" s="26">
        <f t="shared" si="109"/>
        <v>1.0911388485116138</v>
      </c>
      <c r="BO72" s="26">
        <f t="shared" si="109"/>
        <v>1.3487813783789597</v>
      </c>
      <c r="BP72" s="26">
        <f t="shared" si="109"/>
        <v>1.2192509543716095</v>
      </c>
      <c r="BQ72" s="26">
        <f t="shared" si="109"/>
        <v>1.1804470593385252</v>
      </c>
      <c r="BR72" s="26">
        <f t="shared" si="109"/>
        <v>0.97536851047257878</v>
      </c>
      <c r="BS72" s="26">
        <f t="shared" si="109"/>
        <v>0.94155039914226468</v>
      </c>
      <c r="BT72" s="26">
        <f t="shared" si="109"/>
        <v>0.76019195624996294</v>
      </c>
      <c r="BU72" s="26">
        <f t="shared" si="109"/>
        <v>0.31306945560359778</v>
      </c>
      <c r="BV72" s="26">
        <f t="shared" si="109"/>
        <v>0.66887864969812927</v>
      </c>
      <c r="BW72" s="26">
        <f t="shared" si="109"/>
        <v>0.8824937264671856</v>
      </c>
      <c r="BX72" s="26">
        <f t="shared" si="109"/>
        <v>0.90879306152862072</v>
      </c>
      <c r="BY72" s="53"/>
      <c r="BZ72" s="53"/>
      <c r="CA72" s="21">
        <f>CA77/CA67</f>
        <v>76.369155485712767</v>
      </c>
    </row>
    <row r="73" spans="1:79" s="24" customFormat="1" x14ac:dyDescent="0.3">
      <c r="A73" s="31" t="s">
        <v>56</v>
      </c>
      <c r="B73" s="22">
        <f t="shared" si="105"/>
        <v>140.60012553878784</v>
      </c>
      <c r="C73" s="22">
        <f t="shared" si="105"/>
        <v>122.8075520656655</v>
      </c>
      <c r="D73" s="22">
        <f t="shared" si="105"/>
        <v>30.339368666467209</v>
      </c>
      <c r="E73" s="22">
        <f t="shared" si="105"/>
        <v>52.121831059373342</v>
      </c>
      <c r="F73" s="22">
        <f t="shared" si="105"/>
        <v>52.817868308487213</v>
      </c>
      <c r="G73" s="22">
        <f t="shared" si="105"/>
        <v>58.235618110729447</v>
      </c>
      <c r="H73" s="22">
        <f t="shared" si="105"/>
        <v>71.412267721213567</v>
      </c>
      <c r="I73" s="22">
        <f t="shared" si="105"/>
        <v>68.832571123615878</v>
      </c>
      <c r="J73" s="75">
        <f t="shared" si="105"/>
        <v>110.27983849095861</v>
      </c>
      <c r="K73" s="61">
        <f t="shared" si="105"/>
        <v>106.85614808192661</v>
      </c>
      <c r="L73" s="61">
        <f t="shared" si="105"/>
        <v>91.173959428525137</v>
      </c>
      <c r="M73" s="22">
        <f t="shared" si="105"/>
        <v>31.552052805500949</v>
      </c>
      <c r="N73" s="22">
        <f t="shared" si="105"/>
        <v>70.054171980224922</v>
      </c>
      <c r="O73" s="22">
        <f t="shared" si="105"/>
        <v>54.176047330397544</v>
      </c>
      <c r="P73" s="22">
        <f t="shared" si="105"/>
        <v>51.664562825587311</v>
      </c>
      <c r="Q73" s="22">
        <f t="shared" si="105"/>
        <v>52.939853745919336</v>
      </c>
      <c r="R73" s="22">
        <f t="shared" si="105"/>
        <v>51.445151770873437</v>
      </c>
      <c r="S73" s="22">
        <f t="shared" si="105"/>
        <v>38.048190802104422</v>
      </c>
      <c r="T73" s="22">
        <f t="shared" si="105"/>
        <v>69.485596575140988</v>
      </c>
      <c r="U73" s="22">
        <f t="shared" si="105"/>
        <v>45.006374335083564</v>
      </c>
      <c r="V73" s="22">
        <f t="shared" si="105"/>
        <v>52.890565602644003</v>
      </c>
      <c r="W73" s="22">
        <f t="shared" si="105"/>
        <v>68.222420823736002</v>
      </c>
      <c r="X73" s="22">
        <f t="shared" si="105"/>
        <v>66.311767635752631</v>
      </c>
      <c r="Y73" s="22">
        <f t="shared" si="105"/>
        <v>66.349962493020612</v>
      </c>
      <c r="Z73" s="22">
        <f t="shared" si="105"/>
        <v>83.652698144357075</v>
      </c>
      <c r="AA73" s="22">
        <f t="shared" si="105"/>
        <v>77.385865184467434</v>
      </c>
      <c r="AB73" s="22">
        <f>AB78/AB68</f>
        <v>56.648877846706718</v>
      </c>
      <c r="AC73" s="22">
        <f>AC78/AC68</f>
        <v>58.611271087745699</v>
      </c>
      <c r="AD73" s="22">
        <f t="shared" si="105"/>
        <v>71.083943280984599</v>
      </c>
      <c r="AE73" s="22">
        <f t="shared" si="105"/>
        <v>67.862838512140755</v>
      </c>
      <c r="AF73" s="22">
        <f t="shared" si="110"/>
        <v>77.630111952226287</v>
      </c>
      <c r="AG73" s="22">
        <f t="shared" si="110"/>
        <v>83.073085013686239</v>
      </c>
      <c r="AH73" s="22">
        <f t="shared" si="110"/>
        <v>131.71982378737306</v>
      </c>
      <c r="AI73" s="22">
        <f t="shared" si="110"/>
        <v>130.56553063553216</v>
      </c>
      <c r="AJ73" s="22">
        <f t="shared" si="110"/>
        <v>96.371556172425286</v>
      </c>
      <c r="AK73" s="22">
        <f t="shared" si="110"/>
        <v>83.484313298769621</v>
      </c>
      <c r="AL73" s="22">
        <f t="shared" si="110"/>
        <v>111.87797370422381</v>
      </c>
      <c r="AM73" s="62">
        <f t="shared" si="110"/>
        <v>76.053779017126374</v>
      </c>
      <c r="AN73" s="26">
        <f t="shared" si="107"/>
        <v>1.1269490325466462</v>
      </c>
      <c r="AO73" s="26">
        <f t="shared" si="107"/>
        <v>0.96687147789225747</v>
      </c>
      <c r="AP73" s="26">
        <f t="shared" si="107"/>
        <v>0.34559482922650403</v>
      </c>
      <c r="AQ73" s="26">
        <f t="shared" si="107"/>
        <v>0.63310956503418525</v>
      </c>
      <c r="AR73" s="26">
        <f t="shared" si="107"/>
        <v>0.58083930451772259</v>
      </c>
      <c r="AS73" s="26">
        <f t="shared" si="107"/>
        <v>0.6386787252195435</v>
      </c>
      <c r="AT73" s="26">
        <f t="shared" si="107"/>
        <v>0.80385111013954347</v>
      </c>
      <c r="AU73" s="26">
        <f t="shared" si="107"/>
        <v>0.6239525901949996</v>
      </c>
      <c r="AV73" s="26">
        <f t="shared" si="107"/>
        <v>0.79717341202356506</v>
      </c>
      <c r="AW73" s="63"/>
      <c r="AX73" s="26">
        <f t="shared" si="108"/>
        <v>0.49050662779635301</v>
      </c>
      <c r="AY73" s="26">
        <f t="shared" si="108"/>
        <v>0.76175828276513247</v>
      </c>
      <c r="AZ73" s="26">
        <f t="shared" si="108"/>
        <v>0.62597915665002413</v>
      </c>
      <c r="BA73" s="26">
        <f t="shared" si="108"/>
        <v>0.60024726118548166</v>
      </c>
      <c r="BB73" s="26">
        <f t="shared" si="108"/>
        <v>0.57034593764232722</v>
      </c>
      <c r="BC73" s="26">
        <f t="shared" si="108"/>
        <v>0.53355863492362876</v>
      </c>
      <c r="BD73" s="26">
        <f t="shared" si="108"/>
        <v>0.4576893806835472</v>
      </c>
      <c r="BE73" s="26">
        <f t="shared" si="108"/>
        <v>0.75761453894136865</v>
      </c>
      <c r="BF73" s="26">
        <f t="shared" si="108"/>
        <v>0.50202408095070639</v>
      </c>
      <c r="BG73" s="26">
        <f t="shared" si="108"/>
        <v>0.51288192758758244</v>
      </c>
      <c r="BH73" s="26">
        <f t="shared" si="108"/>
        <v>0.73496584697475897</v>
      </c>
      <c r="BI73" s="26">
        <f t="shared" si="108"/>
        <v>0.84206390401299003</v>
      </c>
      <c r="BJ73" s="26">
        <f t="shared" si="108"/>
        <v>0.86884098495079221</v>
      </c>
      <c r="BK73" s="26">
        <f t="shared" si="108"/>
        <v>0.88555411359651892</v>
      </c>
      <c r="BL73" s="26">
        <f t="shared" si="108"/>
        <v>0.84988226664150557</v>
      </c>
      <c r="BM73" s="26">
        <f t="shared" si="108"/>
        <v>0.62620033494638772</v>
      </c>
      <c r="BN73" s="26">
        <f t="shared" si="109"/>
        <v>0.5861316010348061</v>
      </c>
      <c r="BO73" s="26">
        <f t="shared" si="109"/>
        <v>0.66250456421484283</v>
      </c>
      <c r="BP73" s="26">
        <f t="shared" si="109"/>
        <v>0.55609825199132368</v>
      </c>
      <c r="BQ73" s="26">
        <f t="shared" si="109"/>
        <v>0.7000289942594311</v>
      </c>
      <c r="BR73" s="26">
        <f t="shared" si="109"/>
        <v>0.59209506973161763</v>
      </c>
      <c r="BS73" s="26">
        <f t="shared" si="109"/>
        <v>0.86343918788288254</v>
      </c>
      <c r="BT73" s="26">
        <f t="shared" si="109"/>
        <v>0.87161804218096939</v>
      </c>
      <c r="BU73" s="26">
        <f t="shared" si="109"/>
        <v>0.85455384599068962</v>
      </c>
      <c r="BV73" s="26">
        <f t="shared" si="109"/>
        <v>0.81539080592287927</v>
      </c>
      <c r="BW73" s="26">
        <f t="shared" si="109"/>
        <v>0.97446490776710482</v>
      </c>
      <c r="BX73" s="26">
        <f t="shared" si="109"/>
        <v>0.90504008109302714</v>
      </c>
      <c r="BY73" s="53"/>
      <c r="BZ73" s="53"/>
      <c r="CA73" s="21">
        <f>CA78/CA68</f>
        <v>85.47308168119244</v>
      </c>
    </row>
    <row r="74" spans="1:79" s="24" customFormat="1" x14ac:dyDescent="0.3">
      <c r="A74" s="31"/>
      <c r="B74" s="22"/>
      <c r="C74" s="22"/>
      <c r="D74" s="22"/>
      <c r="E74" s="22"/>
      <c r="F74" s="22"/>
      <c r="G74" s="22"/>
      <c r="H74" s="22"/>
      <c r="I74" s="22"/>
      <c r="J74" s="75"/>
      <c r="K74" s="61"/>
      <c r="L74" s="61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62"/>
      <c r="AN74" s="66"/>
      <c r="AO74" s="66"/>
      <c r="AP74" s="66"/>
      <c r="AQ74" s="66"/>
      <c r="AR74" s="66"/>
      <c r="AS74" s="66"/>
      <c r="AT74" s="66"/>
      <c r="AU74" s="66"/>
      <c r="AV74" s="66"/>
      <c r="AW74" s="63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53"/>
      <c r="BZ74" s="53"/>
      <c r="CA74" s="21"/>
    </row>
    <row r="75" spans="1:79" s="24" customFormat="1" x14ac:dyDescent="0.3">
      <c r="A75" s="25" t="s">
        <v>48</v>
      </c>
      <c r="B75" s="22">
        <f>B28</f>
        <v>397.42885199797178</v>
      </c>
      <c r="C75" s="22">
        <f t="shared" ref="C75:AE75" si="111">C28</f>
        <v>553.95371852544827</v>
      </c>
      <c r="D75" s="22">
        <f t="shared" si="111"/>
        <v>461.31942145290526</v>
      </c>
      <c r="E75" s="22">
        <f t="shared" si="111"/>
        <v>477.81732825296655</v>
      </c>
      <c r="F75" s="22">
        <f t="shared" si="111"/>
        <v>568.2826667683745</v>
      </c>
      <c r="G75" s="22">
        <f t="shared" si="111"/>
        <v>640.42140834613429</v>
      </c>
      <c r="H75" s="22">
        <f t="shared" si="111"/>
        <v>775.45759419058766</v>
      </c>
      <c r="I75" s="22">
        <f t="shared" si="111"/>
        <v>1004.2450850368494</v>
      </c>
      <c r="J75" s="75">
        <f t="shared" si="111"/>
        <v>1441.4048154345535</v>
      </c>
      <c r="K75" s="61">
        <f t="shared" si="111"/>
        <v>1379.2837895129326</v>
      </c>
      <c r="L75" s="61">
        <f t="shared" si="111"/>
        <v>1264.000745377735</v>
      </c>
      <c r="M75" s="22">
        <f t="shared" si="111"/>
        <v>91.557287036988996</v>
      </c>
      <c r="N75" s="22">
        <f t="shared" si="111"/>
        <v>132.95544735590909</v>
      </c>
      <c r="O75" s="22">
        <f t="shared" si="111"/>
        <v>127.30929224791949</v>
      </c>
      <c r="P75" s="22">
        <f t="shared" si="111"/>
        <v>125.99530161214834</v>
      </c>
      <c r="Q75" s="22">
        <f t="shared" si="111"/>
        <v>139.73673381266647</v>
      </c>
      <c r="R75" s="22">
        <f t="shared" si="111"/>
        <v>153.00190201054238</v>
      </c>
      <c r="S75" s="22">
        <f t="shared" si="111"/>
        <v>135.71271579048877</v>
      </c>
      <c r="T75" s="22">
        <f t="shared" si="111"/>
        <v>139.8313151546765</v>
      </c>
      <c r="U75" s="22">
        <f t="shared" si="111"/>
        <v>145.83525829447248</v>
      </c>
      <c r="V75" s="22">
        <f t="shared" si="111"/>
        <v>187.12774380063289</v>
      </c>
      <c r="W75" s="22">
        <f t="shared" si="111"/>
        <v>167.22499514455529</v>
      </c>
      <c r="X75" s="22">
        <f t="shared" si="111"/>
        <v>140.23341110647354</v>
      </c>
      <c r="Y75" s="22">
        <f t="shared" si="111"/>
        <v>134.76860136557323</v>
      </c>
      <c r="Z75" s="22">
        <f t="shared" si="111"/>
        <v>219.09517624800907</v>
      </c>
      <c r="AA75" s="22">
        <f t="shared" si="111"/>
        <v>216.67175167448752</v>
      </c>
      <c r="AB75" s="22">
        <f t="shared" si="111"/>
        <v>204.92206490251792</v>
      </c>
      <c r="AC75" s="22">
        <f t="shared" si="111"/>
        <v>218.80670292258026</v>
      </c>
      <c r="AD75" s="22">
        <f t="shared" si="111"/>
        <v>238.50753171692691</v>
      </c>
      <c r="AE75" s="22">
        <f t="shared" si="111"/>
        <v>291.24958753349239</v>
      </c>
      <c r="AF75" s="22">
        <f>AF28</f>
        <v>255.68126286384989</v>
      </c>
      <c r="AG75" s="22">
        <f>AG28</f>
        <v>326.22326700803973</v>
      </c>
      <c r="AH75" s="22">
        <f>AH28</f>
        <v>388.43675287149466</v>
      </c>
      <c r="AI75" s="22">
        <f>AI28</f>
        <v>408.94250676954834</v>
      </c>
      <c r="AJ75" s="22">
        <f>AJ28</f>
        <v>317.80228878547109</v>
      </c>
      <c r="AK75" s="22">
        <f t="shared" ref="AK75" si="112">AK28</f>
        <v>303.6978823687474</v>
      </c>
      <c r="AL75" s="22">
        <f>AL28</f>
        <v>361.40677020253531</v>
      </c>
      <c r="AM75" s="62">
        <f>AM28</f>
        <v>281.09380402098122</v>
      </c>
      <c r="AN75" s="26">
        <f t="shared" ref="AN75:AV79" si="113">B75/B$75</f>
        <v>1</v>
      </c>
      <c r="AO75" s="26">
        <f t="shared" si="113"/>
        <v>1</v>
      </c>
      <c r="AP75" s="26">
        <f t="shared" si="113"/>
        <v>1</v>
      </c>
      <c r="AQ75" s="26">
        <f t="shared" si="113"/>
        <v>1</v>
      </c>
      <c r="AR75" s="26">
        <f t="shared" si="113"/>
        <v>1</v>
      </c>
      <c r="AS75" s="26">
        <f t="shared" si="113"/>
        <v>1</v>
      </c>
      <c r="AT75" s="26">
        <f t="shared" si="113"/>
        <v>1</v>
      </c>
      <c r="AU75" s="26">
        <f t="shared" si="113"/>
        <v>1</v>
      </c>
      <c r="AV75" s="26">
        <f t="shared" si="113"/>
        <v>1</v>
      </c>
      <c r="AW75" s="75"/>
      <c r="AX75" s="26">
        <f t="shared" ref="AX75:BM79" si="114">M75/M$75</f>
        <v>1</v>
      </c>
      <c r="AY75" s="26">
        <f t="shared" si="114"/>
        <v>1</v>
      </c>
      <c r="AZ75" s="26">
        <f t="shared" si="114"/>
        <v>1</v>
      </c>
      <c r="BA75" s="26">
        <f t="shared" si="114"/>
        <v>1</v>
      </c>
      <c r="BB75" s="26">
        <f t="shared" si="114"/>
        <v>1</v>
      </c>
      <c r="BC75" s="26">
        <f t="shared" si="114"/>
        <v>1</v>
      </c>
      <c r="BD75" s="26">
        <f t="shared" si="114"/>
        <v>1</v>
      </c>
      <c r="BE75" s="26">
        <f t="shared" si="114"/>
        <v>1</v>
      </c>
      <c r="BF75" s="26">
        <f t="shared" si="114"/>
        <v>1</v>
      </c>
      <c r="BG75" s="26">
        <f t="shared" si="114"/>
        <v>1</v>
      </c>
      <c r="BH75" s="26">
        <f t="shared" si="114"/>
        <v>1</v>
      </c>
      <c r="BI75" s="26">
        <f t="shared" si="114"/>
        <v>1</v>
      </c>
      <c r="BJ75" s="26">
        <f t="shared" si="114"/>
        <v>1</v>
      </c>
      <c r="BK75" s="26">
        <f t="shared" si="114"/>
        <v>1</v>
      </c>
      <c r="BL75" s="26">
        <f t="shared" si="114"/>
        <v>1</v>
      </c>
      <c r="BM75" s="26">
        <f t="shared" si="114"/>
        <v>1</v>
      </c>
      <c r="BN75" s="26">
        <f t="shared" ref="BN75:BX79" si="115">AC75/AC$75</f>
        <v>1</v>
      </c>
      <c r="BO75" s="26">
        <f t="shared" si="115"/>
        <v>1</v>
      </c>
      <c r="BP75" s="26">
        <f t="shared" si="115"/>
        <v>1</v>
      </c>
      <c r="BQ75" s="26">
        <f t="shared" si="115"/>
        <v>1</v>
      </c>
      <c r="BR75" s="26">
        <f t="shared" si="115"/>
        <v>1</v>
      </c>
      <c r="BS75" s="26">
        <f t="shared" si="115"/>
        <v>1</v>
      </c>
      <c r="BT75" s="26">
        <f t="shared" si="115"/>
        <v>1</v>
      </c>
      <c r="BU75" s="26">
        <f t="shared" si="115"/>
        <v>1</v>
      </c>
      <c r="BV75" s="26">
        <f t="shared" si="115"/>
        <v>1</v>
      </c>
      <c r="BW75" s="26">
        <f t="shared" si="115"/>
        <v>1</v>
      </c>
      <c r="BX75" s="26">
        <f t="shared" si="115"/>
        <v>1</v>
      </c>
      <c r="BY75" s="53"/>
      <c r="BZ75" s="53"/>
      <c r="CA75" s="21">
        <f>CA28</f>
        <v>278.35573008530878</v>
      </c>
    </row>
    <row r="76" spans="1:79" s="24" customFormat="1" x14ac:dyDescent="0.3">
      <c r="A76" s="31" t="s">
        <v>54</v>
      </c>
      <c r="B76" s="22">
        <v>40.616895887711379</v>
      </c>
      <c r="C76" s="22">
        <v>142.63047070236132</v>
      </c>
      <c r="D76" s="22">
        <v>281.64903670398127</v>
      </c>
      <c r="E76" s="22">
        <v>273.49600860020473</v>
      </c>
      <c r="F76" s="22">
        <f t="shared" ref="F76:F78" si="116">SUM(Q76:T76)</f>
        <v>292.34161417859667</v>
      </c>
      <c r="G76" s="22">
        <f t="shared" ref="G76:G78" si="117">SUM(U76:X76)</f>
        <v>339.85447192658251</v>
      </c>
      <c r="H76" s="22">
        <f t="shared" ref="H76:H78" si="118">SUM(Y76:AB76)</f>
        <v>347.74786998974332</v>
      </c>
      <c r="I76" s="22">
        <f t="shared" ref="I76:I78" si="119">SUM(AC76:AF76)</f>
        <v>444.78985789478594</v>
      </c>
      <c r="J76" s="75">
        <f t="shared" ref="J76" si="120">SUM(AG76:AJ76)</f>
        <v>723.55740944432591</v>
      </c>
      <c r="K76" s="61">
        <f t="shared" ref="K76:K79" si="121">SUM(AF76:AI76)</f>
        <v>640.93017827971437</v>
      </c>
      <c r="L76" s="61">
        <f>SUM(AJ76:AM76)</f>
        <v>579.61264169455876</v>
      </c>
      <c r="M76" s="22">
        <v>59.166602619753306</v>
      </c>
      <c r="N76" s="22">
        <v>61.224318062899947</v>
      </c>
      <c r="O76" s="22">
        <v>77.299562763555869</v>
      </c>
      <c r="P76" s="22">
        <v>75.805525153995603</v>
      </c>
      <c r="Q76" s="22">
        <v>75.349091100071547</v>
      </c>
      <c r="R76" s="22">
        <v>76.550129217717881</v>
      </c>
      <c r="S76" s="22">
        <v>66.658402347611954</v>
      </c>
      <c r="T76" s="22">
        <v>73.783991513195303</v>
      </c>
      <c r="U76" s="22">
        <v>81.22688676692961</v>
      </c>
      <c r="V76" s="22">
        <v>103.5830209766798</v>
      </c>
      <c r="W76" s="22">
        <v>89.05004972539912</v>
      </c>
      <c r="X76" s="22">
        <v>65.994514457574013</v>
      </c>
      <c r="Y76" s="22">
        <v>49.419094338711453</v>
      </c>
      <c r="Z76" s="22">
        <v>92.419261185627732</v>
      </c>
      <c r="AA76" s="22">
        <v>99.187564846423413</v>
      </c>
      <c r="AB76" s="22">
        <v>106.72194961898073</v>
      </c>
      <c r="AC76" s="22">
        <v>105.14019455805857</v>
      </c>
      <c r="AD76" s="22">
        <v>95.524385272494243</v>
      </c>
      <c r="AE76" s="22">
        <v>132.59704590825618</v>
      </c>
      <c r="AF76" s="22">
        <v>111.52823215597691</v>
      </c>
      <c r="AG76" s="22">
        <v>160.5862512287348</v>
      </c>
      <c r="AH76" s="22">
        <v>164.5372587456342</v>
      </c>
      <c r="AI76" s="22">
        <v>204.27843614936839</v>
      </c>
      <c r="AJ76" s="22">
        <v>194.15546332058855</v>
      </c>
      <c r="AK76" s="22">
        <v>138.20609213947381</v>
      </c>
      <c r="AL76" s="22">
        <v>133.18757231768214</v>
      </c>
      <c r="AM76" s="62">
        <v>114.06351391681423</v>
      </c>
      <c r="AN76" s="26">
        <f t="shared" si="113"/>
        <v>0.10219916265142889</v>
      </c>
      <c r="AO76" s="26">
        <f t="shared" si="113"/>
        <v>0.25747723308370385</v>
      </c>
      <c r="AP76" s="26">
        <f t="shared" si="113"/>
        <v>0.610529328717486</v>
      </c>
      <c r="AQ76" s="26">
        <f t="shared" si="113"/>
        <v>0.57238612421232704</v>
      </c>
      <c r="AR76" s="26">
        <f t="shared" si="113"/>
        <v>0.51442993297867334</v>
      </c>
      <c r="AS76" s="26">
        <f t="shared" si="113"/>
        <v>0.53067319033610183</v>
      </c>
      <c r="AT76" s="26">
        <f t="shared" si="113"/>
        <v>0.44844214899038798</v>
      </c>
      <c r="AU76" s="26">
        <f t="shared" si="113"/>
        <v>0.44290966868756443</v>
      </c>
      <c r="AV76" s="26">
        <f t="shared" si="113"/>
        <v>0.50198070777652315</v>
      </c>
      <c r="AW76" s="75"/>
      <c r="AX76" s="26">
        <f t="shared" si="114"/>
        <v>0.6462249432516507</v>
      </c>
      <c r="AY76" s="26">
        <f t="shared" si="114"/>
        <v>0.4604874736648305</v>
      </c>
      <c r="AZ76" s="26">
        <f t="shared" si="114"/>
        <v>0.60717926711134562</v>
      </c>
      <c r="BA76" s="26">
        <f t="shared" si="114"/>
        <v>0.60165358695158289</v>
      </c>
      <c r="BB76" s="26">
        <f t="shared" si="114"/>
        <v>0.53922178545468125</v>
      </c>
      <c r="BC76" s="26">
        <f t="shared" si="114"/>
        <v>0.50032142222940013</v>
      </c>
      <c r="BD76" s="26">
        <f t="shared" si="114"/>
        <v>0.491172857011558</v>
      </c>
      <c r="BE76" s="26">
        <f t="shared" si="114"/>
        <v>0.52766428915853392</v>
      </c>
      <c r="BF76" s="26">
        <f t="shared" si="114"/>
        <v>0.55697701445363235</v>
      </c>
      <c r="BG76" s="26">
        <f t="shared" si="114"/>
        <v>0.55354176175520953</v>
      </c>
      <c r="BH76" s="26">
        <f t="shared" si="114"/>
        <v>0.53251638397968593</v>
      </c>
      <c r="BI76" s="26">
        <f t="shared" si="114"/>
        <v>0.4706047862407558</v>
      </c>
      <c r="BJ76" s="26">
        <f t="shared" si="114"/>
        <v>0.36669590570771932</v>
      </c>
      <c r="BK76" s="26">
        <f t="shared" si="114"/>
        <v>0.42182243702623534</v>
      </c>
      <c r="BL76" s="26">
        <f t="shared" si="114"/>
        <v>0.45777801711519767</v>
      </c>
      <c r="BM76" s="26">
        <f t="shared" si="114"/>
        <v>0.52079286664297819</v>
      </c>
      <c r="BN76" s="26">
        <f t="shared" si="115"/>
        <v>0.48051633315483949</v>
      </c>
      <c r="BO76" s="26">
        <f t="shared" si="115"/>
        <v>0.40050888366019205</v>
      </c>
      <c r="BP76" s="26">
        <f t="shared" si="115"/>
        <v>0.45526947190271339</v>
      </c>
      <c r="BQ76" s="26">
        <f t="shared" si="115"/>
        <v>0.43620025537563784</v>
      </c>
      <c r="BR76" s="26">
        <f t="shared" si="115"/>
        <v>0.49225873035223194</v>
      </c>
      <c r="BS76" s="26">
        <f t="shared" si="115"/>
        <v>0.4235882869715667</v>
      </c>
      <c r="BT76" s="26">
        <f t="shared" si="115"/>
        <v>0.49952849793745102</v>
      </c>
      <c r="BU76" s="26">
        <f t="shared" si="115"/>
        <v>0.61093160802139801</v>
      </c>
      <c r="BV76" s="26">
        <f t="shared" si="115"/>
        <v>0.4550775628117984</v>
      </c>
      <c r="BW76" s="26">
        <f t="shared" si="115"/>
        <v>0.36852539381883392</v>
      </c>
      <c r="BX76" s="26">
        <f t="shared" si="115"/>
        <v>0.40578451849582703</v>
      </c>
      <c r="BY76" s="53"/>
      <c r="BZ76" s="53"/>
      <c r="CA76" s="21">
        <v>114.06351391681429</v>
      </c>
    </row>
    <row r="77" spans="1:79" s="24" customFormat="1" x14ac:dyDescent="0.3">
      <c r="A77" s="31" t="s">
        <v>55</v>
      </c>
      <c r="B77" s="22">
        <v>103.54992109551358</v>
      </c>
      <c r="C77" s="22">
        <v>159.22817184283969</v>
      </c>
      <c r="D77" s="22">
        <v>106.59526964009885</v>
      </c>
      <c r="E77" s="22">
        <v>68.155466709721679</v>
      </c>
      <c r="F77" s="22">
        <f t="shared" si="116"/>
        <v>135.85543710733742</v>
      </c>
      <c r="G77" s="22">
        <f t="shared" si="117"/>
        <v>125.89295947103847</v>
      </c>
      <c r="H77" s="22">
        <f t="shared" si="118"/>
        <v>184.70303641587878</v>
      </c>
      <c r="I77" s="22">
        <f t="shared" si="119"/>
        <v>349.53986513504037</v>
      </c>
      <c r="J77" s="75">
        <f>SUM(AG77:AJ77)</f>
        <v>332.08278811386032</v>
      </c>
      <c r="K77" s="61">
        <f t="shared" si="121"/>
        <v>389.58327080735796</v>
      </c>
      <c r="L77" s="61">
        <f>SUM(AJ77:AM77)</f>
        <v>264.31507136751441</v>
      </c>
      <c r="M77" s="22">
        <v>14.573344277766534</v>
      </c>
      <c r="N77" s="22">
        <v>23.689305381249589</v>
      </c>
      <c r="O77" s="22">
        <v>14.858735911069864</v>
      </c>
      <c r="P77" s="22">
        <v>15.034081139635683</v>
      </c>
      <c r="Q77" s="22">
        <v>30.957376136886904</v>
      </c>
      <c r="R77" s="22">
        <v>41.971886733001952</v>
      </c>
      <c r="S77" s="22">
        <v>42.355061497971732</v>
      </c>
      <c r="T77" s="22">
        <v>20.571112739476831</v>
      </c>
      <c r="U77" s="22">
        <v>38.460039849206112</v>
      </c>
      <c r="V77" s="22">
        <v>39.350816783494025</v>
      </c>
      <c r="W77" s="22">
        <v>23.295419848737019</v>
      </c>
      <c r="X77" s="22">
        <v>24.786682989601296</v>
      </c>
      <c r="Y77" s="22">
        <v>31.575538059452636</v>
      </c>
      <c r="Z77" s="22">
        <v>57.009332308959642</v>
      </c>
      <c r="AA77" s="22">
        <v>47.867407479588188</v>
      </c>
      <c r="AB77" s="22">
        <v>48.250758567878307</v>
      </c>
      <c r="AC77" s="22">
        <v>69.551377567254562</v>
      </c>
      <c r="AD77" s="22">
        <v>86.49596894782789</v>
      </c>
      <c r="AE77" s="22">
        <v>104.76575794101664</v>
      </c>
      <c r="AF77" s="22">
        <v>88.726760678941247</v>
      </c>
      <c r="AG77" s="22">
        <v>95.368195216762501</v>
      </c>
      <c r="AH77" s="22">
        <v>109.65611686084046</v>
      </c>
      <c r="AI77" s="22">
        <v>95.832198050813744</v>
      </c>
      <c r="AJ77" s="22">
        <v>31.22627798544363</v>
      </c>
      <c r="AK77" s="22">
        <v>62.335388896756335</v>
      </c>
      <c r="AL77" s="22">
        <v>102.89222633057996</v>
      </c>
      <c r="AM77" s="62">
        <v>67.861178154734489</v>
      </c>
      <c r="AN77" s="26">
        <f t="shared" si="113"/>
        <v>0.26054958157904962</v>
      </c>
      <c r="AO77" s="26">
        <f t="shared" si="113"/>
        <v>0.2874394854983266</v>
      </c>
      <c r="AP77" s="26">
        <f t="shared" si="113"/>
        <v>0.2310660784763445</v>
      </c>
      <c r="AQ77" s="26">
        <f t="shared" si="113"/>
        <v>0.14263916915469993</v>
      </c>
      <c r="AR77" s="26">
        <f t="shared" si="113"/>
        <v>0.23906313715302976</v>
      </c>
      <c r="AS77" s="26">
        <f t="shared" si="113"/>
        <v>0.19657831207759371</v>
      </c>
      <c r="AT77" s="26">
        <f t="shared" si="113"/>
        <v>0.23818586315950566</v>
      </c>
      <c r="AU77" s="26">
        <f t="shared" si="113"/>
        <v>0.34806231102661006</v>
      </c>
      <c r="AV77" s="26">
        <f t="shared" si="113"/>
        <v>0.23038828825734448</v>
      </c>
      <c r="AW77" s="75"/>
      <c r="AX77" s="26">
        <f t="shared" si="114"/>
        <v>0.15917186659188501</v>
      </c>
      <c r="AY77" s="26">
        <f t="shared" si="114"/>
        <v>0.1781747634441451</v>
      </c>
      <c r="AZ77" s="26">
        <f t="shared" si="114"/>
        <v>0.11671367932934754</v>
      </c>
      <c r="BA77" s="26">
        <f t="shared" si="114"/>
        <v>0.11932255367676434</v>
      </c>
      <c r="BB77" s="26">
        <f t="shared" si="114"/>
        <v>0.22154071654765387</v>
      </c>
      <c r="BC77" s="26">
        <f t="shared" si="114"/>
        <v>0.27432264685252045</v>
      </c>
      <c r="BD77" s="26">
        <f t="shared" si="114"/>
        <v>0.31209353708136556</v>
      </c>
      <c r="BE77" s="26">
        <f t="shared" si="114"/>
        <v>0.14711377574273535</v>
      </c>
      <c r="BF77" s="26">
        <f t="shared" si="114"/>
        <v>0.26372250647060325</v>
      </c>
      <c r="BG77" s="26">
        <f t="shared" si="114"/>
        <v>0.21028852261169056</v>
      </c>
      <c r="BH77" s="26">
        <f t="shared" si="114"/>
        <v>0.13930584855810355</v>
      </c>
      <c r="BI77" s="26">
        <f t="shared" si="114"/>
        <v>0.17675304903466815</v>
      </c>
      <c r="BJ77" s="26">
        <f t="shared" si="114"/>
        <v>0.23429447022159747</v>
      </c>
      <c r="BK77" s="26">
        <f t="shared" si="114"/>
        <v>0.26020350281206928</v>
      </c>
      <c r="BL77" s="26">
        <f t="shared" si="114"/>
        <v>0.220921311198429</v>
      </c>
      <c r="BM77" s="26">
        <f t="shared" si="114"/>
        <v>0.23545906874806941</v>
      </c>
      <c r="BN77" s="26">
        <f t="shared" si="115"/>
        <v>0.3178667592823412</v>
      </c>
      <c r="BO77" s="26">
        <f t="shared" si="115"/>
        <v>0.36265508399326268</v>
      </c>
      <c r="BP77" s="26">
        <f t="shared" si="115"/>
        <v>0.35971126629997047</v>
      </c>
      <c r="BQ77" s="26">
        <f t="shared" si="115"/>
        <v>0.3470209732427213</v>
      </c>
      <c r="BR77" s="26">
        <f t="shared" si="115"/>
        <v>0.29234026159885207</v>
      </c>
      <c r="BS77" s="26">
        <f t="shared" si="115"/>
        <v>0.28230108518366093</v>
      </c>
      <c r="BT77" s="26">
        <f t="shared" si="115"/>
        <v>0.2343414941328614</v>
      </c>
      <c r="BU77" s="26">
        <f t="shared" si="115"/>
        <v>9.8256932336074465E-2</v>
      </c>
      <c r="BV77" s="26">
        <f t="shared" si="115"/>
        <v>0.20525460503892889</v>
      </c>
      <c r="BW77" s="26">
        <f t="shared" si="115"/>
        <v>0.28469922207854137</v>
      </c>
      <c r="BX77" s="26">
        <f t="shared" si="115"/>
        <v>0.24141826388200729</v>
      </c>
      <c r="BY77" s="53"/>
      <c r="BZ77" s="53"/>
      <c r="CA77" s="21">
        <v>67.861178154734546</v>
      </c>
    </row>
    <row r="78" spans="1:79" s="24" customFormat="1" x14ac:dyDescent="0.3">
      <c r="A78" s="31" t="s">
        <v>56</v>
      </c>
      <c r="B78" s="22">
        <v>254.14531577184459</v>
      </c>
      <c r="C78" s="22">
        <v>259.40700626606559</v>
      </c>
      <c r="D78" s="22">
        <v>68.814278091559203</v>
      </c>
      <c r="E78" s="22">
        <v>137.32708557388588</v>
      </c>
      <c r="F78" s="22">
        <f t="shared" si="116"/>
        <v>146.27922788558848</v>
      </c>
      <c r="G78" s="22">
        <f t="shared" si="117"/>
        <v>173.26589511704685</v>
      </c>
      <c r="H78" s="22">
        <f t="shared" si="118"/>
        <v>230.19338876721935</v>
      </c>
      <c r="I78" s="22">
        <f t="shared" si="119"/>
        <v>211.63336345129741</v>
      </c>
      <c r="J78" s="75">
        <f>SUM(AG78:AJ78)</f>
        <v>384.81968621233722</v>
      </c>
      <c r="K78" s="61">
        <f t="shared" si="121"/>
        <v>348.38698495760389</v>
      </c>
      <c r="L78" s="61">
        <f>SUM(AJ78:AM78)</f>
        <v>432.15592686278353</v>
      </c>
      <c r="M78" s="22">
        <v>19.713947225846582</v>
      </c>
      <c r="N78" s="22">
        <v>45.946411088520428</v>
      </c>
      <c r="O78" s="22">
        <v>36.909202966600333</v>
      </c>
      <c r="P78" s="22">
        <v>34.758524292918629</v>
      </c>
      <c r="Q78" s="22">
        <v>34.704448536359877</v>
      </c>
      <c r="R78" s="22">
        <v>36.401223524290529</v>
      </c>
      <c r="S78" s="22">
        <v>27.291786533443194</v>
      </c>
      <c r="T78" s="22">
        <v>47.881769291494884</v>
      </c>
      <c r="U78" s="22">
        <v>32.107586196662176</v>
      </c>
      <c r="V78" s="22">
        <v>40.412697242973557</v>
      </c>
      <c r="W78" s="22">
        <v>50.901564616341417</v>
      </c>
      <c r="X78" s="22">
        <v>49.844047061069702</v>
      </c>
      <c r="Y78" s="22">
        <v>52.989824525564948</v>
      </c>
      <c r="Z78" s="22">
        <v>69.848964723991088</v>
      </c>
      <c r="AA78" s="22">
        <v>64.53518037319968</v>
      </c>
      <c r="AB78" s="22">
        <v>42.819419144463595</v>
      </c>
      <c r="AC78" s="22">
        <v>44.601929848915844</v>
      </c>
      <c r="AD78" s="22">
        <v>56.129607700105318</v>
      </c>
      <c r="AE78" s="22">
        <v>51.464165603018877</v>
      </c>
      <c r="AF78" s="22">
        <v>59.437660299257374</v>
      </c>
      <c r="AG78" s="22">
        <v>66.025993485719624</v>
      </c>
      <c r="AH78" s="22">
        <v>111.40472351466387</v>
      </c>
      <c r="AI78" s="22">
        <v>111.51860765796299</v>
      </c>
      <c r="AJ78" s="22">
        <v>95.870361553990747</v>
      </c>
      <c r="AK78" s="22">
        <v>99.070944026477619</v>
      </c>
      <c r="AL78" s="22">
        <v>133.15819283715084</v>
      </c>
      <c r="AM78" s="62">
        <v>104.05642844516434</v>
      </c>
      <c r="AN78" s="26">
        <f t="shared" si="113"/>
        <v>0.6394737435246437</v>
      </c>
      <c r="AO78" s="26">
        <f t="shared" si="113"/>
        <v>0.46828281423324103</v>
      </c>
      <c r="AP78" s="26">
        <f t="shared" si="113"/>
        <v>0.14916839589114123</v>
      </c>
      <c r="AQ78" s="26">
        <f t="shared" si="113"/>
        <v>0.28740499235553474</v>
      </c>
      <c r="AR78" s="26">
        <f t="shared" si="113"/>
        <v>0.25740575322739911</v>
      </c>
      <c r="AS78" s="26">
        <f t="shared" si="113"/>
        <v>0.2705498174467651</v>
      </c>
      <c r="AT78" s="26">
        <f t="shared" si="113"/>
        <v>0.29684845501770107</v>
      </c>
      <c r="AU78" s="26">
        <f t="shared" si="113"/>
        <v>0.21073875949667387</v>
      </c>
      <c r="AV78" s="26">
        <f t="shared" si="113"/>
        <v>0.26697544096681963</v>
      </c>
      <c r="AW78" s="75"/>
      <c r="AX78" s="26">
        <f t="shared" si="114"/>
        <v>0.21531816706060961</v>
      </c>
      <c r="AY78" s="26">
        <f t="shared" si="114"/>
        <v>0.34557749984869934</v>
      </c>
      <c r="AZ78" s="26">
        <f t="shared" si="114"/>
        <v>0.28991758822069413</v>
      </c>
      <c r="BA78" s="26">
        <f t="shared" si="114"/>
        <v>0.2758715908305524</v>
      </c>
      <c r="BB78" s="26">
        <f t="shared" si="114"/>
        <v>0.2483559447073185</v>
      </c>
      <c r="BC78" s="26">
        <f t="shared" si="114"/>
        <v>0.23791353601461995</v>
      </c>
      <c r="BD78" s="26">
        <f t="shared" si="114"/>
        <v>0.20109970075004496</v>
      </c>
      <c r="BE78" s="26">
        <f t="shared" si="114"/>
        <v>0.3424252231235167</v>
      </c>
      <c r="BF78" s="26">
        <f t="shared" si="114"/>
        <v>0.22016339925033845</v>
      </c>
      <c r="BG78" s="26">
        <f t="shared" si="114"/>
        <v>0.21596315127931809</v>
      </c>
      <c r="BH78" s="26">
        <f t="shared" si="114"/>
        <v>0.30438969110054559</v>
      </c>
      <c r="BI78" s="26">
        <f t="shared" si="114"/>
        <v>0.35543631626578021</v>
      </c>
      <c r="BJ78" s="26">
        <f t="shared" si="114"/>
        <v>0.39319117352731725</v>
      </c>
      <c r="BK78" s="26">
        <f t="shared" si="114"/>
        <v>0.31880649277702117</v>
      </c>
      <c r="BL78" s="26">
        <f t="shared" si="114"/>
        <v>0.29784768837865316</v>
      </c>
      <c r="BM78" s="26">
        <f t="shared" si="114"/>
        <v>0.20895465388186935</v>
      </c>
      <c r="BN78" s="26">
        <f t="shared" si="115"/>
        <v>0.20384169796067544</v>
      </c>
      <c r="BO78" s="26">
        <f t="shared" si="115"/>
        <v>0.23533683526071136</v>
      </c>
      <c r="BP78" s="26">
        <f t="shared" si="115"/>
        <v>0.17670124802185594</v>
      </c>
      <c r="BQ78" s="26">
        <f t="shared" si="115"/>
        <v>0.2324677985140737</v>
      </c>
      <c r="BR78" s="26">
        <f t="shared" si="115"/>
        <v>0.20239510839088135</v>
      </c>
      <c r="BS78" s="26">
        <f t="shared" si="115"/>
        <v>0.28680273607250434</v>
      </c>
      <c r="BT78" s="26">
        <f t="shared" si="115"/>
        <v>0.27269996591674228</v>
      </c>
      <c r="BU78" s="26">
        <f t="shared" si="115"/>
        <v>0.30166668062830398</v>
      </c>
      <c r="BV78" s="26">
        <f t="shared" si="115"/>
        <v>0.32621545877684627</v>
      </c>
      <c r="BW78" s="26">
        <f t="shared" si="115"/>
        <v>0.36844410181504872</v>
      </c>
      <c r="BX78" s="26">
        <f t="shared" si="115"/>
        <v>0.37018399892370957</v>
      </c>
      <c r="BY78" s="53"/>
      <c r="BZ78" s="53"/>
      <c r="CA78" s="21">
        <v>101.31835450949202</v>
      </c>
    </row>
    <row r="79" spans="1:79" s="24" customFormat="1" x14ac:dyDescent="0.3">
      <c r="A79" s="31" t="s">
        <v>32</v>
      </c>
      <c r="B79" s="22">
        <f>B33</f>
        <v>-0.88328075709779341</v>
      </c>
      <c r="C79" s="22">
        <f t="shared" ref="C79:I79" si="122">C33</f>
        <v>-7.3246816796568055</v>
      </c>
      <c r="D79" s="22">
        <f t="shared" si="122"/>
        <v>4.2549939411036348</v>
      </c>
      <c r="E79" s="22">
        <f t="shared" si="122"/>
        <v>-1.1612326004498641</v>
      </c>
      <c r="F79" s="22">
        <f t="shared" si="122"/>
        <v>-6.087207351270763</v>
      </c>
      <c r="G79" s="22">
        <f t="shared" si="122"/>
        <v>1.4081834743770969</v>
      </c>
      <c r="H79" s="22">
        <f t="shared" si="122"/>
        <v>12.814453203426638</v>
      </c>
      <c r="I79" s="22">
        <f t="shared" si="122"/>
        <v>-1.7180014442710672</v>
      </c>
      <c r="J79" s="75">
        <f>J33</f>
        <v>0.94493166405391094</v>
      </c>
      <c r="K79" s="61">
        <f t="shared" si="121"/>
        <v>0.38335546825689448</v>
      </c>
      <c r="L79" s="61">
        <f>SUM(AJ79:AM79)</f>
        <v>-12.082894547086207</v>
      </c>
      <c r="M79" s="22">
        <f t="shared" ref="M79:AK79" si="123">M33</f>
        <v>-1.8957823244609386</v>
      </c>
      <c r="N79" s="22">
        <f t="shared" si="123"/>
        <v>2.0879193191026957</v>
      </c>
      <c r="O79" s="22">
        <f t="shared" si="123"/>
        <v>-1.7534211509371147</v>
      </c>
      <c r="P79" s="22">
        <f t="shared" si="123"/>
        <v>0.40005155584485408</v>
      </c>
      <c r="Q79" s="22">
        <f t="shared" si="123"/>
        <v>-1.2690296490800961</v>
      </c>
      <c r="R79" s="22">
        <f t="shared" si="123"/>
        <v>-1.8468712277229997</v>
      </c>
      <c r="S79" s="22">
        <f t="shared" si="123"/>
        <v>-0.59177483667201614</v>
      </c>
      <c r="T79" s="22">
        <f t="shared" si="123"/>
        <v>-2.4002918361840386</v>
      </c>
      <c r="U79" s="22">
        <f t="shared" si="123"/>
        <v>-5.9593501916577907</v>
      </c>
      <c r="V79" s="22">
        <f t="shared" si="123"/>
        <v>3.7813044708226187</v>
      </c>
      <c r="W79" s="22">
        <f t="shared" si="123"/>
        <v>3.9778642956085264</v>
      </c>
      <c r="X79" s="22">
        <f t="shared" si="123"/>
        <v>-0.39163510039631433</v>
      </c>
      <c r="Y79" s="22">
        <f t="shared" si="123"/>
        <v>0.78414454184280658</v>
      </c>
      <c r="Z79" s="22">
        <f t="shared" si="123"/>
        <v>-0.18138197057368188</v>
      </c>
      <c r="AA79" s="22">
        <f t="shared" si="123"/>
        <v>5.0816099752712205</v>
      </c>
      <c r="AB79" s="22">
        <f t="shared" si="123"/>
        <v>7.1290806568862592</v>
      </c>
      <c r="AC79" s="22">
        <f t="shared" si="123"/>
        <v>-0.48645598068415552</v>
      </c>
      <c r="AD79" s="22">
        <f t="shared" si="123"/>
        <v>0.35722672553436041</v>
      </c>
      <c r="AE79" s="22">
        <f t="shared" si="123"/>
        <v>2.4226180811922404</v>
      </c>
      <c r="AF79" s="22">
        <f t="shared" si="123"/>
        <v>-4.0113902703135125</v>
      </c>
      <c r="AG79" s="22">
        <f t="shared" si="123"/>
        <v>4.2428270768211291</v>
      </c>
      <c r="AH79" s="22">
        <f t="shared" si="123"/>
        <v>2.8386537503654381</v>
      </c>
      <c r="AI79" s="22">
        <f t="shared" si="123"/>
        <v>-2.6867350886161603</v>
      </c>
      <c r="AJ79" s="22">
        <f t="shared" si="123"/>
        <v>-3.4498140745163255</v>
      </c>
      <c r="AK79" s="22">
        <f t="shared" si="123"/>
        <v>4.0854573060396433</v>
      </c>
      <c r="AL79" s="22">
        <v>-7.8312212828775234</v>
      </c>
      <c r="AM79" s="62">
        <v>-4.8873164957320014</v>
      </c>
      <c r="AN79" s="26">
        <f t="shared" si="113"/>
        <v>-2.2224877551222707E-3</v>
      </c>
      <c r="AO79" s="26">
        <f t="shared" si="113"/>
        <v>-1.3222551694668901E-2</v>
      </c>
      <c r="AP79" s="26">
        <f t="shared" si="113"/>
        <v>9.2235309055550239E-3</v>
      </c>
      <c r="AQ79" s="26">
        <f t="shared" si="113"/>
        <v>-2.4302856589476451E-3</v>
      </c>
      <c r="AR79" s="26">
        <f t="shared" si="113"/>
        <v>-1.0711583701622627E-2</v>
      </c>
      <c r="AS79" s="26">
        <f t="shared" si="113"/>
        <v>2.1988388520828512E-3</v>
      </c>
      <c r="AT79" s="26">
        <f t="shared" si="113"/>
        <v>1.6525021225438117E-2</v>
      </c>
      <c r="AU79" s="26">
        <f t="shared" si="113"/>
        <v>-1.7107392108451568E-3</v>
      </c>
      <c r="AV79" s="26">
        <f t="shared" si="113"/>
        <v>6.5556299932925763E-4</v>
      </c>
      <c r="AW79" s="75"/>
      <c r="AX79" s="26">
        <f t="shared" si="114"/>
        <v>-2.0705968752602354E-2</v>
      </c>
      <c r="AY79" s="26">
        <f t="shared" si="114"/>
        <v>1.5703902026018794E-2</v>
      </c>
      <c r="AZ79" s="26">
        <f t="shared" si="114"/>
        <v>-1.3772923562582836E-2</v>
      </c>
      <c r="BA79" s="26">
        <f t="shared" si="114"/>
        <v>3.1751307447664503E-3</v>
      </c>
      <c r="BB79" s="26">
        <f t="shared" si="114"/>
        <v>-9.0815751481738479E-3</v>
      </c>
      <c r="BC79" s="26">
        <f t="shared" si="114"/>
        <v>-1.2070903717234467E-2</v>
      </c>
      <c r="BD79" s="26">
        <f t="shared" si="114"/>
        <v>-4.3604966065640387E-3</v>
      </c>
      <c r="BE79" s="26">
        <f t="shared" si="114"/>
        <v>-1.7165624406299259E-2</v>
      </c>
      <c r="BF79" s="26">
        <f t="shared" si="114"/>
        <v>-4.0863576211622239E-2</v>
      </c>
      <c r="BG79" s="26">
        <f t="shared" si="114"/>
        <v>2.0207075626643825E-2</v>
      </c>
      <c r="BH79" s="26">
        <f t="shared" si="114"/>
        <v>2.3787498347181399E-2</v>
      </c>
      <c r="BI79" s="26">
        <f t="shared" si="114"/>
        <v>-2.7927374603970924E-3</v>
      </c>
      <c r="BJ79" s="26">
        <f t="shared" si="114"/>
        <v>5.818451285368292E-3</v>
      </c>
      <c r="BK79" s="26">
        <f t="shared" si="114"/>
        <v>-8.2786838888850305E-4</v>
      </c>
      <c r="BL79" s="26">
        <f t="shared" si="114"/>
        <v>2.3453034075736259E-2</v>
      </c>
      <c r="BM79" s="26">
        <f t="shared" si="114"/>
        <v>3.4789229067536412E-2</v>
      </c>
      <c r="BN79" s="26">
        <f t="shared" si="115"/>
        <v>-2.2232224798720028E-3</v>
      </c>
      <c r="BO79" s="26">
        <f t="shared" si="115"/>
        <v>1.4977586785742917E-3</v>
      </c>
      <c r="BP79" s="26">
        <f t="shared" si="115"/>
        <v>8.3180137754311854E-3</v>
      </c>
      <c r="BQ79" s="26">
        <f t="shared" si="115"/>
        <v>-1.568902713238543E-2</v>
      </c>
      <c r="BR79" s="26">
        <f t="shared" si="115"/>
        <v>1.3005899658029497E-2</v>
      </c>
      <c r="BS79" s="26">
        <f t="shared" si="115"/>
        <v>7.3078917722920553E-3</v>
      </c>
      <c r="BT79" s="26">
        <f t="shared" si="115"/>
        <v>-6.5699579871021279E-3</v>
      </c>
      <c r="BU79" s="26">
        <f t="shared" si="115"/>
        <v>-1.085522098566472E-2</v>
      </c>
      <c r="BV79" s="26">
        <f t="shared" si="115"/>
        <v>1.3452373372426468E-2</v>
      </c>
      <c r="BW79" s="26">
        <f t="shared" si="115"/>
        <v>-2.1668717712423714E-2</v>
      </c>
      <c r="BX79" s="26">
        <f t="shared" si="115"/>
        <v>-1.7386781301544467E-2</v>
      </c>
      <c r="BY79" s="53"/>
      <c r="BZ79" s="53"/>
      <c r="CA79" s="21">
        <v>-4.8873164957320672</v>
      </c>
    </row>
    <row r="80" spans="1:79" s="89" customFormat="1" x14ac:dyDescent="0.3">
      <c r="A80" s="31"/>
      <c r="B80" s="47">
        <f>B75-SUM(B76:B79)</f>
        <v>0</v>
      </c>
      <c r="C80" s="47">
        <f>C75-SUM(C76:C79)</f>
        <v>1.2751393838470904E-2</v>
      </c>
      <c r="D80" s="47">
        <f>D75-SUM(D76:D79)</f>
        <v>5.8430761623071703E-3</v>
      </c>
      <c r="E80" s="47">
        <f t="shared" ref="E80:G80" si="124">E75-SUM(E76:E79)</f>
        <v>-3.039588136743987E-8</v>
      </c>
      <c r="F80" s="47">
        <f t="shared" si="124"/>
        <v>-0.10640505187734561</v>
      </c>
      <c r="G80" s="47">
        <f t="shared" si="124"/>
        <v>-1.0164291063574638E-4</v>
      </c>
      <c r="H80" s="47">
        <f>H75-SUM(H76:H79)</f>
        <v>-1.1541856805479256E-3</v>
      </c>
      <c r="I80" s="47">
        <f>I75-SUM(I76:I79)</f>
        <v>-3.1832314562052488E-12</v>
      </c>
      <c r="J80" s="77">
        <f>J75-SUM(J76:J79)</f>
        <v>-2.3874235921539366E-11</v>
      </c>
      <c r="K80" s="85">
        <f t="shared" ref="K80:AV80" si="125">K75-SUM(K76:K79)</f>
        <v>0</v>
      </c>
      <c r="L80" s="85">
        <f t="shared" si="125"/>
        <v>-3.5470293369144201E-11</v>
      </c>
      <c r="M80" s="47">
        <f t="shared" si="125"/>
        <v>-8.2476191649050179E-4</v>
      </c>
      <c r="N80" s="47">
        <f t="shared" si="125"/>
        <v>7.4935041364199151E-3</v>
      </c>
      <c r="O80" s="47">
        <f t="shared" si="125"/>
        <v>-4.7882423694716181E-3</v>
      </c>
      <c r="P80" s="47">
        <f t="shared" si="125"/>
        <v>-2.8805302464434135E-3</v>
      </c>
      <c r="Q80" s="47">
        <f t="shared" si="125"/>
        <v>-5.1523115717770906E-3</v>
      </c>
      <c r="R80" s="47">
        <f t="shared" si="125"/>
        <v>-7.4466236744967773E-2</v>
      </c>
      <c r="S80" s="47">
        <f t="shared" si="125"/>
        <v>-7.5975186609866796E-4</v>
      </c>
      <c r="T80" s="47">
        <f t="shared" si="125"/>
        <v>-5.2665533064839565E-3</v>
      </c>
      <c r="U80" s="47">
        <f t="shared" si="125"/>
        <v>9.5673332367596231E-5</v>
      </c>
      <c r="V80" s="47">
        <f t="shared" si="125"/>
        <v>-9.5673337142443415E-5</v>
      </c>
      <c r="W80" s="47">
        <f t="shared" si="125"/>
        <v>9.6658469203703135E-5</v>
      </c>
      <c r="X80" s="47">
        <f t="shared" si="125"/>
        <v>-1.9830137517828916E-4</v>
      </c>
      <c r="Y80" s="47">
        <f t="shared" si="125"/>
        <v>-9.9998601399420295E-8</v>
      </c>
      <c r="Z80" s="47">
        <f t="shared" si="125"/>
        <v>-9.9999999571309672E-4</v>
      </c>
      <c r="AA80" s="47">
        <f t="shared" si="125"/>
        <v>-1.099999497000681E-5</v>
      </c>
      <c r="AB80" s="47">
        <f t="shared" si="125"/>
        <v>8.569143089971476E-4</v>
      </c>
      <c r="AC80" s="47">
        <f t="shared" si="125"/>
        <v>-3.4307096458974229E-4</v>
      </c>
      <c r="AD80" s="47">
        <f t="shared" si="125"/>
        <v>3.4307096510133306E-4</v>
      </c>
      <c r="AE80" s="47">
        <f t="shared" si="125"/>
        <v>8.4128259913995862E-12</v>
      </c>
      <c r="AF80" s="47">
        <f t="shared" si="125"/>
        <v>-1.2136069926782511E-11</v>
      </c>
      <c r="AG80" s="47">
        <f t="shared" si="125"/>
        <v>1.7053025658242404E-12</v>
      </c>
      <c r="AH80" s="47">
        <f t="shared" si="125"/>
        <v>-9.3223206931725144E-12</v>
      </c>
      <c r="AI80" s="47">
        <f t="shared" si="125"/>
        <v>1.9383605831535533E-11</v>
      </c>
      <c r="AJ80" s="47">
        <f t="shared" si="125"/>
        <v>-3.5527136788005009E-11</v>
      </c>
      <c r="AK80" s="47">
        <f t="shared" si="125"/>
        <v>0</v>
      </c>
      <c r="AL80" s="47">
        <f t="shared" si="125"/>
        <v>0</v>
      </c>
      <c r="AM80" s="86">
        <f t="shared" si="125"/>
        <v>0</v>
      </c>
      <c r="AN80" s="47">
        <f t="shared" si="125"/>
        <v>0</v>
      </c>
      <c r="AO80" s="47">
        <f t="shared" si="125"/>
        <v>2.3018879397262992E-5</v>
      </c>
      <c r="AP80" s="47">
        <f t="shared" si="125"/>
        <v>1.2666009473250028E-5</v>
      </c>
      <c r="AQ80" s="47">
        <f t="shared" si="125"/>
        <v>-6.361400295418207E-11</v>
      </c>
      <c r="AR80" s="47">
        <f t="shared" si="125"/>
        <v>-1.8723965747957649E-4</v>
      </c>
      <c r="AS80" s="47">
        <f t="shared" si="125"/>
        <v>-1.5871254355204201E-7</v>
      </c>
      <c r="AT80" s="47">
        <f t="shared" si="125"/>
        <v>-1.4883930328224437E-6</v>
      </c>
      <c r="AU80" s="47">
        <f t="shared" si="125"/>
        <v>-3.3306690738754696E-15</v>
      </c>
      <c r="AV80" s="47">
        <f t="shared" si="125"/>
        <v>-1.6431300764452317E-14</v>
      </c>
      <c r="AW80" s="77"/>
      <c r="AX80" s="47">
        <f t="shared" ref="AX80:BX80" si="126">AX75-SUM(AX76:AX79)</f>
        <v>-9.0081515429218939E-6</v>
      </c>
      <c r="AY80" s="47">
        <f t="shared" si="126"/>
        <v>5.6361016306238909E-5</v>
      </c>
      <c r="AZ80" s="47">
        <f t="shared" si="126"/>
        <v>-3.7611098804513077E-5</v>
      </c>
      <c r="BA80" s="47">
        <f t="shared" si="126"/>
        <v>-2.2862203666207392E-5</v>
      </c>
      <c r="BB80" s="47">
        <f t="shared" si="126"/>
        <v>-3.6871561479800974E-5</v>
      </c>
      <c r="BC80" s="47">
        <f t="shared" si="126"/>
        <v>-4.8670137930617585E-4</v>
      </c>
      <c r="BD80" s="47">
        <f t="shared" si="126"/>
        <v>-5.5982364044471211E-6</v>
      </c>
      <c r="BE80" s="47">
        <f t="shared" si="126"/>
        <v>-3.7663618486671879E-5</v>
      </c>
      <c r="BF80" s="47">
        <f t="shared" si="126"/>
        <v>6.5603704824113152E-7</v>
      </c>
      <c r="BG80" s="47">
        <f t="shared" si="126"/>
        <v>-5.1127286204710742E-7</v>
      </c>
      <c r="BH80" s="47">
        <f t="shared" si="126"/>
        <v>5.7801448349881213E-7</v>
      </c>
      <c r="BI80" s="47">
        <f t="shared" si="126"/>
        <v>-1.4140808071161359E-6</v>
      </c>
      <c r="BJ80" s="47">
        <f t="shared" si="126"/>
        <v>-7.4200245947508847E-10</v>
      </c>
      <c r="BK80" s="47">
        <f t="shared" si="126"/>
        <v>-4.5642264372425245E-6</v>
      </c>
      <c r="BL80" s="47">
        <f t="shared" si="126"/>
        <v>-5.0768016013336137E-8</v>
      </c>
      <c r="BM80" s="47">
        <f t="shared" si="126"/>
        <v>4.1816595466315221E-6</v>
      </c>
      <c r="BN80" s="47">
        <f t="shared" si="126"/>
        <v>-1.5679179841132651E-6</v>
      </c>
      <c r="BO80" s="47">
        <f t="shared" si="126"/>
        <v>1.4384072596351771E-6</v>
      </c>
      <c r="BP80" s="47">
        <f t="shared" si="126"/>
        <v>2.8976820942716586E-14</v>
      </c>
      <c r="BQ80" s="47">
        <f t="shared" si="126"/>
        <v>-4.7295500849031669E-14</v>
      </c>
      <c r="BR80" s="47">
        <f t="shared" si="126"/>
        <v>5.1070259132757201E-15</v>
      </c>
      <c r="BS80" s="47">
        <f t="shared" si="126"/>
        <v>-2.3980817331903381E-14</v>
      </c>
      <c r="BT80" s="47">
        <f t="shared" si="126"/>
        <v>4.7295500849031669E-14</v>
      </c>
      <c r="BU80" s="47">
        <f t="shared" si="126"/>
        <v>-1.1168843627729075E-13</v>
      </c>
      <c r="BV80" s="47">
        <f t="shared" si="126"/>
        <v>0</v>
      </c>
      <c r="BW80" s="47">
        <f t="shared" si="126"/>
        <v>0</v>
      </c>
      <c r="BX80" s="47">
        <f t="shared" si="126"/>
        <v>0</v>
      </c>
      <c r="BY80" s="53"/>
      <c r="BZ80" s="53"/>
      <c r="CA80" s="48">
        <f>CA75-SUM(CA76:CA79)</f>
        <v>0</v>
      </c>
    </row>
    <row r="81" spans="1:79" s="24" customFormat="1" x14ac:dyDescent="0.3">
      <c r="A81" s="25" t="s">
        <v>49</v>
      </c>
      <c r="B81" s="22">
        <f t="shared" ref="B81:E81" si="127">B35</f>
        <v>3055.3610296205165</v>
      </c>
      <c r="C81" s="22">
        <f t="shared" si="127"/>
        <v>6102.1684313384721</v>
      </c>
      <c r="D81" s="22">
        <f t="shared" si="127"/>
        <v>6778.685109531315</v>
      </c>
      <c r="E81" s="22">
        <f t="shared" si="127"/>
        <v>7455.9693847665785</v>
      </c>
      <c r="F81" s="22">
        <f t="shared" ref="F81:F83" si="128">SUM(Q81:T81)</f>
        <v>7509.2737144666353</v>
      </c>
      <c r="G81" s="22">
        <f t="shared" ref="G81:G83" si="129">SUM(U81:X81)</f>
        <v>6845.2809187039475</v>
      </c>
      <c r="H81" s="22">
        <f t="shared" ref="H81:H83" si="130">SUM(Y81:AB81)</f>
        <v>7215.1219581577725</v>
      </c>
      <c r="I81" s="22">
        <f t="shared" ref="I81:I83" si="131">SUM(AC81:AF81)</f>
        <v>8438.0660941727037</v>
      </c>
      <c r="J81" s="75">
        <f t="shared" ref="J81:J82" si="132">SUM(AG81:AJ81)</f>
        <v>10741.009230502443</v>
      </c>
      <c r="K81" s="61">
        <f>K35</f>
        <v>10087.606296680198</v>
      </c>
      <c r="L81" s="61">
        <f t="shared" ref="L81:AM81" si="133">L35</f>
        <v>11580.015896582594</v>
      </c>
      <c r="M81" s="22">
        <f t="shared" si="133"/>
        <v>1861.8586377773379</v>
      </c>
      <c r="N81" s="22">
        <f t="shared" si="133"/>
        <v>1899.6937990004214</v>
      </c>
      <c r="O81" s="22">
        <f t="shared" si="133"/>
        <v>1877.2696341834057</v>
      </c>
      <c r="P81" s="22">
        <f t="shared" si="133"/>
        <v>1817.1473138054134</v>
      </c>
      <c r="Q81" s="22">
        <f t="shared" si="133"/>
        <v>1887.1482057008513</v>
      </c>
      <c r="R81" s="22">
        <f t="shared" si="133"/>
        <v>1972.3551611329997</v>
      </c>
      <c r="S81" s="22">
        <f t="shared" si="133"/>
        <v>1981.4910508493485</v>
      </c>
      <c r="T81" s="22">
        <f t="shared" si="133"/>
        <v>1668.2792967834357</v>
      </c>
      <c r="U81" s="22">
        <f t="shared" si="133"/>
        <v>1643.6953741709021</v>
      </c>
      <c r="V81" s="22">
        <f t="shared" si="133"/>
        <v>1842.3452437457681</v>
      </c>
      <c r="W81" s="22">
        <f t="shared" si="133"/>
        <v>1763.9337278786243</v>
      </c>
      <c r="X81" s="22">
        <f t="shared" si="133"/>
        <v>1595.3065729086529</v>
      </c>
      <c r="Y81" s="22">
        <f t="shared" si="133"/>
        <v>1603.6197107913426</v>
      </c>
      <c r="Z81" s="22">
        <f t="shared" si="133"/>
        <v>1888.740212692057</v>
      </c>
      <c r="AA81" s="22">
        <f t="shared" si="133"/>
        <v>1877.8535087463338</v>
      </c>
      <c r="AB81" s="22">
        <f t="shared" si="133"/>
        <v>1844.9085259280391</v>
      </c>
      <c r="AC81" s="22">
        <f t="shared" si="133"/>
        <v>2040.9668870113308</v>
      </c>
      <c r="AD81" s="22">
        <f t="shared" si="133"/>
        <v>2088.690547958081</v>
      </c>
      <c r="AE81" s="22">
        <f t="shared" si="133"/>
        <v>2173.5285232848573</v>
      </c>
      <c r="AF81" s="22">
        <f t="shared" si="133"/>
        <v>2134.8801359184345</v>
      </c>
      <c r="AG81" s="22">
        <f t="shared" si="133"/>
        <v>2414.0152557526108</v>
      </c>
      <c r="AH81" s="22">
        <f t="shared" si="133"/>
        <v>2618.3808414333807</v>
      </c>
      <c r="AI81" s="22">
        <f t="shared" si="133"/>
        <v>2920.3300635757732</v>
      </c>
      <c r="AJ81" s="22">
        <f t="shared" si="133"/>
        <v>2788.283069740678</v>
      </c>
      <c r="AK81" s="22">
        <f t="shared" si="133"/>
        <v>3029.6223828993343</v>
      </c>
      <c r="AL81" s="22">
        <f t="shared" si="133"/>
        <v>2929.6640477384663</v>
      </c>
      <c r="AM81" s="62">
        <f t="shared" si="133"/>
        <v>2832.4463962041145</v>
      </c>
      <c r="AN81" s="26">
        <f t="shared" ref="AN81:AV84" si="134">B81/B$81</f>
        <v>1</v>
      </c>
      <c r="AO81" s="26">
        <f t="shared" si="134"/>
        <v>1</v>
      </c>
      <c r="AP81" s="26">
        <f t="shared" si="134"/>
        <v>1</v>
      </c>
      <c r="AQ81" s="26">
        <f t="shared" si="134"/>
        <v>1</v>
      </c>
      <c r="AR81" s="26">
        <f t="shared" si="134"/>
        <v>1</v>
      </c>
      <c r="AS81" s="26">
        <f t="shared" si="134"/>
        <v>1</v>
      </c>
      <c r="AT81" s="26">
        <f t="shared" si="134"/>
        <v>1</v>
      </c>
      <c r="AU81" s="26">
        <f t="shared" si="134"/>
        <v>1</v>
      </c>
      <c r="AV81" s="26">
        <f t="shared" si="134"/>
        <v>1</v>
      </c>
      <c r="AW81" s="75"/>
      <c r="AX81" s="26">
        <f t="shared" ref="AX81:BM84" si="135">M81/M$81</f>
        <v>1</v>
      </c>
      <c r="AY81" s="26">
        <f t="shared" si="135"/>
        <v>1</v>
      </c>
      <c r="AZ81" s="26">
        <f t="shared" si="135"/>
        <v>1</v>
      </c>
      <c r="BA81" s="26">
        <f t="shared" si="135"/>
        <v>1</v>
      </c>
      <c r="BB81" s="26">
        <f t="shared" si="135"/>
        <v>1</v>
      </c>
      <c r="BC81" s="26">
        <f t="shared" si="135"/>
        <v>1</v>
      </c>
      <c r="BD81" s="26">
        <f t="shared" si="135"/>
        <v>1</v>
      </c>
      <c r="BE81" s="26">
        <f t="shared" si="135"/>
        <v>1</v>
      </c>
      <c r="BF81" s="26">
        <f t="shared" si="135"/>
        <v>1</v>
      </c>
      <c r="BG81" s="26">
        <f t="shared" si="135"/>
        <v>1</v>
      </c>
      <c r="BH81" s="26">
        <f t="shared" si="135"/>
        <v>1</v>
      </c>
      <c r="BI81" s="26">
        <f t="shared" si="135"/>
        <v>1</v>
      </c>
      <c r="BJ81" s="26">
        <f t="shared" si="135"/>
        <v>1</v>
      </c>
      <c r="BK81" s="26">
        <f t="shared" si="135"/>
        <v>1</v>
      </c>
      <c r="BL81" s="26">
        <f t="shared" si="135"/>
        <v>1</v>
      </c>
      <c r="BM81" s="26">
        <f t="shared" si="135"/>
        <v>1</v>
      </c>
      <c r="BN81" s="26">
        <f t="shared" ref="BN81:BX84" si="136">AC81/AC$81</f>
        <v>1</v>
      </c>
      <c r="BO81" s="26">
        <f t="shared" si="136"/>
        <v>1</v>
      </c>
      <c r="BP81" s="26">
        <f t="shared" si="136"/>
        <v>1</v>
      </c>
      <c r="BQ81" s="26">
        <f t="shared" si="136"/>
        <v>1</v>
      </c>
      <c r="BR81" s="26">
        <f t="shared" si="136"/>
        <v>1</v>
      </c>
      <c r="BS81" s="26">
        <f t="shared" si="136"/>
        <v>1</v>
      </c>
      <c r="BT81" s="26">
        <f t="shared" si="136"/>
        <v>1</v>
      </c>
      <c r="BU81" s="26">
        <f t="shared" si="136"/>
        <v>1</v>
      </c>
      <c r="BV81" s="26">
        <f t="shared" si="136"/>
        <v>1</v>
      </c>
      <c r="BW81" s="26">
        <f t="shared" si="136"/>
        <v>1</v>
      </c>
      <c r="BX81" s="26">
        <f t="shared" si="136"/>
        <v>1</v>
      </c>
      <c r="BY81" s="53"/>
      <c r="BZ81" s="90"/>
      <c r="CA81" s="21">
        <f>CA35</f>
        <v>2679.808653304513</v>
      </c>
    </row>
    <row r="82" spans="1:79" s="24" customFormat="1" x14ac:dyDescent="0.3">
      <c r="A82" s="31" t="s">
        <v>54</v>
      </c>
      <c r="B82" s="22">
        <f>'[1]Segment Analysis in THB'!B82/31.701</f>
        <v>629.58266300747607</v>
      </c>
      <c r="C82" s="22">
        <f>'[1]Segment Analysis in THB'!C82/30.4937</f>
        <v>2228.416505179759</v>
      </c>
      <c r="D82" s="22">
        <v>2939.6425468333418</v>
      </c>
      <c r="E82" s="22">
        <v>2994.8302401599999</v>
      </c>
      <c r="F82" s="22">
        <f t="shared" si="128"/>
        <v>2733.6444641092758</v>
      </c>
      <c r="G82" s="22">
        <f t="shared" si="129"/>
        <v>2520.0780314761505</v>
      </c>
      <c r="H82" s="22">
        <f t="shared" si="130"/>
        <v>2710.4056009445749</v>
      </c>
      <c r="I82" s="22">
        <f t="shared" si="131"/>
        <v>3147.8127596194618</v>
      </c>
      <c r="J82" s="75">
        <f t="shared" si="132"/>
        <v>4180.6437470566161</v>
      </c>
      <c r="K82" s="61">
        <f t="shared" ref="K82:K83" si="137">SUM(AF82:AI82)</f>
        <v>3836.8982846253857</v>
      </c>
      <c r="L82" s="61">
        <f>SUM(AJ82:AM82)</f>
        <v>4287.7766492691326</v>
      </c>
      <c r="M82" s="22">
        <v>788.17562763000001</v>
      </c>
      <c r="N82" s="22">
        <v>778.30667939</v>
      </c>
      <c r="O82" s="22">
        <v>748.20748497000011</v>
      </c>
      <c r="P82" s="22">
        <v>680.1404481699999</v>
      </c>
      <c r="Q82" s="22">
        <v>718.98068997633516</v>
      </c>
      <c r="R82" s="22">
        <v>735.14172777554472</v>
      </c>
      <c r="S82" s="22">
        <v>707.85149129698755</v>
      </c>
      <c r="T82" s="22">
        <v>571.67055506040822</v>
      </c>
      <c r="U82" s="22">
        <v>559.62567404996639</v>
      </c>
      <c r="V82" s="22">
        <v>675.71153276272912</v>
      </c>
      <c r="W82" s="22">
        <v>708.44410554492129</v>
      </c>
      <c r="X82" s="22">
        <v>576.2967191185337</v>
      </c>
      <c r="Y82" s="22">
        <v>585.38141309832213</v>
      </c>
      <c r="Z82" s="22">
        <v>662.7685315033965</v>
      </c>
      <c r="AA82" s="22">
        <v>726.76794632583665</v>
      </c>
      <c r="AB82" s="22">
        <v>735.48771001701971</v>
      </c>
      <c r="AC82" s="22">
        <v>772.82824231170844</v>
      </c>
      <c r="AD82" s="22">
        <v>792.37198300438195</v>
      </c>
      <c r="AE82" s="22">
        <v>804.64106853164469</v>
      </c>
      <c r="AF82" s="22">
        <v>777.97146577172657</v>
      </c>
      <c r="AG82" s="22">
        <v>873.20836027412167</v>
      </c>
      <c r="AH82" s="22">
        <v>991.5258391030452</v>
      </c>
      <c r="AI82" s="22">
        <v>1194.1926194764922</v>
      </c>
      <c r="AJ82" s="22">
        <v>1121.7169282029574</v>
      </c>
      <c r="AK82" s="22">
        <v>1084.5528326859812</v>
      </c>
      <c r="AL82" s="22">
        <v>1081.9686761436808</v>
      </c>
      <c r="AM82" s="62">
        <v>999.53821223651357</v>
      </c>
      <c r="AN82" s="26">
        <f t="shared" si="134"/>
        <v>0.20605835346589854</v>
      </c>
      <c r="AO82" s="26">
        <f t="shared" si="134"/>
        <v>0.36518436523899256</v>
      </c>
      <c r="AP82" s="26">
        <f t="shared" si="134"/>
        <v>0.43365969938624155</v>
      </c>
      <c r="AQ82" s="26">
        <f t="shared" si="134"/>
        <v>0.40166879524462507</v>
      </c>
      <c r="AR82" s="26">
        <f t="shared" si="134"/>
        <v>0.36403580000591834</v>
      </c>
      <c r="AS82" s="26">
        <f t="shared" si="134"/>
        <v>0.36814822669882336</v>
      </c>
      <c r="AT82" s="26">
        <f t="shared" si="134"/>
        <v>0.37565624207918713</v>
      </c>
      <c r="AU82" s="26">
        <f t="shared" si="134"/>
        <v>0.37304907599542614</v>
      </c>
      <c r="AV82" s="26">
        <f t="shared" si="134"/>
        <v>0.38922261934049696</v>
      </c>
      <c r="AW82" s="75"/>
      <c r="AX82" s="26">
        <f t="shared" si="135"/>
        <v>0.423327320150854</v>
      </c>
      <c r="AY82" s="26">
        <f t="shared" si="135"/>
        <v>0.40970112120149493</v>
      </c>
      <c r="AZ82" s="26">
        <f t="shared" si="135"/>
        <v>0.39856154456760451</v>
      </c>
      <c r="BA82" s="26">
        <f t="shared" si="135"/>
        <v>0.37429020916618527</v>
      </c>
      <c r="BB82" s="26">
        <f t="shared" si="135"/>
        <v>0.38098793078592325</v>
      </c>
      <c r="BC82" s="26">
        <f t="shared" si="135"/>
        <v>0.37272279468838154</v>
      </c>
      <c r="BD82" s="26">
        <f t="shared" si="135"/>
        <v>0.35723173768237476</v>
      </c>
      <c r="BE82" s="26">
        <f t="shared" si="135"/>
        <v>0.34267077231170512</v>
      </c>
      <c r="BF82" s="26">
        <f t="shared" si="135"/>
        <v>0.34046799841621972</v>
      </c>
      <c r="BG82" s="26">
        <f t="shared" si="135"/>
        <v>0.36676705142891936</v>
      </c>
      <c r="BH82" s="26">
        <f t="shared" si="135"/>
        <v>0.40162739356252569</v>
      </c>
      <c r="BI82" s="26">
        <f t="shared" si="135"/>
        <v>0.36124512297833578</v>
      </c>
      <c r="BJ82" s="26">
        <f t="shared" si="135"/>
        <v>0.36503755170822411</v>
      </c>
      <c r="BK82" s="26">
        <f t="shared" si="135"/>
        <v>0.35090507791896908</v>
      </c>
      <c r="BL82" s="26">
        <f t="shared" si="135"/>
        <v>0.38702057585473282</v>
      </c>
      <c r="BM82" s="26">
        <f t="shared" si="135"/>
        <v>0.39865809045846834</v>
      </c>
      <c r="BN82" s="26">
        <f t="shared" si="136"/>
        <v>0.37865790338391608</v>
      </c>
      <c r="BO82" s="26">
        <f t="shared" si="136"/>
        <v>0.37936303382950171</v>
      </c>
      <c r="BP82" s="26">
        <f t="shared" si="136"/>
        <v>0.37020037230318437</v>
      </c>
      <c r="BQ82" s="26">
        <f t="shared" si="136"/>
        <v>0.3644099041827657</v>
      </c>
      <c r="BR82" s="26">
        <f t="shared" si="136"/>
        <v>0.36172445811734688</v>
      </c>
      <c r="BS82" s="26">
        <f t="shared" si="136"/>
        <v>0.37867900017182143</v>
      </c>
      <c r="BT82" s="26">
        <f t="shared" si="136"/>
        <v>0.40892385226287509</v>
      </c>
      <c r="BU82" s="26">
        <f t="shared" si="136"/>
        <v>0.40229664641161478</v>
      </c>
      <c r="BV82" s="26">
        <f t="shared" si="136"/>
        <v>0.35798284261686414</v>
      </c>
      <c r="BW82" s="26">
        <f t="shared" si="136"/>
        <v>0.36931493117065728</v>
      </c>
      <c r="BX82" s="26">
        <f t="shared" si="136"/>
        <v>0.35288865963219584</v>
      </c>
      <c r="BY82" s="53"/>
      <c r="BZ82" s="90"/>
      <c r="CA82" s="21">
        <v>999.53821223651494</v>
      </c>
    </row>
    <row r="83" spans="1:79" s="24" customFormat="1" x14ac:dyDescent="0.3">
      <c r="A83" s="31" t="s">
        <v>55</v>
      </c>
      <c r="B83" s="22">
        <f>'[1]Segment Analysis in THB'!B83/31.701</f>
        <v>879.28292482886968</v>
      </c>
      <c r="C83" s="22">
        <f>'[1]Segment Analysis in THB'!C83/30.4967</f>
        <v>1353.9117511074969</v>
      </c>
      <c r="D83" s="22">
        <v>1582.2980487991938</v>
      </c>
      <c r="E83" s="22">
        <v>1887.7082992288531</v>
      </c>
      <c r="F83" s="22">
        <f t="shared" si="128"/>
        <v>2205.3436792110383</v>
      </c>
      <c r="G83" s="22">
        <f t="shared" si="129"/>
        <v>2069.2084479524856</v>
      </c>
      <c r="H83" s="22">
        <f t="shared" si="130"/>
        <v>2293.261499388771</v>
      </c>
      <c r="I83" s="22">
        <f t="shared" si="131"/>
        <v>2783.3937401437024</v>
      </c>
      <c r="J83" s="75">
        <f>SUM(AG83:AJ83)</f>
        <v>3380.9078029753691</v>
      </c>
      <c r="K83" s="61">
        <f t="shared" si="137"/>
        <v>3275.04890763101</v>
      </c>
      <c r="L83" s="61">
        <f>SUM(AJ83:AM83)</f>
        <v>3421.0384721681194</v>
      </c>
      <c r="M83" s="22">
        <v>455.37404693000008</v>
      </c>
      <c r="N83" s="22">
        <v>484.89340971000001</v>
      </c>
      <c r="O83" s="22">
        <v>470.7897673299999</v>
      </c>
      <c r="P83" s="22">
        <v>476.65107525885321</v>
      </c>
      <c r="Q83" s="22">
        <v>531.01838593263017</v>
      </c>
      <c r="R83" s="22">
        <v>586.24877509609632</v>
      </c>
      <c r="S83" s="22">
        <v>587.5878248062013</v>
      </c>
      <c r="T83" s="22">
        <v>500.48869337611052</v>
      </c>
      <c r="U83" s="22">
        <v>534.58313220337948</v>
      </c>
      <c r="V83" s="22">
        <v>549.88789258137297</v>
      </c>
      <c r="W83" s="22">
        <v>507.0473253158379</v>
      </c>
      <c r="X83" s="22">
        <v>477.69009785189525</v>
      </c>
      <c r="Y83" s="22">
        <v>482.58276713852695</v>
      </c>
      <c r="Z83" s="22">
        <v>638.27635264241849</v>
      </c>
      <c r="AA83" s="22">
        <v>597.77957680554073</v>
      </c>
      <c r="AB83" s="22">
        <v>574.62280280228492</v>
      </c>
      <c r="AC83" s="22">
        <v>643.76124636694499</v>
      </c>
      <c r="AD83" s="22">
        <v>699.76112343753834</v>
      </c>
      <c r="AE83" s="22">
        <v>739.53554667062099</v>
      </c>
      <c r="AF83" s="22">
        <v>700.33582366859798</v>
      </c>
      <c r="AG83" s="22">
        <v>830.98715984198168</v>
      </c>
      <c r="AH83" s="22">
        <v>862.76466633370887</v>
      </c>
      <c r="AI83" s="22">
        <v>880.9612577867216</v>
      </c>
      <c r="AJ83" s="22">
        <v>806.19471901295719</v>
      </c>
      <c r="AK83" s="22">
        <v>909.16157086667909</v>
      </c>
      <c r="AL83" s="22">
        <v>885.65919496553749</v>
      </c>
      <c r="AM83" s="62">
        <v>820.02298732294548</v>
      </c>
      <c r="AN83" s="26">
        <f t="shared" si="134"/>
        <v>0.28778364203266638</v>
      </c>
      <c r="AO83" s="26">
        <f t="shared" si="134"/>
        <v>0.22187387423695298</v>
      </c>
      <c r="AP83" s="26">
        <f t="shared" si="134"/>
        <v>0.23342256252239388</v>
      </c>
      <c r="AQ83" s="26">
        <f t="shared" si="134"/>
        <v>0.25318080075350941</v>
      </c>
      <c r="AR83" s="26">
        <f t="shared" si="134"/>
        <v>0.29368268664417413</v>
      </c>
      <c r="AS83" s="26">
        <f t="shared" si="134"/>
        <v>0.30228247350647219</v>
      </c>
      <c r="AT83" s="26">
        <f t="shared" si="134"/>
        <v>0.3178409890626861</v>
      </c>
      <c r="AU83" s="26">
        <f t="shared" si="134"/>
        <v>0.32986157125101256</v>
      </c>
      <c r="AV83" s="26">
        <f t="shared" si="134"/>
        <v>0.31476630644485698</v>
      </c>
      <c r="AW83" s="75"/>
      <c r="AX83" s="26">
        <f t="shared" si="135"/>
        <v>0.24458035518401094</v>
      </c>
      <c r="AY83" s="26">
        <f t="shared" si="135"/>
        <v>0.25524819313783126</v>
      </c>
      <c r="AZ83" s="26">
        <f t="shared" si="135"/>
        <v>0.25078430863491219</v>
      </c>
      <c r="BA83" s="26">
        <f t="shared" si="135"/>
        <v>0.26230733834158187</v>
      </c>
      <c r="BB83" s="26">
        <f t="shared" si="135"/>
        <v>0.28138668935936589</v>
      </c>
      <c r="BC83" s="26">
        <f t="shared" si="135"/>
        <v>0.2972328648757821</v>
      </c>
      <c r="BD83" s="26">
        <f t="shared" si="135"/>
        <v>0.29653821780034634</v>
      </c>
      <c r="BE83" s="26">
        <f t="shared" si="135"/>
        <v>0.30000293976020037</v>
      </c>
      <c r="BF83" s="26">
        <f t="shared" si="135"/>
        <v>0.32523248565630908</v>
      </c>
      <c r="BG83" s="26">
        <f t="shared" si="135"/>
        <v>0.29847168680684799</v>
      </c>
      <c r="BH83" s="26">
        <f t="shared" si="135"/>
        <v>0.28745259376928683</v>
      </c>
      <c r="BI83" s="26">
        <f t="shared" si="135"/>
        <v>0.29943467040378557</v>
      </c>
      <c r="BJ83" s="26">
        <f t="shared" si="135"/>
        <v>0.30093342198967205</v>
      </c>
      <c r="BK83" s="26">
        <f t="shared" si="135"/>
        <v>0.33793760960522529</v>
      </c>
      <c r="BL83" s="26">
        <f t="shared" si="135"/>
        <v>0.31833131499411899</v>
      </c>
      <c r="BM83" s="26">
        <f t="shared" si="135"/>
        <v>0.3114641158228883</v>
      </c>
      <c r="BN83" s="26">
        <f t="shared" si="136"/>
        <v>0.31541974074338375</v>
      </c>
      <c r="BO83" s="26">
        <f t="shared" si="136"/>
        <v>0.33502383784023437</v>
      </c>
      <c r="BP83" s="26">
        <f t="shared" si="136"/>
        <v>0.34024653403349853</v>
      </c>
      <c r="BQ83" s="26">
        <f t="shared" si="136"/>
        <v>0.3280445641353586</v>
      </c>
      <c r="BR83" s="26">
        <f t="shared" si="136"/>
        <v>0.34423442762498496</v>
      </c>
      <c r="BS83" s="26">
        <f t="shared" si="136"/>
        <v>0.32950312371725321</v>
      </c>
      <c r="BT83" s="26">
        <f t="shared" si="136"/>
        <v>0.3016649620447478</v>
      </c>
      <c r="BU83" s="26">
        <f t="shared" si="136"/>
        <v>0.2891366116166737</v>
      </c>
      <c r="BV83" s="26">
        <f t="shared" si="136"/>
        <v>0.30009072285656135</v>
      </c>
      <c r="BW83" s="26">
        <f t="shared" si="136"/>
        <v>0.3023074251975123</v>
      </c>
      <c r="BX83" s="26">
        <f t="shared" si="136"/>
        <v>0.2895105052727191</v>
      </c>
      <c r="BY83" s="53"/>
      <c r="BZ83" s="90"/>
      <c r="CA83" s="21">
        <v>820.02298732294673</v>
      </c>
    </row>
    <row r="84" spans="1:79" s="24" customFormat="1" x14ac:dyDescent="0.3">
      <c r="A84" s="31" t="s">
        <v>56</v>
      </c>
      <c r="B84" s="22">
        <f>'[1]Segment Analysis in THB'!B84/31.701</f>
        <v>1546.4944121636549</v>
      </c>
      <c r="C84" s="22">
        <f>'[1]Segment Analysis in THB'!C84/30.4967</f>
        <v>2520.0630671187391</v>
      </c>
      <c r="D84" s="22">
        <v>2256.744556119274</v>
      </c>
      <c r="E84" s="22">
        <v>2573.4308553279434</v>
      </c>
      <c r="F84" s="22">
        <f t="shared" ref="F84" si="138">SUM(Q84:T84)</f>
        <v>2570.2792484850856</v>
      </c>
      <c r="G84" s="22">
        <f t="shared" ref="G84" si="139">SUM(U84:X84)</f>
        <v>2255.9933338710425</v>
      </c>
      <c r="H84" s="22">
        <f t="shared" ref="H84" si="140">SUM(Y84:AB84)</f>
        <v>2211.4562468731283</v>
      </c>
      <c r="I84" s="22">
        <f t="shared" ref="I84" si="141">SUM(AC84:AF84)</f>
        <v>2506.8596071859965</v>
      </c>
      <c r="J84" s="75">
        <f>SUM(AG84:AJ84)</f>
        <v>3179.4576793759588</v>
      </c>
      <c r="K84" s="61">
        <f>SUM(AF84:AI84)</f>
        <v>2975.6590924536013</v>
      </c>
      <c r="L84" s="61">
        <f>SUM(AJ84:AM84)</f>
        <v>3871.2007768413037</v>
      </c>
      <c r="M84" s="22">
        <v>618.30846801000087</v>
      </c>
      <c r="N84" s="22">
        <v>636.49421589999986</v>
      </c>
      <c r="O84" s="22">
        <v>658.27236723999897</v>
      </c>
      <c r="P84" s="22">
        <v>660.35580417794324</v>
      </c>
      <c r="Q84" s="22">
        <v>637.14893607422653</v>
      </c>
      <c r="R84" s="22">
        <v>650.96026257835911</v>
      </c>
      <c r="S84" s="22">
        <v>686.04595172681104</v>
      </c>
      <c r="T84" s="22">
        <v>596.12409810568909</v>
      </c>
      <c r="U84" s="22">
        <v>549.48554015258537</v>
      </c>
      <c r="V84" s="22">
        <v>616.74684225510282</v>
      </c>
      <c r="W84" s="22">
        <v>548.44119552512996</v>
      </c>
      <c r="X84" s="22">
        <v>541.31975593822426</v>
      </c>
      <c r="Y84" s="22">
        <v>535.65553055449368</v>
      </c>
      <c r="Z84" s="22">
        <v>587.69532854624208</v>
      </c>
      <c r="AA84" s="22">
        <v>553.30601277706899</v>
      </c>
      <c r="AB84" s="22">
        <v>534.79937499532332</v>
      </c>
      <c r="AC84" s="22">
        <v>624.38011107842624</v>
      </c>
      <c r="AD84" s="22">
        <v>596.55473496400214</v>
      </c>
      <c r="AE84" s="22">
        <v>629.35192645802829</v>
      </c>
      <c r="AF84" s="22">
        <v>656.57283468553987</v>
      </c>
      <c r="AG84" s="22">
        <v>709.8197298104086</v>
      </c>
      <c r="AH84" s="22">
        <v>764.09035558784831</v>
      </c>
      <c r="AI84" s="22">
        <v>845.1761723698047</v>
      </c>
      <c r="AJ84" s="22">
        <v>860.37142160789767</v>
      </c>
      <c r="AK84" s="22">
        <v>1035.9053988896831</v>
      </c>
      <c r="AL84" s="22">
        <v>962.03874907275269</v>
      </c>
      <c r="AM84" s="62">
        <v>1012.8852072709701</v>
      </c>
      <c r="AN84" s="26">
        <f t="shared" si="134"/>
        <v>0.50615766751326718</v>
      </c>
      <c r="AO84" s="26">
        <f t="shared" si="134"/>
        <v>0.41297828722272406</v>
      </c>
      <c r="AP84" s="26">
        <f t="shared" si="134"/>
        <v>0.3329177443197841</v>
      </c>
      <c r="AQ84" s="26">
        <f t="shared" si="134"/>
        <v>0.34515040533639596</v>
      </c>
      <c r="AR84" s="26">
        <f t="shared" si="134"/>
        <v>0.34228067136951423</v>
      </c>
      <c r="AS84" s="26">
        <f t="shared" si="134"/>
        <v>0.32956913831056933</v>
      </c>
      <c r="AT84" s="26">
        <f t="shared" si="134"/>
        <v>0.30650296137721511</v>
      </c>
      <c r="AU84" s="26">
        <f t="shared" si="134"/>
        <v>0.29708935426770644</v>
      </c>
      <c r="AV84" s="26">
        <f t="shared" si="134"/>
        <v>0.29601107411274707</v>
      </c>
      <c r="AW84" s="75"/>
      <c r="AX84" s="26">
        <f t="shared" si="135"/>
        <v>0.33209205869041125</v>
      </c>
      <c r="AY84" s="26">
        <f t="shared" si="135"/>
        <v>0.33505095201916729</v>
      </c>
      <c r="AZ84" s="26">
        <f t="shared" si="135"/>
        <v>0.35065413899710851</v>
      </c>
      <c r="BA84" s="26">
        <f t="shared" si="135"/>
        <v>0.36340246008731492</v>
      </c>
      <c r="BB84" s="26">
        <f t="shared" si="135"/>
        <v>0.33762527720370611</v>
      </c>
      <c r="BC84" s="26">
        <f t="shared" si="135"/>
        <v>0.33004211178904591</v>
      </c>
      <c r="BD84" s="26">
        <f t="shared" si="135"/>
        <v>0.34622712599824434</v>
      </c>
      <c r="BE84" s="26">
        <f t="shared" si="135"/>
        <v>0.35732871543455574</v>
      </c>
      <c r="BF84" s="26">
        <f t="shared" si="135"/>
        <v>0.33429889065043566</v>
      </c>
      <c r="BG84" s="26">
        <f t="shared" si="135"/>
        <v>0.33476181749798573</v>
      </c>
      <c r="BH84" s="26">
        <f t="shared" si="135"/>
        <v>0.31091938821573917</v>
      </c>
      <c r="BI84" s="26">
        <f t="shared" si="135"/>
        <v>0.33932020661787882</v>
      </c>
      <c r="BJ84" s="26">
        <f t="shared" si="135"/>
        <v>0.3340290263021039</v>
      </c>
      <c r="BK84" s="26">
        <f t="shared" si="135"/>
        <v>0.31115731247580569</v>
      </c>
      <c r="BL84" s="26">
        <f t="shared" si="135"/>
        <v>0.29464812361559523</v>
      </c>
      <c r="BM84" s="26">
        <f t="shared" si="135"/>
        <v>0.28987853190515489</v>
      </c>
      <c r="BN84" s="26">
        <f t="shared" si="136"/>
        <v>0.30592368502005973</v>
      </c>
      <c r="BO84" s="26">
        <f t="shared" si="136"/>
        <v>0.28561183251736277</v>
      </c>
      <c r="BP84" s="26">
        <f t="shared" si="136"/>
        <v>0.28955310211751334</v>
      </c>
      <c r="BQ84" s="26">
        <f t="shared" si="136"/>
        <v>0.30754552615811354</v>
      </c>
      <c r="BR84" s="26">
        <f t="shared" si="136"/>
        <v>0.29404111184422077</v>
      </c>
      <c r="BS84" s="26">
        <f t="shared" si="136"/>
        <v>0.29181788359311484</v>
      </c>
      <c r="BT84" s="26">
        <f t="shared" si="136"/>
        <v>0.28941118091800072</v>
      </c>
      <c r="BU84" s="26">
        <f t="shared" si="136"/>
        <v>0.30856674164288339</v>
      </c>
      <c r="BV84" s="26">
        <f t="shared" si="136"/>
        <v>0.34192558278445462</v>
      </c>
      <c r="BW84" s="26">
        <f t="shared" si="136"/>
        <v>0.32837852169957571</v>
      </c>
      <c r="BX84" s="26">
        <f t="shared" si="136"/>
        <v>0.35760083884672345</v>
      </c>
      <c r="BY84" s="53"/>
      <c r="BZ84" s="90"/>
      <c r="CA84" s="21">
        <v>860.24746437136832</v>
      </c>
    </row>
    <row r="85" spans="1:79" s="89" customFormat="1" x14ac:dyDescent="0.3">
      <c r="A85" s="31" t="s">
        <v>50</v>
      </c>
      <c r="B85" s="47">
        <f>B81-SUM(B82:B84)</f>
        <v>1.0296205159647798E-3</v>
      </c>
      <c r="C85" s="47">
        <f>C81-SUM(C82:C84)</f>
        <v>-0.22289206752247992</v>
      </c>
      <c r="D85" s="47">
        <f>D81-SUM(D82:D84)</f>
        <v>-4.2220494833600242E-5</v>
      </c>
      <c r="E85" s="47">
        <f t="shared" ref="E85:G85" si="142">E81-SUM(E82:E84)</f>
        <v>-9.9502176453825086E-6</v>
      </c>
      <c r="F85" s="47">
        <f t="shared" si="142"/>
        <v>6.3226612364815082E-3</v>
      </c>
      <c r="G85" s="47">
        <f t="shared" si="142"/>
        <v>1.1054042688556365E-3</v>
      </c>
      <c r="H85" s="47">
        <f>H81-SUM(H82:H84)</f>
        <v>-1.3890487016396946E-3</v>
      </c>
      <c r="I85" s="47">
        <f>I81-SUM(I82:I84)</f>
        <v>-1.2776457879226655E-5</v>
      </c>
      <c r="J85" s="77">
        <f>J81-SUM(J82:J84)</f>
        <v>1.0944986570393667E-6</v>
      </c>
      <c r="K85" s="85">
        <f>K81-SUM(K82:K84)</f>
        <v>1.1970201740041375E-5</v>
      </c>
      <c r="L85" s="85">
        <f t="shared" ref="L85:AV85" si="143">L81-SUM(L82:L84)</f>
        <v>-1.6959620552370325E-6</v>
      </c>
      <c r="M85" s="47">
        <f t="shared" si="143"/>
        <v>4.9520733705321618E-4</v>
      </c>
      <c r="N85" s="47">
        <f t="shared" si="143"/>
        <v>-5.0599957853592059E-4</v>
      </c>
      <c r="O85" s="47">
        <f t="shared" si="143"/>
        <v>1.4643406757386401E-5</v>
      </c>
      <c r="P85" s="47">
        <f t="shared" si="143"/>
        <v>-1.3801382920064498E-5</v>
      </c>
      <c r="Q85" s="47">
        <f t="shared" si="143"/>
        <v>1.937176596129575E-4</v>
      </c>
      <c r="R85" s="47">
        <f t="shared" si="143"/>
        <v>4.3956829995295266E-3</v>
      </c>
      <c r="S85" s="47">
        <f t="shared" si="143"/>
        <v>5.7830193486552162E-3</v>
      </c>
      <c r="T85" s="47">
        <f t="shared" si="143"/>
        <v>-4.049758771998313E-3</v>
      </c>
      <c r="U85" s="47">
        <f t="shared" si="143"/>
        <v>1.0277649710133119E-3</v>
      </c>
      <c r="V85" s="47">
        <f t="shared" si="143"/>
        <v>-1.0238534368909313E-3</v>
      </c>
      <c r="W85" s="47">
        <f t="shared" si="143"/>
        <v>1.1014927349606296E-3</v>
      </c>
      <c r="X85" s="47">
        <f t="shared" si="143"/>
        <v>0</v>
      </c>
      <c r="Y85" s="47">
        <f t="shared" si="143"/>
        <v>0</v>
      </c>
      <c r="Z85" s="47">
        <f t="shared" si="143"/>
        <v>0</v>
      </c>
      <c r="AA85" s="47">
        <f t="shared" si="143"/>
        <v>-2.7162112473888556E-5</v>
      </c>
      <c r="AB85" s="47">
        <f t="shared" si="143"/>
        <v>-1.3618865887110587E-3</v>
      </c>
      <c r="AC85" s="47">
        <f t="shared" si="143"/>
        <v>-2.7127457490223605E-3</v>
      </c>
      <c r="AD85" s="47">
        <f t="shared" si="143"/>
        <v>2.7065521585427632E-3</v>
      </c>
      <c r="AE85" s="47">
        <f t="shared" si="143"/>
        <v>-1.8375436411588453E-5</v>
      </c>
      <c r="AF85" s="47">
        <f t="shared" si="143"/>
        <v>1.1792570148827508E-5</v>
      </c>
      <c r="AG85" s="47">
        <f t="shared" si="143"/>
        <v>5.8260989135305863E-6</v>
      </c>
      <c r="AH85" s="47">
        <f t="shared" si="143"/>
        <v>-1.959122164407745E-5</v>
      </c>
      <c r="AI85" s="47">
        <f t="shared" si="143"/>
        <v>1.3942754776508082E-5</v>
      </c>
      <c r="AJ85" s="47">
        <f t="shared" si="143"/>
        <v>9.1686570158344693E-7</v>
      </c>
      <c r="AK85" s="47">
        <f t="shared" si="143"/>
        <v>2.5804569909269048E-3</v>
      </c>
      <c r="AL85" s="47">
        <f t="shared" si="143"/>
        <v>-2.5724435045049177E-3</v>
      </c>
      <c r="AM85" s="86">
        <f t="shared" si="143"/>
        <v>-1.0626314633555012E-5</v>
      </c>
      <c r="AN85" s="47">
        <f t="shared" si="143"/>
        <v>3.3698816792604447E-7</v>
      </c>
      <c r="AO85" s="47">
        <f t="shared" si="143"/>
        <v>-3.6526698669714364E-5</v>
      </c>
      <c r="AP85" s="47">
        <f t="shared" si="143"/>
        <v>-6.2284195578854451E-9</v>
      </c>
      <c r="AQ85" s="47">
        <f t="shared" si="143"/>
        <v>-1.3345302640743739E-9</v>
      </c>
      <c r="AR85" s="47">
        <f t="shared" si="143"/>
        <v>8.4198039329574925E-7</v>
      </c>
      <c r="AS85" s="47">
        <f t="shared" si="143"/>
        <v>1.6148413506389403E-7</v>
      </c>
      <c r="AT85" s="47">
        <f t="shared" si="143"/>
        <v>-1.9251908822681685E-7</v>
      </c>
      <c r="AU85" s="47">
        <f t="shared" si="143"/>
        <v>-1.5141452536227007E-9</v>
      </c>
      <c r="AV85" s="47">
        <f t="shared" si="143"/>
        <v>1.0189893373535597E-10</v>
      </c>
      <c r="AW85" s="47"/>
      <c r="AX85" s="47">
        <f t="shared" ref="AX85:BX85" si="144">AX81-SUM(AX82:AX84)</f>
        <v>2.6597472380096576E-7</v>
      </c>
      <c r="AY85" s="47">
        <f t="shared" si="144"/>
        <v>-2.6635849348366492E-7</v>
      </c>
      <c r="AZ85" s="47">
        <f t="shared" si="144"/>
        <v>7.8003747905341925E-9</v>
      </c>
      <c r="BA85" s="47">
        <f t="shared" si="144"/>
        <v>-7.5950821187831252E-9</v>
      </c>
      <c r="BB85" s="47">
        <f t="shared" si="144"/>
        <v>1.0265100480744138E-7</v>
      </c>
      <c r="BC85" s="47">
        <f t="shared" si="144"/>
        <v>2.2286467904475415E-6</v>
      </c>
      <c r="BD85" s="47">
        <f t="shared" si="144"/>
        <v>2.9185190345559775E-6</v>
      </c>
      <c r="BE85" s="47">
        <f t="shared" si="144"/>
        <v>-2.4275064611778419E-6</v>
      </c>
      <c r="BF85" s="47">
        <f t="shared" si="144"/>
        <v>6.2527703548198588E-7</v>
      </c>
      <c r="BG85" s="47">
        <f t="shared" si="144"/>
        <v>-5.557337532380302E-7</v>
      </c>
      <c r="BH85" s="47">
        <f t="shared" si="144"/>
        <v>6.2445244830566793E-7</v>
      </c>
      <c r="BI85" s="47">
        <f t="shared" si="144"/>
        <v>0</v>
      </c>
      <c r="BJ85" s="47">
        <f t="shared" si="144"/>
        <v>0</v>
      </c>
      <c r="BK85" s="47">
        <f t="shared" si="144"/>
        <v>0</v>
      </c>
      <c r="BL85" s="47">
        <f t="shared" si="144"/>
        <v>-1.4464446973505574E-8</v>
      </c>
      <c r="BM85" s="47">
        <f t="shared" si="144"/>
        <v>-7.3818651147306014E-7</v>
      </c>
      <c r="BN85" s="47">
        <f t="shared" si="144"/>
        <v>-1.3291473595078429E-6</v>
      </c>
      <c r="BO85" s="47">
        <f t="shared" si="144"/>
        <v>1.2958129010920416E-6</v>
      </c>
      <c r="BP85" s="47">
        <f t="shared" si="144"/>
        <v>-8.4541962319661934E-9</v>
      </c>
      <c r="BQ85" s="47">
        <f t="shared" si="144"/>
        <v>5.5237621143788829E-9</v>
      </c>
      <c r="BR85" s="47">
        <f t="shared" si="144"/>
        <v>2.4134474418957552E-9</v>
      </c>
      <c r="BS85" s="47">
        <f t="shared" si="144"/>
        <v>-7.482189534613326E-9</v>
      </c>
      <c r="BT85" s="47">
        <f t="shared" si="144"/>
        <v>4.7743764497454322E-9</v>
      </c>
      <c r="BU85" s="47">
        <f t="shared" si="144"/>
        <v>3.2882807587952811E-10</v>
      </c>
      <c r="BV85" s="47">
        <f t="shared" si="144"/>
        <v>8.5174211983396475E-7</v>
      </c>
      <c r="BW85" s="47">
        <f t="shared" si="144"/>
        <v>-8.7806774518028874E-7</v>
      </c>
      <c r="BX85" s="47">
        <f t="shared" si="144"/>
        <v>-3.7516385553715281E-9</v>
      </c>
      <c r="BY85" s="53"/>
      <c r="BZ85" s="53"/>
      <c r="CA85" s="48">
        <f t="shared" ref="CA85" si="145">CA81-SUM(CA82:CA84)</f>
        <v>-1.0626317362039117E-5</v>
      </c>
    </row>
    <row r="86" spans="1:79" s="24" customFormat="1" ht="25" hidden="1" outlineLevel="1" x14ac:dyDescent="0.5">
      <c r="A86" s="17" t="s">
        <v>57</v>
      </c>
      <c r="B86" s="18"/>
      <c r="C86" s="18"/>
      <c r="D86" s="18"/>
      <c r="E86" s="18"/>
      <c r="F86" s="18"/>
      <c r="G86" s="18"/>
      <c r="H86" s="18"/>
      <c r="I86" s="18"/>
      <c r="J86" s="143"/>
      <c r="K86" s="61"/>
      <c r="L86" s="61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62"/>
      <c r="AN86" s="66"/>
      <c r="AO86" s="66"/>
      <c r="AP86" s="66"/>
      <c r="AQ86" s="66"/>
      <c r="AR86" s="66"/>
      <c r="AS86" s="66"/>
      <c r="AT86" s="66"/>
      <c r="AU86" s="66"/>
      <c r="AV86" s="66"/>
      <c r="AW86" s="63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91"/>
      <c r="BY86" s="53"/>
      <c r="BZ86" s="53"/>
      <c r="CA86" s="21"/>
    </row>
    <row r="87" spans="1:79" s="24" customFormat="1" hidden="1" outlineLevel="1" x14ac:dyDescent="0.3">
      <c r="A87" s="25" t="s">
        <v>49</v>
      </c>
      <c r="B87" s="22">
        <f t="shared" ref="B87:J87" si="146">B35</f>
        <v>3055.3610296205165</v>
      </c>
      <c r="C87" s="22">
        <f t="shared" si="146"/>
        <v>6102.1684313384721</v>
      </c>
      <c r="D87" s="22">
        <f t="shared" si="146"/>
        <v>6778.685109531315</v>
      </c>
      <c r="E87" s="22">
        <f t="shared" si="146"/>
        <v>7455.9693847665785</v>
      </c>
      <c r="F87" s="22">
        <f t="shared" si="146"/>
        <v>7509.2737144666353</v>
      </c>
      <c r="G87" s="22">
        <f t="shared" si="146"/>
        <v>6845.2786040171941</v>
      </c>
      <c r="H87" s="22">
        <f t="shared" si="146"/>
        <v>7215.1220239255199</v>
      </c>
      <c r="I87" s="22">
        <f t="shared" si="146"/>
        <v>8438.0660941727037</v>
      </c>
      <c r="J87" s="75">
        <f t="shared" si="146"/>
        <v>10741.009230502443</v>
      </c>
      <c r="K87" s="61">
        <f>SUM(AE87:AH87)</f>
        <v>9340.8047563892833</v>
      </c>
      <c r="L87" s="61">
        <f>SUM(AI87:AL87)</f>
        <v>11667.899563954252</v>
      </c>
      <c r="M87" s="22">
        <f t="shared" ref="M87:AA87" si="147">M35</f>
        <v>1861.8586377773379</v>
      </c>
      <c r="N87" s="22">
        <f t="shared" si="147"/>
        <v>1899.6937990004214</v>
      </c>
      <c r="O87" s="22">
        <f t="shared" si="147"/>
        <v>1877.2696341834057</v>
      </c>
      <c r="P87" s="22">
        <f t="shared" si="147"/>
        <v>1817.1473138054134</v>
      </c>
      <c r="Q87" s="22">
        <f t="shared" si="147"/>
        <v>1887.1482057008513</v>
      </c>
      <c r="R87" s="22">
        <f t="shared" si="147"/>
        <v>1972.3551611329997</v>
      </c>
      <c r="S87" s="22">
        <f t="shared" si="147"/>
        <v>1981.4910508493485</v>
      </c>
      <c r="T87" s="22">
        <f t="shared" si="147"/>
        <v>1668.2792967834357</v>
      </c>
      <c r="U87" s="22">
        <f t="shared" si="147"/>
        <v>1643.6953741709021</v>
      </c>
      <c r="V87" s="22">
        <f t="shared" si="147"/>
        <v>1842.3452437457681</v>
      </c>
      <c r="W87" s="22">
        <f t="shared" si="147"/>
        <v>1763.9337278786243</v>
      </c>
      <c r="X87" s="22">
        <f t="shared" si="147"/>
        <v>1595.3065729086529</v>
      </c>
      <c r="Y87" s="22">
        <f t="shared" si="147"/>
        <v>1603.6197107913426</v>
      </c>
      <c r="Z87" s="22">
        <f t="shared" si="147"/>
        <v>1888.740212692057</v>
      </c>
      <c r="AA87" s="22">
        <f t="shared" si="147"/>
        <v>1877.8535087463338</v>
      </c>
      <c r="AB87" s="22">
        <f>AB35</f>
        <v>1844.9085259280391</v>
      </c>
      <c r="AC87" s="22">
        <f>AC35</f>
        <v>2040.9668870113308</v>
      </c>
      <c r="AD87" s="22">
        <f t="shared" ref="AD87:AL87" si="148">AD35</f>
        <v>2088.690547958081</v>
      </c>
      <c r="AE87" s="22">
        <f t="shared" si="148"/>
        <v>2173.5285232848573</v>
      </c>
      <c r="AF87" s="22">
        <f t="shared" si="148"/>
        <v>2134.8801359184345</v>
      </c>
      <c r="AG87" s="22">
        <f t="shared" si="148"/>
        <v>2414.0152557526108</v>
      </c>
      <c r="AH87" s="22">
        <f t="shared" si="148"/>
        <v>2618.3808414333807</v>
      </c>
      <c r="AI87" s="22">
        <f t="shared" si="148"/>
        <v>2920.3300635757732</v>
      </c>
      <c r="AJ87" s="22">
        <f t="shared" si="148"/>
        <v>2788.283069740678</v>
      </c>
      <c r="AK87" s="22">
        <f t="shared" si="148"/>
        <v>3029.6223828993343</v>
      </c>
      <c r="AL87" s="22">
        <f t="shared" si="148"/>
        <v>2929.6640477384663</v>
      </c>
      <c r="AM87" s="62"/>
      <c r="AN87" s="26">
        <f t="shared" ref="AN87:AV92" si="149">B87/B$87</f>
        <v>1</v>
      </c>
      <c r="AO87" s="26">
        <f t="shared" si="149"/>
        <v>1</v>
      </c>
      <c r="AP87" s="26">
        <f t="shared" si="149"/>
        <v>1</v>
      </c>
      <c r="AQ87" s="26">
        <f t="shared" si="149"/>
        <v>1</v>
      </c>
      <c r="AR87" s="26">
        <f t="shared" si="149"/>
        <v>1</v>
      </c>
      <c r="AS87" s="26">
        <f t="shared" si="149"/>
        <v>1</v>
      </c>
      <c r="AT87" s="26">
        <f t="shared" si="149"/>
        <v>1</v>
      </c>
      <c r="AU87" s="26">
        <f t="shared" si="149"/>
        <v>1</v>
      </c>
      <c r="AV87" s="26">
        <f t="shared" si="149"/>
        <v>1</v>
      </c>
      <c r="AW87" s="63"/>
      <c r="AX87" s="26">
        <f t="shared" ref="AX87:BM92" si="150">M87/M$87</f>
        <v>1</v>
      </c>
      <c r="AY87" s="26">
        <f t="shared" si="150"/>
        <v>1</v>
      </c>
      <c r="AZ87" s="26">
        <f t="shared" si="150"/>
        <v>1</v>
      </c>
      <c r="BA87" s="26">
        <f t="shared" si="150"/>
        <v>1</v>
      </c>
      <c r="BB87" s="26">
        <f t="shared" si="150"/>
        <v>1</v>
      </c>
      <c r="BC87" s="26">
        <f t="shared" si="150"/>
        <v>1</v>
      </c>
      <c r="BD87" s="26">
        <f t="shared" si="150"/>
        <v>1</v>
      </c>
      <c r="BE87" s="26">
        <f t="shared" si="150"/>
        <v>1</v>
      </c>
      <c r="BF87" s="26">
        <f t="shared" si="150"/>
        <v>1</v>
      </c>
      <c r="BG87" s="26">
        <f t="shared" si="150"/>
        <v>1</v>
      </c>
      <c r="BH87" s="26">
        <f t="shared" si="150"/>
        <v>1</v>
      </c>
      <c r="BI87" s="26">
        <f t="shared" si="150"/>
        <v>1</v>
      </c>
      <c r="BJ87" s="26">
        <f t="shared" si="150"/>
        <v>1</v>
      </c>
      <c r="BK87" s="26">
        <f t="shared" si="150"/>
        <v>1</v>
      </c>
      <c r="BL87" s="26">
        <f t="shared" si="150"/>
        <v>1</v>
      </c>
      <c r="BM87" s="26">
        <f t="shared" si="150"/>
        <v>1</v>
      </c>
      <c r="BN87" s="26">
        <f t="shared" ref="BH87:BW92" si="151">AC87/AC$87</f>
        <v>1</v>
      </c>
      <c r="BO87" s="26">
        <f t="shared" si="151"/>
        <v>1</v>
      </c>
      <c r="BP87" s="26">
        <f t="shared" si="151"/>
        <v>1</v>
      </c>
      <c r="BQ87" s="26">
        <f t="shared" si="151"/>
        <v>1</v>
      </c>
      <c r="BR87" s="26">
        <f t="shared" si="151"/>
        <v>1</v>
      </c>
      <c r="BS87" s="26">
        <f t="shared" si="151"/>
        <v>1</v>
      </c>
      <c r="BT87" s="26">
        <f t="shared" si="151"/>
        <v>1</v>
      </c>
      <c r="BU87" s="26">
        <f t="shared" si="151"/>
        <v>1</v>
      </c>
      <c r="BV87" s="26">
        <f t="shared" si="151"/>
        <v>1</v>
      </c>
      <c r="BW87" s="26">
        <f t="shared" si="151"/>
        <v>1</v>
      </c>
      <c r="BX87" s="91"/>
      <c r="BY87" s="53"/>
      <c r="BZ87" s="53"/>
      <c r="CA87" s="21">
        <f t="shared" ref="CA87" si="152">CA35</f>
        <v>2679.808653304513</v>
      </c>
    </row>
    <row r="88" spans="1:79" s="24" customFormat="1" hidden="1" outlineLevel="1" x14ac:dyDescent="0.3">
      <c r="A88" s="31" t="s">
        <v>58</v>
      </c>
      <c r="B88" s="22">
        <v>438.74688419114869</v>
      </c>
      <c r="C88" s="22">
        <v>504.89914502712094</v>
      </c>
      <c r="D88" s="22">
        <v>480.0891399836234</v>
      </c>
      <c r="E88" s="22">
        <v>551.01907260481028</v>
      </c>
      <c r="F88" s="22">
        <v>463.43802759133393</v>
      </c>
      <c r="G88" s="22">
        <v>431.17697469643218</v>
      </c>
      <c r="H88" s="22">
        <v>419.07920313729392</v>
      </c>
      <c r="I88" s="22">
        <v>525.22976237782541</v>
      </c>
      <c r="J88" s="75">
        <v>642.96605604588513</v>
      </c>
      <c r="K88" s="61">
        <f t="shared" ref="K88:K92" si="153">SUM(AE88:AH88)</f>
        <v>583.48640680751134</v>
      </c>
      <c r="L88" s="61">
        <f t="shared" ref="L88:L92" si="154">SUM(AI88:AL88)</f>
        <v>479.94488416107322</v>
      </c>
      <c r="M88" s="22">
        <v>148.22740615352095</v>
      </c>
      <c r="N88" s="22">
        <v>140.25197130324611</v>
      </c>
      <c r="O88" s="22">
        <v>135.54162489254406</v>
      </c>
      <c r="P88" s="22">
        <v>126.99807025549916</v>
      </c>
      <c r="Q88" s="22">
        <v>119.74823298287747</v>
      </c>
      <c r="R88" s="22">
        <v>126.13385893690123</v>
      </c>
      <c r="S88" s="22">
        <v>115.3947099659643</v>
      </c>
      <c r="T88" s="22">
        <v>102.16122570559094</v>
      </c>
      <c r="U88" s="22">
        <v>98.289111875058254</v>
      </c>
      <c r="V88" s="22">
        <v>119.1988443053407</v>
      </c>
      <c r="W88" s="22">
        <v>104.88902389830322</v>
      </c>
      <c r="X88" s="22">
        <v>108.79999461773002</v>
      </c>
      <c r="Y88" s="22">
        <v>102.8017286534303</v>
      </c>
      <c r="Z88" s="22">
        <v>112.06673770517727</v>
      </c>
      <c r="AA88" s="22">
        <v>104.19100502142646</v>
      </c>
      <c r="AB88" s="22">
        <v>100.01973175725988</v>
      </c>
      <c r="AC88" s="22">
        <v>133.31510392951586</v>
      </c>
      <c r="AD88" s="22">
        <v>129.76904885180156</v>
      </c>
      <c r="AE88" s="22">
        <v>130.1996957977513</v>
      </c>
      <c r="AF88" s="22">
        <f>I88-AC88-AD88-AE88</f>
        <v>131.94591379875664</v>
      </c>
      <c r="AG88" s="22">
        <v>158.89969835936648</v>
      </c>
      <c r="AH88" s="22">
        <v>162.44109885163692</v>
      </c>
      <c r="AI88" s="22">
        <v>157.63032702540625</v>
      </c>
      <c r="AJ88" s="22">
        <v>163.99493180947547</v>
      </c>
      <c r="AK88" s="22">
        <v>158.31962532619153</v>
      </c>
      <c r="AL88" s="22"/>
      <c r="AM88" s="62"/>
      <c r="AN88" s="26">
        <f t="shared" si="149"/>
        <v>0.14359903132155946</v>
      </c>
      <c r="AO88" s="26">
        <f t="shared" si="149"/>
        <v>8.2740938849564738E-2</v>
      </c>
      <c r="AP88" s="26">
        <f t="shared" si="149"/>
        <v>7.082334290887532E-2</v>
      </c>
      <c r="AQ88" s="26">
        <f t="shared" si="149"/>
        <v>7.3903076068231585E-2</v>
      </c>
      <c r="AR88" s="26">
        <f t="shared" si="149"/>
        <v>6.1715426180100397E-2</v>
      </c>
      <c r="AS88" s="26">
        <f t="shared" si="149"/>
        <v>6.2988959199322195E-2</v>
      </c>
      <c r="AT88" s="26">
        <f t="shared" si="149"/>
        <v>5.8083453300944478E-2</v>
      </c>
      <c r="AU88" s="26">
        <f t="shared" si="149"/>
        <v>6.2245277118716462E-2</v>
      </c>
      <c r="AV88" s="26">
        <f t="shared" si="149"/>
        <v>5.9860860580957576E-2</v>
      </c>
      <c r="AW88" s="63"/>
      <c r="AX88" s="26">
        <f t="shared" si="150"/>
        <v>7.9612599552924629E-2</v>
      </c>
      <c r="AY88" s="26">
        <f t="shared" si="150"/>
        <v>7.3828725122461164E-2</v>
      </c>
      <c r="AZ88" s="26">
        <f t="shared" si="150"/>
        <v>7.2201468784479306E-2</v>
      </c>
      <c r="BA88" s="26">
        <f t="shared" si="150"/>
        <v>6.9888703733955254E-2</v>
      </c>
      <c r="BB88" s="26">
        <f t="shared" si="150"/>
        <v>6.3454599178343396E-2</v>
      </c>
      <c r="BC88" s="26">
        <f t="shared" si="150"/>
        <v>6.3950885430007903E-2</v>
      </c>
      <c r="BD88" s="26">
        <f t="shared" si="150"/>
        <v>5.8236301353216495E-2</v>
      </c>
      <c r="BE88" s="26">
        <f t="shared" si="150"/>
        <v>6.1237483377372864E-2</v>
      </c>
      <c r="BF88" s="26">
        <f t="shared" si="150"/>
        <v>5.9797644636334364E-2</v>
      </c>
      <c r="BG88" s="26">
        <f t="shared" si="150"/>
        <v>6.4699515310708708E-2</v>
      </c>
      <c r="BH88" s="26">
        <f t="shared" si="151"/>
        <v>5.9463131885599166E-2</v>
      </c>
      <c r="BI88" s="26">
        <f t="shared" si="151"/>
        <v>6.8200054124618659E-2</v>
      </c>
      <c r="BJ88" s="26">
        <f t="shared" si="151"/>
        <v>6.410605205313949E-2</v>
      </c>
      <c r="BK88" s="26">
        <f t="shared" si="151"/>
        <v>5.9334119616930504E-2</v>
      </c>
      <c r="BL88" s="26">
        <f t="shared" si="151"/>
        <v>5.5484096355836086E-2</v>
      </c>
      <c r="BM88" s="26">
        <f t="shared" si="151"/>
        <v>5.4213924620976663E-2</v>
      </c>
      <c r="BN88" s="26">
        <f t="shared" si="151"/>
        <v>6.5319581997106524E-2</v>
      </c>
      <c r="BO88" s="26">
        <f t="shared" si="151"/>
        <v>6.2129380045629415E-2</v>
      </c>
      <c r="BP88" s="26">
        <f t="shared" si="151"/>
        <v>5.990245557071424E-2</v>
      </c>
      <c r="BQ88" s="26">
        <f t="shared" si="151"/>
        <v>6.1804834650350499E-2</v>
      </c>
      <c r="BR88" s="26">
        <f t="shared" si="151"/>
        <v>6.5823816970794896E-2</v>
      </c>
      <c r="BS88" s="26">
        <f t="shared" si="151"/>
        <v>6.2038759328345745E-2</v>
      </c>
      <c r="BT88" s="26">
        <f t="shared" si="151"/>
        <v>5.3976887404431656E-2</v>
      </c>
      <c r="BU88" s="26">
        <f t="shared" si="151"/>
        <v>5.8815739904315989E-2</v>
      </c>
      <c r="BV88" s="26">
        <f t="shared" si="151"/>
        <v>5.2257214040873433E-2</v>
      </c>
      <c r="BW88" s="26">
        <f t="shared" si="151"/>
        <v>0</v>
      </c>
      <c r="BX88" s="91"/>
      <c r="BY88" s="53"/>
      <c r="BZ88" s="53"/>
      <c r="CA88" s="21"/>
    </row>
    <row r="89" spans="1:79" s="24" customFormat="1" hidden="1" outlineLevel="1" x14ac:dyDescent="0.3">
      <c r="A89" s="31" t="s">
        <v>59</v>
      </c>
      <c r="B89" s="22">
        <v>771.19339644082652</v>
      </c>
      <c r="C89" s="22">
        <v>1448.5679481095922</v>
      </c>
      <c r="D89" s="22">
        <v>1360.3462620784508</v>
      </c>
      <c r="E89" s="22">
        <v>1409.0496913400821</v>
      </c>
      <c r="F89" s="22">
        <v>1532.6322489802908</v>
      </c>
      <c r="G89" s="22">
        <v>1315.6249018345834</v>
      </c>
      <c r="H89" s="22">
        <v>1408.5695673390453</v>
      </c>
      <c r="I89" s="22">
        <v>1548.19686558176</v>
      </c>
      <c r="J89" s="75">
        <v>2078.4777492379358</v>
      </c>
      <c r="K89" s="61">
        <f t="shared" si="153"/>
        <v>1775.8565105809425</v>
      </c>
      <c r="L89" s="61">
        <f t="shared" si="154"/>
        <v>1751.2657679948038</v>
      </c>
      <c r="M89" s="22">
        <v>337.73539215374706</v>
      </c>
      <c r="N89" s="22">
        <v>329.99187510725005</v>
      </c>
      <c r="O89" s="22">
        <v>370.95181461429797</v>
      </c>
      <c r="P89" s="22">
        <v>370.37060946478709</v>
      </c>
      <c r="Q89" s="22">
        <v>351.11212704383826</v>
      </c>
      <c r="R89" s="22">
        <v>401.06250093331448</v>
      </c>
      <c r="S89" s="22">
        <v>417.64664507559712</v>
      </c>
      <c r="T89" s="22">
        <v>362.81097592754088</v>
      </c>
      <c r="U89" s="22">
        <v>330.87514572011872</v>
      </c>
      <c r="V89" s="22">
        <v>373.03823551893169</v>
      </c>
      <c r="W89" s="22">
        <v>312.24386303598533</v>
      </c>
      <c r="X89" s="22">
        <v>299.46765755954755</v>
      </c>
      <c r="Y89" s="22">
        <v>318.78566859369346</v>
      </c>
      <c r="Z89" s="22">
        <v>366.91220467463404</v>
      </c>
      <c r="AA89" s="22">
        <v>379.91676887811605</v>
      </c>
      <c r="AB89" s="22">
        <v>342.95492519260188</v>
      </c>
      <c r="AC89" s="22">
        <v>378.12999088704146</v>
      </c>
      <c r="AD89" s="22">
        <v>361.25376038047705</v>
      </c>
      <c r="AE89" s="22">
        <v>397.33747297878654</v>
      </c>
      <c r="AF89" s="22">
        <f>I89-AC89-AD89-AE89</f>
        <v>411.47564133545495</v>
      </c>
      <c r="AG89" s="22">
        <v>456.02723658702655</v>
      </c>
      <c r="AH89" s="22">
        <v>511.01615967967439</v>
      </c>
      <c r="AI89" s="22">
        <v>569.2079341970973</v>
      </c>
      <c r="AJ89" s="22">
        <v>542.22641877413764</v>
      </c>
      <c r="AK89" s="22">
        <v>639.83141502356887</v>
      </c>
      <c r="AL89" s="22"/>
      <c r="AM89" s="62"/>
      <c r="AN89" s="26">
        <f t="shared" si="149"/>
        <v>0.25240663507991745</v>
      </c>
      <c r="AO89" s="26">
        <f t="shared" si="149"/>
        <v>0.23738576940457506</v>
      </c>
      <c r="AP89" s="26">
        <f t="shared" si="149"/>
        <v>0.20067996080326947</v>
      </c>
      <c r="AQ89" s="26">
        <f t="shared" si="149"/>
        <v>0.18898276248544368</v>
      </c>
      <c r="AR89" s="26">
        <f t="shared" si="149"/>
        <v>0.20409859957930029</v>
      </c>
      <c r="AS89" s="26">
        <f t="shared" si="149"/>
        <v>0.19219450046379424</v>
      </c>
      <c r="AT89" s="26">
        <f t="shared" si="149"/>
        <v>0.19522463551804037</v>
      </c>
      <c r="AU89" s="26">
        <f t="shared" si="149"/>
        <v>0.18347768888074234</v>
      </c>
      <c r="AV89" s="26">
        <f t="shared" si="149"/>
        <v>0.19350860842158579</v>
      </c>
      <c r="AW89" s="63"/>
      <c r="AX89" s="26">
        <f t="shared" si="150"/>
        <v>0.18139690377188414</v>
      </c>
      <c r="AY89" s="26">
        <f t="shared" si="150"/>
        <v>0.17370792876245886</v>
      </c>
      <c r="AZ89" s="26">
        <f t="shared" si="150"/>
        <v>0.1976017764627927</v>
      </c>
      <c r="BA89" s="26">
        <f t="shared" si="150"/>
        <v>0.20381980406925207</v>
      </c>
      <c r="BB89" s="26">
        <f t="shared" si="150"/>
        <v>0.18605434696817669</v>
      </c>
      <c r="BC89" s="26">
        <f t="shared" si="150"/>
        <v>0.20334192788226241</v>
      </c>
      <c r="BD89" s="26">
        <f t="shared" si="150"/>
        <v>0.21077392446288193</v>
      </c>
      <c r="BE89" s="26">
        <f t="shared" si="150"/>
        <v>0.21747616039296713</v>
      </c>
      <c r="BF89" s="26">
        <f t="shared" si="150"/>
        <v>0.20129955399248828</v>
      </c>
      <c r="BG89" s="26">
        <f t="shared" si="150"/>
        <v>0.20248009258052427</v>
      </c>
      <c r="BH89" s="26">
        <f t="shared" si="151"/>
        <v>0.17701564299215597</v>
      </c>
      <c r="BI89" s="26">
        <f t="shared" si="151"/>
        <v>0.18771793625443492</v>
      </c>
      <c r="BJ89" s="26">
        <f t="shared" si="151"/>
        <v>0.19879131345696757</v>
      </c>
      <c r="BK89" s="26">
        <f t="shared" si="151"/>
        <v>0.19426292838424145</v>
      </c>
      <c r="BL89" s="26">
        <f t="shared" si="151"/>
        <v>0.20231438027972201</v>
      </c>
      <c r="BM89" s="26">
        <f t="shared" si="151"/>
        <v>0.18589264474241954</v>
      </c>
      <c r="BN89" s="26">
        <f t="shared" si="151"/>
        <v>0.18527002730590711</v>
      </c>
      <c r="BO89" s="26">
        <f t="shared" si="151"/>
        <v>0.17295705231856454</v>
      </c>
      <c r="BP89" s="26">
        <f t="shared" si="151"/>
        <v>0.18280757244367318</v>
      </c>
      <c r="BQ89" s="26">
        <f t="shared" si="151"/>
        <v>0.19273945848881882</v>
      </c>
      <c r="BR89" s="26">
        <f t="shared" si="151"/>
        <v>0.1889081833680675</v>
      </c>
      <c r="BS89" s="26">
        <f t="shared" si="151"/>
        <v>0.19516494758643618</v>
      </c>
      <c r="BT89" s="26">
        <f t="shared" si="151"/>
        <v>0.19491219204863969</v>
      </c>
      <c r="BU89" s="26">
        <f t="shared" si="151"/>
        <v>0.19446605857868188</v>
      </c>
      <c r="BV89" s="26">
        <f t="shared" si="151"/>
        <v>0.21119180351818409</v>
      </c>
      <c r="BW89" s="26">
        <f t="shared" si="151"/>
        <v>0</v>
      </c>
      <c r="BX89" s="91"/>
      <c r="BY89" s="53"/>
      <c r="BZ89" s="53"/>
      <c r="CA89" s="21"/>
    </row>
    <row r="90" spans="1:79" s="24" customFormat="1" hidden="1" outlineLevel="1" x14ac:dyDescent="0.3">
      <c r="A90" s="31" t="s">
        <v>54</v>
      </c>
      <c r="B90" s="22">
        <v>641.52328946159889</v>
      </c>
      <c r="C90" s="22">
        <v>2028.9871734752546</v>
      </c>
      <c r="D90" s="22">
        <v>2715.2577776121816</v>
      </c>
      <c r="E90" s="22">
        <v>2847.8742177219528</v>
      </c>
      <c r="F90" s="22">
        <v>2597.2550342576924</v>
      </c>
      <c r="G90" s="22">
        <v>2421.4741358508322</v>
      </c>
      <c r="H90" s="22">
        <v>2679.3119850252119</v>
      </c>
      <c r="I90" s="22">
        <v>3111.0293620780117</v>
      </c>
      <c r="J90" s="75">
        <v>3861.7264649826216</v>
      </c>
      <c r="K90" s="61">
        <f t="shared" si="153"/>
        <v>3347.7289260622333</v>
      </c>
      <c r="L90" s="61">
        <f t="shared" si="154"/>
        <v>3022.2906747156035</v>
      </c>
      <c r="M90" s="22">
        <v>737.06668022468273</v>
      </c>
      <c r="N90" s="22">
        <v>715.46840175222553</v>
      </c>
      <c r="O90" s="22">
        <v>715.33080873504832</v>
      </c>
      <c r="P90" s="22">
        <v>680.00832700999626</v>
      </c>
      <c r="Q90" s="22">
        <v>686.20369169596268</v>
      </c>
      <c r="R90" s="22">
        <v>697.33526755338778</v>
      </c>
      <c r="S90" s="22">
        <v>670.01719119277709</v>
      </c>
      <c r="T90" s="22">
        <v>543.69888381556484</v>
      </c>
      <c r="U90" s="22">
        <v>542.29090107080719</v>
      </c>
      <c r="V90" s="22">
        <v>631.53528626611433</v>
      </c>
      <c r="W90" s="22">
        <v>674.2169490690701</v>
      </c>
      <c r="X90" s="22">
        <v>573.43099944484061</v>
      </c>
      <c r="Y90" s="22">
        <v>580.01536341336362</v>
      </c>
      <c r="Z90" s="22">
        <v>659.88555392900105</v>
      </c>
      <c r="AA90" s="22">
        <v>717.89060928297681</v>
      </c>
      <c r="AB90" s="22">
        <v>721.52045839987045</v>
      </c>
      <c r="AC90" s="22">
        <v>776.80710316426416</v>
      </c>
      <c r="AD90" s="22">
        <v>790.13648768047892</v>
      </c>
      <c r="AE90" s="22">
        <v>786.01152949885272</v>
      </c>
      <c r="AF90" s="22">
        <f>I90-AC90-AD90-AE90</f>
        <v>758.07424173441564</v>
      </c>
      <c r="AG90" s="22">
        <v>865.09761410514363</v>
      </c>
      <c r="AH90" s="22">
        <v>938.54554072382132</v>
      </c>
      <c r="AI90" s="22">
        <v>1101.5478953159425</v>
      </c>
      <c r="AJ90" s="22">
        <v>956.53541483771414</v>
      </c>
      <c r="AK90" s="22">
        <v>964.20736456194697</v>
      </c>
      <c r="AL90" s="22"/>
      <c r="AM90" s="62"/>
      <c r="AN90" s="26">
        <f t="shared" si="149"/>
        <v>0.20996644365175976</v>
      </c>
      <c r="AO90" s="26">
        <f t="shared" si="149"/>
        <v>0.33250264988674022</v>
      </c>
      <c r="AP90" s="26">
        <f t="shared" si="149"/>
        <v>0.40055818108357555</v>
      </c>
      <c r="AQ90" s="26">
        <f t="shared" si="149"/>
        <v>0.38195894735572472</v>
      </c>
      <c r="AR90" s="26">
        <f t="shared" si="149"/>
        <v>0.34587300090740786</v>
      </c>
      <c r="AS90" s="26">
        <f t="shared" si="149"/>
        <v>0.35374369341662371</v>
      </c>
      <c r="AT90" s="26">
        <f t="shared" si="149"/>
        <v>0.37134673206365026</v>
      </c>
      <c r="AU90" s="26">
        <f t="shared" si="149"/>
        <v>0.36868985468441362</v>
      </c>
      <c r="AV90" s="26">
        <f t="shared" si="149"/>
        <v>0.359531062874059</v>
      </c>
      <c r="AW90" s="63"/>
      <c r="AX90" s="26">
        <f t="shared" si="150"/>
        <v>0.39587682183250128</v>
      </c>
      <c r="AY90" s="26">
        <f t="shared" si="150"/>
        <v>0.37662301268166998</v>
      </c>
      <c r="AZ90" s="26">
        <f t="shared" si="150"/>
        <v>0.38104851626506514</v>
      </c>
      <c r="BA90" s="26">
        <f t="shared" si="150"/>
        <v>0.37421750115896985</v>
      </c>
      <c r="BB90" s="26">
        <f t="shared" si="150"/>
        <v>0.36361939651746616</v>
      </c>
      <c r="BC90" s="26">
        <f t="shared" si="150"/>
        <v>0.35355461394326693</v>
      </c>
      <c r="BD90" s="26">
        <f t="shared" si="150"/>
        <v>0.33813788404725836</v>
      </c>
      <c r="BE90" s="26">
        <f t="shared" si="150"/>
        <v>0.32590399273302495</v>
      </c>
      <c r="BF90" s="26">
        <f t="shared" si="150"/>
        <v>0.32992177844653525</v>
      </c>
      <c r="BG90" s="26">
        <f t="shared" si="150"/>
        <v>0.34278878424659809</v>
      </c>
      <c r="BH90" s="26">
        <f t="shared" si="151"/>
        <v>0.38222351464411863</v>
      </c>
      <c r="BI90" s="26">
        <f t="shared" si="151"/>
        <v>0.35944877880075982</v>
      </c>
      <c r="BJ90" s="26">
        <f t="shared" si="151"/>
        <v>0.36169134085234078</v>
      </c>
      <c r="BK90" s="26">
        <f t="shared" si="151"/>
        <v>0.34937867552915269</v>
      </c>
      <c r="BL90" s="26">
        <f t="shared" si="151"/>
        <v>0.38229319057067707</v>
      </c>
      <c r="BM90" s="26">
        <f t="shared" si="151"/>
        <v>0.39108738902755413</v>
      </c>
      <c r="BN90" s="26">
        <f t="shared" si="151"/>
        <v>0.38060740137816435</v>
      </c>
      <c r="BO90" s="26">
        <f t="shared" si="151"/>
        <v>0.37829274827375559</v>
      </c>
      <c r="BP90" s="26">
        <f t="shared" si="151"/>
        <v>0.36162926829731784</v>
      </c>
      <c r="BQ90" s="26">
        <f t="shared" si="151"/>
        <v>0.35508983805701527</v>
      </c>
      <c r="BR90" s="26">
        <f t="shared" si="151"/>
        <v>0.35836460107019275</v>
      </c>
      <c r="BS90" s="26">
        <f t="shared" si="151"/>
        <v>0.35844500764450793</v>
      </c>
      <c r="BT90" s="26">
        <f t="shared" si="151"/>
        <v>0.37719979294640466</v>
      </c>
      <c r="BU90" s="26">
        <f t="shared" si="151"/>
        <v>0.34305534657450543</v>
      </c>
      <c r="BV90" s="26">
        <f t="shared" si="151"/>
        <v>0.31825991582462665</v>
      </c>
      <c r="BW90" s="26">
        <f t="shared" si="151"/>
        <v>0</v>
      </c>
      <c r="BX90" s="91"/>
      <c r="BY90" s="53"/>
      <c r="BZ90" s="53"/>
      <c r="CA90" s="21"/>
    </row>
    <row r="91" spans="1:79" s="24" customFormat="1" hidden="1" outlineLevel="1" x14ac:dyDescent="0.3">
      <c r="A91" s="83" t="s">
        <v>60</v>
      </c>
      <c r="B91" s="22">
        <v>984.95935261648299</v>
      </c>
      <c r="C91" s="22">
        <v>1561.6670385004377</v>
      </c>
      <c r="D91" s="22">
        <v>1633.9006986837833</v>
      </c>
      <c r="E91" s="22">
        <v>1914.7529898006758</v>
      </c>
      <c r="F91" s="22">
        <v>2175.362442187929</v>
      </c>
      <c r="G91" s="22">
        <v>2059.8473332435547</v>
      </c>
      <c r="H91" s="22">
        <v>2194.4868864249288</v>
      </c>
      <c r="I91" s="22">
        <v>2713.4178627839319</v>
      </c>
      <c r="J91" s="75">
        <v>3118.8974645014969</v>
      </c>
      <c r="K91" s="61">
        <f t="shared" si="153"/>
        <v>3014.5029996347694</v>
      </c>
      <c r="L91" s="61">
        <f t="shared" si="154"/>
        <v>2405.8990969319416</v>
      </c>
      <c r="M91" s="22">
        <v>464.33970404268615</v>
      </c>
      <c r="N91" s="22">
        <v>513.01829469106542</v>
      </c>
      <c r="O91" s="22">
        <v>483.57648638925014</v>
      </c>
      <c r="P91" s="22">
        <v>453.81850467767413</v>
      </c>
      <c r="Q91" s="22">
        <v>547.61642546934877</v>
      </c>
      <c r="R91" s="22">
        <v>584.0649886764495</v>
      </c>
      <c r="S91" s="22">
        <v>572.7545045188017</v>
      </c>
      <c r="T91" s="22">
        <v>470.92652352332902</v>
      </c>
      <c r="U91" s="22">
        <v>557.22175263816473</v>
      </c>
      <c r="V91" s="22">
        <v>534.71323603625649</v>
      </c>
      <c r="W91" s="22">
        <v>497.82607690161274</v>
      </c>
      <c r="X91" s="22">
        <v>470.08626766752059</v>
      </c>
      <c r="Y91" s="22">
        <v>483.38760602768599</v>
      </c>
      <c r="Z91" s="22">
        <v>601.17379160251085</v>
      </c>
      <c r="AA91" s="22">
        <v>563.7354470129103</v>
      </c>
      <c r="AB91" s="22">
        <v>546.19004178182172</v>
      </c>
      <c r="AC91" s="22">
        <v>630.80948661402067</v>
      </c>
      <c r="AD91" s="22">
        <v>680.66629749388176</v>
      </c>
      <c r="AE91" s="22">
        <v>721.26534345758819</v>
      </c>
      <c r="AF91" s="22">
        <f>I91-AC91-AD91-AE91</f>
        <v>680.67673521844108</v>
      </c>
      <c r="AG91" s="22">
        <v>793.27900514318776</v>
      </c>
      <c r="AH91" s="22">
        <v>819.28191581555279</v>
      </c>
      <c r="AI91" s="22">
        <v>750.90940469956422</v>
      </c>
      <c r="AJ91" s="22">
        <v>755.4271388431921</v>
      </c>
      <c r="AK91" s="22">
        <v>899.56255338918538</v>
      </c>
      <c r="AL91" s="22"/>
      <c r="AM91" s="62"/>
      <c r="AN91" s="26">
        <f t="shared" si="149"/>
        <v>0.32237085669015597</v>
      </c>
      <c r="AO91" s="26">
        <f t="shared" si="149"/>
        <v>0.25592001533099207</v>
      </c>
      <c r="AP91" s="26">
        <f t="shared" si="149"/>
        <v>0.24103504916999349</v>
      </c>
      <c r="AQ91" s="26">
        <f t="shared" si="149"/>
        <v>0.25680805418980679</v>
      </c>
      <c r="AR91" s="26">
        <f t="shared" si="149"/>
        <v>0.28969012515778825</v>
      </c>
      <c r="AS91" s="26">
        <f t="shared" si="149"/>
        <v>0.30091504705662681</v>
      </c>
      <c r="AT91" s="26">
        <f t="shared" si="149"/>
        <v>0.30415104265013909</v>
      </c>
      <c r="AU91" s="26">
        <f t="shared" si="149"/>
        <v>0.32156869032559582</v>
      </c>
      <c r="AV91" s="26">
        <f t="shared" si="149"/>
        <v>0.29037285022010928</v>
      </c>
      <c r="AW91" s="63"/>
      <c r="AX91" s="26">
        <f t="shared" si="150"/>
        <v>0.24939578903638396</v>
      </c>
      <c r="AY91" s="26">
        <f t="shared" si="150"/>
        <v>0.27005315012398562</v>
      </c>
      <c r="AZ91" s="26">
        <f t="shared" si="150"/>
        <v>0.257595647201528</v>
      </c>
      <c r="BA91" s="26">
        <f t="shared" si="150"/>
        <v>0.24974227528493631</v>
      </c>
      <c r="BB91" s="26">
        <f t="shared" si="150"/>
        <v>0.2901819919681265</v>
      </c>
      <c r="BC91" s="26">
        <f t="shared" si="150"/>
        <v>0.29612566751970737</v>
      </c>
      <c r="BD91" s="26">
        <f t="shared" si="150"/>
        <v>0.28905227922846061</v>
      </c>
      <c r="BE91" s="26">
        <f t="shared" si="150"/>
        <v>0.28228278348314323</v>
      </c>
      <c r="BF91" s="26">
        <f t="shared" si="150"/>
        <v>0.33900548811803616</v>
      </c>
      <c r="BG91" s="26">
        <f t="shared" si="150"/>
        <v>0.29023508913514123</v>
      </c>
      <c r="BH91" s="26">
        <f t="shared" si="151"/>
        <v>0.28222493228264184</v>
      </c>
      <c r="BI91" s="26">
        <f t="shared" si="151"/>
        <v>0.29466829489107715</v>
      </c>
      <c r="BJ91" s="26">
        <f t="shared" si="151"/>
        <v>0.30143531086254072</v>
      </c>
      <c r="BK91" s="26">
        <f t="shared" si="151"/>
        <v>0.31829353108633535</v>
      </c>
      <c r="BL91" s="26">
        <f t="shared" si="151"/>
        <v>0.30020203620103647</v>
      </c>
      <c r="BM91" s="26">
        <f t="shared" si="151"/>
        <v>0.2960526411503645</v>
      </c>
      <c r="BN91" s="26">
        <f t="shared" si="151"/>
        <v>0.30907384663047627</v>
      </c>
      <c r="BO91" s="26">
        <f t="shared" si="151"/>
        <v>0.32588182972307989</v>
      </c>
      <c r="BP91" s="26">
        <f t="shared" si="151"/>
        <v>0.33184075374706318</v>
      </c>
      <c r="BQ91" s="26">
        <f t="shared" si="151"/>
        <v>0.31883604318872499</v>
      </c>
      <c r="BR91" s="26">
        <f t="shared" si="151"/>
        <v>0.3286139154476343</v>
      </c>
      <c r="BS91" s="26">
        <f t="shared" si="151"/>
        <v>0.31289639110216416</v>
      </c>
      <c r="BT91" s="26">
        <f t="shared" si="151"/>
        <v>0.25713169003236558</v>
      </c>
      <c r="BU91" s="26">
        <f t="shared" si="151"/>
        <v>0.27092914167909427</v>
      </c>
      <c r="BV91" s="26">
        <f t="shared" si="151"/>
        <v>0.29692233542594448</v>
      </c>
      <c r="BW91" s="26">
        <f t="shared" si="151"/>
        <v>0</v>
      </c>
      <c r="BX91" s="91"/>
      <c r="BY91" s="53"/>
      <c r="BZ91" s="53"/>
      <c r="CA91" s="21"/>
    </row>
    <row r="92" spans="1:79" s="24" customFormat="1" hidden="1" outlineLevel="1" x14ac:dyDescent="0.3">
      <c r="A92" s="83" t="s">
        <v>61</v>
      </c>
      <c r="B92" s="22">
        <v>218.94427148303154</v>
      </c>
      <c r="C92" s="22">
        <v>558.0443021446855</v>
      </c>
      <c r="D92" s="22">
        <v>589.09121394632177</v>
      </c>
      <c r="E92" s="22">
        <v>733.27338790162173</v>
      </c>
      <c r="F92" s="22">
        <v>740.5859613564495</v>
      </c>
      <c r="G92" s="22">
        <v>617.15524778283202</v>
      </c>
      <c r="H92" s="22">
        <v>513.6743693138543</v>
      </c>
      <c r="I92" s="22">
        <v>540.19223194954475</v>
      </c>
      <c r="J92" s="75">
        <v>1038.9414958772986</v>
      </c>
      <c r="K92" s="61">
        <f t="shared" si="153"/>
        <v>619.22991951123151</v>
      </c>
      <c r="L92" s="61">
        <f t="shared" si="154"/>
        <v>1078.8350803629901</v>
      </c>
      <c r="M92" s="22">
        <v>174.48932139991288</v>
      </c>
      <c r="N92" s="22">
        <v>200.96340078150584</v>
      </c>
      <c r="O92" s="22">
        <v>171.86888447308411</v>
      </c>
      <c r="P92" s="22">
        <v>185.9517812471189</v>
      </c>
      <c r="Q92" s="22">
        <v>182.46772915356792</v>
      </c>
      <c r="R92" s="22">
        <v>163.75854434294314</v>
      </c>
      <c r="S92" s="22">
        <v>205.67798584658971</v>
      </c>
      <c r="T92" s="22">
        <v>188.68170201334874</v>
      </c>
      <c r="U92" s="22">
        <v>115.01846495891064</v>
      </c>
      <c r="V92" s="22">
        <v>183.85963335210428</v>
      </c>
      <c r="W92" s="22">
        <v>174.75782213512727</v>
      </c>
      <c r="X92" s="22">
        <v>143.5193273366898</v>
      </c>
      <c r="Y92" s="22">
        <v>118.62938979910072</v>
      </c>
      <c r="Z92" s="22">
        <v>148.70201062742527</v>
      </c>
      <c r="AA92" s="22">
        <v>112.11961449834882</v>
      </c>
      <c r="AB92" s="22">
        <v>134.22335438897949</v>
      </c>
      <c r="AC92" s="22">
        <v>121.90519465623859</v>
      </c>
      <c r="AD92" s="22">
        <v>126.8649598290601</v>
      </c>
      <c r="AE92" s="22">
        <v>138.7144889490973</v>
      </c>
      <c r="AF92" s="22">
        <f>I92-AC92-AD92-AE92</f>
        <v>152.70758851514876</v>
      </c>
      <c r="AG92" s="22">
        <v>140.71168825143701</v>
      </c>
      <c r="AH92" s="22">
        <v>187.09615379554845</v>
      </c>
      <c r="AI92" s="22">
        <v>341.03448689439313</v>
      </c>
      <c r="AJ92" s="22">
        <v>370.09916693592004</v>
      </c>
      <c r="AK92" s="22">
        <v>367.70142653267692</v>
      </c>
      <c r="AL92" s="22"/>
      <c r="AM92" s="62"/>
      <c r="AN92" s="26">
        <f t="shared" si="149"/>
        <v>7.1659050881533626E-2</v>
      </c>
      <c r="AO92" s="26">
        <f t="shared" si="149"/>
        <v>9.1450163728483316E-2</v>
      </c>
      <c r="AP92" s="26">
        <f t="shared" si="149"/>
        <v>8.6903463492944602E-2</v>
      </c>
      <c r="AQ92" s="26">
        <f t="shared" si="149"/>
        <v>9.8347156494470775E-2</v>
      </c>
      <c r="AR92" s="26">
        <f t="shared" si="149"/>
        <v>9.8622848163026564E-2</v>
      </c>
      <c r="AS92" s="26">
        <f t="shared" si="149"/>
        <v>9.0157798313811599E-2</v>
      </c>
      <c r="AT92" s="26">
        <f t="shared" si="149"/>
        <v>7.1194134709087059E-2</v>
      </c>
      <c r="AU92" s="26">
        <f t="shared" si="149"/>
        <v>6.4018487876339278E-2</v>
      </c>
      <c r="AV92" s="26">
        <f t="shared" si="149"/>
        <v>9.6726617916582783E-2</v>
      </c>
      <c r="AW92" s="63"/>
      <c r="AX92" s="26">
        <f t="shared" si="150"/>
        <v>9.371781394113568E-2</v>
      </c>
      <c r="AY92" s="26">
        <f t="shared" si="150"/>
        <v>0.10578725944531088</v>
      </c>
      <c r="AZ92" s="26">
        <f t="shared" si="150"/>
        <v>9.1552583253628042E-2</v>
      </c>
      <c r="BA92" s="26">
        <f t="shared" si="150"/>
        <v>0.10233170411357814</v>
      </c>
      <c r="BB92" s="26">
        <f t="shared" si="150"/>
        <v>9.668966570953702E-2</v>
      </c>
      <c r="BC92" s="26">
        <f t="shared" si="150"/>
        <v>8.3026904874918012E-2</v>
      </c>
      <c r="BD92" s="26">
        <f t="shared" si="150"/>
        <v>0.10379960371682107</v>
      </c>
      <c r="BE92" s="26">
        <f t="shared" si="150"/>
        <v>0.1130995885264181</v>
      </c>
      <c r="BF92" s="26">
        <f t="shared" si="150"/>
        <v>6.9975536079443679E-2</v>
      </c>
      <c r="BG92" s="26">
        <f t="shared" si="150"/>
        <v>9.9796514239801043E-2</v>
      </c>
      <c r="BH92" s="26">
        <f t="shared" si="151"/>
        <v>9.9072782255429662E-2</v>
      </c>
      <c r="BI92" s="26">
        <f t="shared" si="151"/>
        <v>8.9963477725173074E-2</v>
      </c>
      <c r="BJ92" s="26">
        <f t="shared" si="151"/>
        <v>7.3976011270502753E-2</v>
      </c>
      <c r="BK92" s="26">
        <f t="shared" si="151"/>
        <v>7.8730790835165987E-2</v>
      </c>
      <c r="BL92" s="26">
        <f t="shared" si="151"/>
        <v>5.9706262483275679E-2</v>
      </c>
      <c r="BM92" s="26">
        <f t="shared" si="151"/>
        <v>7.2753392649351808E-2</v>
      </c>
      <c r="BN92" s="26">
        <f t="shared" si="151"/>
        <v>5.9729138886103747E-2</v>
      </c>
      <c r="BO92" s="26">
        <f t="shared" si="151"/>
        <v>6.0738992644498821E-2</v>
      </c>
      <c r="BP92" s="26">
        <f t="shared" si="151"/>
        <v>6.3819953344554162E-2</v>
      </c>
      <c r="BQ92" s="26">
        <f t="shared" si="151"/>
        <v>7.1529818440815324E-2</v>
      </c>
      <c r="BR92" s="26">
        <f t="shared" si="151"/>
        <v>5.828947763114601E-2</v>
      </c>
      <c r="BS92" s="26">
        <f t="shared" si="151"/>
        <v>7.1454904815575399E-2</v>
      </c>
      <c r="BT92" s="26">
        <f t="shared" si="151"/>
        <v>0.11677943227993083</v>
      </c>
      <c r="BU92" s="26">
        <f t="shared" si="151"/>
        <v>0.13273371378693657</v>
      </c>
      <c r="BV92" s="26">
        <f t="shared" si="151"/>
        <v>0.1213687318288124</v>
      </c>
      <c r="BW92" s="26">
        <f t="shared" si="151"/>
        <v>0</v>
      </c>
      <c r="BX92" s="91"/>
      <c r="BY92" s="53"/>
      <c r="BZ92" s="53"/>
      <c r="CA92" s="21"/>
    </row>
    <row r="93" spans="1:79" s="24" customFormat="1" hidden="1" outlineLevel="1" x14ac:dyDescent="0.3">
      <c r="A93" s="140"/>
      <c r="B93" s="43">
        <f>B87-SUM(B88:B92)</f>
        <v>-6.1645725722883071E-3</v>
      </c>
      <c r="C93" s="43">
        <f>C87-SUM(C88:C92)</f>
        <v>2.8240813817319577E-3</v>
      </c>
      <c r="D93" s="47">
        <f>D87-SUM(D88:D92)</f>
        <v>1.7226954696525354E-5</v>
      </c>
      <c r="E93" s="47">
        <f t="shared" ref="E93:I93" si="155">E87-SUM(E88:E92)</f>
        <v>2.5397435820195824E-5</v>
      </c>
      <c r="F93" s="47">
        <f t="shared" si="155"/>
        <v>9.2939444584771991E-8</v>
      </c>
      <c r="G93" s="47">
        <f t="shared" si="155"/>
        <v>1.060895920090843E-5</v>
      </c>
      <c r="H93" s="47">
        <f t="shared" si="155"/>
        <v>1.2685186447924934E-5</v>
      </c>
      <c r="I93" s="47">
        <f t="shared" si="155"/>
        <v>9.4016304501565173E-6</v>
      </c>
      <c r="J93" s="77">
        <f>J87-SUM(J88:J92)</f>
        <v>-1.4279612514656037E-7</v>
      </c>
      <c r="K93" s="85">
        <f t="shared" ref="K93:X93" si="156">K87-SUM(K88:K92)</f>
        <v>-6.2074050219962373E-6</v>
      </c>
      <c r="L93" s="85">
        <f t="shared" si="156"/>
        <v>2929.6640597878395</v>
      </c>
      <c r="M93" s="47">
        <f t="shared" si="156"/>
        <v>1.3380278824115521E-4</v>
      </c>
      <c r="N93" s="47">
        <f t="shared" si="156"/>
        <v>-1.4463487150351284E-4</v>
      </c>
      <c r="O93" s="47">
        <f t="shared" si="156"/>
        <v>1.507918113929918E-5</v>
      </c>
      <c r="P93" s="47">
        <f t="shared" si="156"/>
        <v>2.1150337943254272E-5</v>
      </c>
      <c r="Q93" s="47">
        <f t="shared" si="156"/>
        <v>-6.4474374994460959E-7</v>
      </c>
      <c r="R93" s="47">
        <f t="shared" si="156"/>
        <v>6.9000361690996215E-7</v>
      </c>
      <c r="S93" s="47">
        <f t="shared" si="156"/>
        <v>1.4249618516259943E-5</v>
      </c>
      <c r="T93" s="47">
        <f t="shared" si="156"/>
        <v>-1.4201938711266848E-5</v>
      </c>
      <c r="U93" s="47">
        <f t="shared" si="156"/>
        <v>-2.0921575014654081E-6</v>
      </c>
      <c r="V93" s="47">
        <f t="shared" si="156"/>
        <v>8.2670205756585347E-6</v>
      </c>
      <c r="W93" s="47">
        <f t="shared" si="156"/>
        <v>-7.1614745138504077E-6</v>
      </c>
      <c r="X93" s="47">
        <f t="shared" si="156"/>
        <v>2.3262823242475861E-3</v>
      </c>
      <c r="Y93" s="47">
        <f>X87-SUM(X88:X92)</f>
        <v>2.3262823242475861E-3</v>
      </c>
      <c r="Z93" s="47">
        <f>Y87-SUM(Y88:Y92)</f>
        <v>-4.5695931248701527E-5</v>
      </c>
      <c r="AA93" s="47">
        <f>Z87-SUM(Z88:Z92)</f>
        <v>-8.5846691490587546E-5</v>
      </c>
      <c r="AB93" s="47">
        <f>AA87-SUM(AA88:AA92)</f>
        <v>6.4052555444504833E-5</v>
      </c>
      <c r="AC93" s="47">
        <f t="shared" ref="AC93:AK93" si="157">AB87-SUM(AB88:AB92)</f>
        <v>1.4407505659619346E-5</v>
      </c>
      <c r="AD93" s="47">
        <f t="shared" si="157"/>
        <v>7.7602499004569836E-6</v>
      </c>
      <c r="AE93" s="47">
        <f t="shared" si="157"/>
        <v>-6.2776184677204583E-6</v>
      </c>
      <c r="AF93" s="47">
        <f t="shared" si="157"/>
        <v>-7.3972187237814069E-6</v>
      </c>
      <c r="AG93" s="47">
        <f t="shared" si="157"/>
        <v>1.5316217286454048E-5</v>
      </c>
      <c r="AH93" s="47">
        <f t="shared" si="157"/>
        <v>1.3306449091032846E-5</v>
      </c>
      <c r="AI93" s="47">
        <f t="shared" si="157"/>
        <v>-2.7432853585196426E-5</v>
      </c>
      <c r="AJ93" s="47">
        <f t="shared" si="157"/>
        <v>1.5443370102730114E-5</v>
      </c>
      <c r="AK93" s="47">
        <f t="shared" si="157"/>
        <v>-1.4597612789657433E-6</v>
      </c>
      <c r="AL93" s="47"/>
      <c r="AM93" s="86"/>
      <c r="AN93" s="47" t="e">
        <f>#REF!-SUM(#REF!)</f>
        <v>#REF!</v>
      </c>
      <c r="AO93" s="47">
        <f t="shared" ref="AO93:AV93" si="158">AN87-SUM(AN88:AN92)</f>
        <v>-2.0176249262426893E-6</v>
      </c>
      <c r="AP93" s="47">
        <f t="shared" si="158"/>
        <v>4.6279964460715917E-7</v>
      </c>
      <c r="AQ93" s="47">
        <f t="shared" si="158"/>
        <v>2.541341470596592E-9</v>
      </c>
      <c r="AR93" s="47">
        <f t="shared" si="158"/>
        <v>3.4063224463309894E-9</v>
      </c>
      <c r="AS93" s="47">
        <f t="shared" si="158"/>
        <v>1.237654423391632E-11</v>
      </c>
      <c r="AT93" s="47">
        <f t="shared" si="158"/>
        <v>1.5498213823406104E-9</v>
      </c>
      <c r="AU93" s="47">
        <f t="shared" si="158"/>
        <v>1.758138634677664E-9</v>
      </c>
      <c r="AV93" s="47">
        <f t="shared" si="158"/>
        <v>1.1141925160274013E-9</v>
      </c>
      <c r="AW93" s="77"/>
      <c r="AX93" s="47" t="e">
        <f>#REF!-SUM(#REF!)</f>
        <v>#REF!</v>
      </c>
      <c r="AY93" s="47">
        <f t="shared" ref="AY93:BW93" si="159">AX87-SUM(AX88:AX92)</f>
        <v>7.1865170370166709E-8</v>
      </c>
      <c r="AZ93" s="47">
        <f t="shared" si="159"/>
        <v>-7.6135886484252069E-8</v>
      </c>
      <c r="BA93" s="47">
        <f t="shared" si="159"/>
        <v>8.0325067708386655E-9</v>
      </c>
      <c r="BB93" s="47">
        <f t="shared" si="159"/>
        <v>1.1639308294952855E-8</v>
      </c>
      <c r="BC93" s="47">
        <f t="shared" si="159"/>
        <v>-3.4164981954631912E-10</v>
      </c>
      <c r="BD93" s="47">
        <f t="shared" si="159"/>
        <v>3.4983738128602226E-10</v>
      </c>
      <c r="BE93" s="47">
        <f t="shared" si="159"/>
        <v>7.1913616173091555E-9</v>
      </c>
      <c r="BF93" s="47">
        <f t="shared" si="159"/>
        <v>-8.5129263638350494E-9</v>
      </c>
      <c r="BG93" s="47">
        <f t="shared" si="159"/>
        <v>-1.2728376130866081E-9</v>
      </c>
      <c r="BH93" s="47">
        <f t="shared" si="159"/>
        <v>4.4872267013218448E-9</v>
      </c>
      <c r="BI93" s="47">
        <f t="shared" si="159"/>
        <v>-4.0599452688638848E-9</v>
      </c>
      <c r="BJ93" s="47">
        <f t="shared" si="159"/>
        <v>1.4582039362665E-6</v>
      </c>
      <c r="BK93" s="47">
        <f t="shared" si="159"/>
        <v>-2.8495491299906917E-8</v>
      </c>
      <c r="BL93" s="47">
        <f t="shared" si="159"/>
        <v>-4.5451825858577877E-8</v>
      </c>
      <c r="BM93" s="47">
        <f t="shared" si="159"/>
        <v>3.4109452706765353E-8</v>
      </c>
      <c r="BN93" s="47">
        <f t="shared" si="159"/>
        <v>7.8093334021644978E-9</v>
      </c>
      <c r="BO93" s="47">
        <f t="shared" si="159"/>
        <v>3.8022419657224305E-9</v>
      </c>
      <c r="BP93" s="47">
        <f t="shared" si="159"/>
        <v>-3.0055282707053266E-9</v>
      </c>
      <c r="BQ93" s="47">
        <f t="shared" si="159"/>
        <v>-3.4033227347407546E-9</v>
      </c>
      <c r="BR93" s="47">
        <f t="shared" si="159"/>
        <v>7.1742751739378718E-9</v>
      </c>
      <c r="BS93" s="47">
        <f t="shared" si="159"/>
        <v>5.512164613641346E-9</v>
      </c>
      <c r="BT93" s="47">
        <f t="shared" si="159"/>
        <v>-1.0477029466215981E-8</v>
      </c>
      <c r="BU93" s="47">
        <f t="shared" si="159"/>
        <v>5.2882276335708411E-9</v>
      </c>
      <c r="BV93" s="47">
        <f t="shared" si="159"/>
        <v>-5.2353410495697972E-10</v>
      </c>
      <c r="BW93" s="47">
        <f t="shared" si="159"/>
        <v>-6.3844107778265879E-10</v>
      </c>
      <c r="BX93" s="91"/>
      <c r="CA93" s="48"/>
    </row>
    <row r="94" spans="1:79" s="2" customFormat="1" hidden="1" outlineLevel="1" x14ac:dyDescent="0.3">
      <c r="A94" s="34" t="s">
        <v>50</v>
      </c>
      <c r="B94" s="24"/>
      <c r="C94" s="24"/>
      <c r="D94" s="24"/>
      <c r="E94" s="24"/>
      <c r="F94" s="24"/>
      <c r="G94" s="24"/>
      <c r="H94" s="24"/>
      <c r="I94" s="92"/>
      <c r="J94" s="34"/>
      <c r="K94" s="93"/>
      <c r="L94" s="93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92"/>
      <c r="AG94" s="24"/>
      <c r="AH94" s="94"/>
      <c r="AI94" s="94"/>
      <c r="AJ94" s="94"/>
      <c r="AK94" s="94"/>
      <c r="AL94" s="94"/>
      <c r="AM94" s="151"/>
      <c r="AN94" s="96"/>
      <c r="AO94" s="96"/>
      <c r="AP94" s="96"/>
      <c r="AQ94" s="96"/>
      <c r="AR94" s="96"/>
      <c r="AS94" s="96"/>
      <c r="AT94" s="96"/>
      <c r="AU94" s="96"/>
      <c r="AV94" s="96"/>
      <c r="AW94" s="97"/>
      <c r="AX94" s="96"/>
      <c r="AY94" s="96"/>
      <c r="AZ94" s="96"/>
      <c r="BA94" s="96"/>
      <c r="BB94" s="96"/>
      <c r="BC94" s="96"/>
      <c r="BD94" s="96"/>
      <c r="BE94" s="96"/>
      <c r="BF94" s="96"/>
      <c r="BG94" s="96"/>
      <c r="BH94" s="96"/>
      <c r="BI94" s="96"/>
      <c r="BJ94" s="96"/>
      <c r="BK94" s="96"/>
      <c r="BL94" s="96"/>
      <c r="BM94" s="96"/>
      <c r="BN94" s="96"/>
      <c r="BO94" s="96"/>
      <c r="BP94" s="96"/>
      <c r="BQ94" s="96"/>
      <c r="BR94" s="96"/>
      <c r="BS94" s="96"/>
      <c r="BT94" s="96"/>
      <c r="BU94" s="96"/>
      <c r="BV94" s="96"/>
      <c r="BW94" s="96"/>
      <c r="BX94" s="91"/>
      <c r="CA94" s="95"/>
    </row>
    <row r="95" spans="1:79" s="2" customFormat="1" ht="25" collapsed="1" x14ac:dyDescent="0.5">
      <c r="A95" s="17" t="s">
        <v>62</v>
      </c>
      <c r="B95" s="98"/>
      <c r="C95" s="98"/>
      <c r="D95" s="98"/>
      <c r="E95" s="98"/>
      <c r="F95" s="98"/>
      <c r="G95" s="98"/>
      <c r="H95" s="98"/>
      <c r="I95" s="98"/>
      <c r="J95" s="144"/>
      <c r="K95" s="93"/>
      <c r="L95" s="93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9"/>
      <c r="AA95" s="99"/>
      <c r="AB95" s="100"/>
      <c r="AC95" s="100"/>
      <c r="AD95" s="100"/>
      <c r="AE95" s="101"/>
      <c r="AF95" s="101"/>
      <c r="AG95" s="101"/>
      <c r="AH95" s="101"/>
      <c r="AI95" s="101"/>
      <c r="AJ95" s="101"/>
      <c r="AK95" s="101"/>
      <c r="AL95" s="101"/>
      <c r="AM95" s="152"/>
      <c r="AN95" s="103"/>
      <c r="AO95" s="103"/>
      <c r="AP95" s="103"/>
      <c r="AQ95" s="103"/>
      <c r="AR95" s="103"/>
      <c r="AS95" s="103"/>
      <c r="AT95" s="103"/>
      <c r="AU95" s="103"/>
      <c r="AV95" s="103"/>
      <c r="AW95" s="104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  <c r="BH95" s="103"/>
      <c r="BI95" s="103"/>
      <c r="BJ95" s="103"/>
      <c r="BK95" s="103"/>
      <c r="BL95" s="103"/>
      <c r="BM95" s="103"/>
      <c r="BN95" s="103"/>
      <c r="BO95" s="103"/>
      <c r="BP95" s="103"/>
      <c r="BQ95" s="103"/>
      <c r="BR95" s="103"/>
      <c r="BS95" s="103"/>
      <c r="BT95" s="103"/>
      <c r="BU95" s="103"/>
      <c r="BV95" s="103"/>
      <c r="BW95" s="103"/>
      <c r="BX95" s="91"/>
      <c r="CA95" s="102"/>
    </row>
    <row r="96" spans="1:79" s="2" customFormat="1" hidden="1" outlineLevel="1" x14ac:dyDescent="0.3">
      <c r="A96" s="25" t="s">
        <v>44</v>
      </c>
      <c r="B96" s="24"/>
      <c r="C96" s="24"/>
      <c r="D96" s="24"/>
      <c r="E96" s="24"/>
      <c r="F96" s="105">
        <f>F110/F103</f>
        <v>0.85450669004054058</v>
      </c>
      <c r="G96" s="105">
        <f t="shared" ref="G96:J96" si="160">G110/G103</f>
        <v>0.85622251032436381</v>
      </c>
      <c r="H96" s="105">
        <f t="shared" si="160"/>
        <v>0.85755162362646042</v>
      </c>
      <c r="I96" s="105">
        <f t="shared" si="160"/>
        <v>0.87693302164909614</v>
      </c>
      <c r="J96" s="106">
        <f t="shared" si="160"/>
        <v>0.87951746718383117</v>
      </c>
      <c r="K96" s="27">
        <f>K110/K103</f>
        <v>0.8797404912163771</v>
      </c>
      <c r="L96" s="27">
        <f t="shared" ref="L96" si="161">L110/L103</f>
        <v>0.85970183321635496</v>
      </c>
      <c r="M96" s="24"/>
      <c r="N96" s="24"/>
      <c r="O96" s="24"/>
      <c r="P96" s="24"/>
      <c r="Q96" s="26">
        <f>Q110/Q103</f>
        <v>0.88010352098708688</v>
      </c>
      <c r="R96" s="26">
        <f t="shared" ref="R96:AM101" si="162">R110/R103</f>
        <v>0.85834599759902863</v>
      </c>
      <c r="S96" s="26">
        <f t="shared" si="162"/>
        <v>0.85999642910320007</v>
      </c>
      <c r="T96" s="26">
        <f t="shared" si="162"/>
        <v>0.8214758143037858</v>
      </c>
      <c r="U96" s="26">
        <f t="shared" si="162"/>
        <v>0.87451649833647693</v>
      </c>
      <c r="V96" s="26">
        <f t="shared" si="162"/>
        <v>0.89734731440210391</v>
      </c>
      <c r="W96" s="26">
        <f t="shared" si="162"/>
        <v>0.83493498650823439</v>
      </c>
      <c r="X96" s="26">
        <f t="shared" si="162"/>
        <v>0.82327834112375098</v>
      </c>
      <c r="Y96" s="26">
        <f t="shared" si="162"/>
        <v>0.80049821709490365</v>
      </c>
      <c r="Z96" s="26">
        <f t="shared" si="162"/>
        <v>0.87209041029210255</v>
      </c>
      <c r="AA96" s="26">
        <f t="shared" si="162"/>
        <v>0.89160563184728081</v>
      </c>
      <c r="AB96" s="26">
        <f t="shared" si="162"/>
        <v>0.85612577124500955</v>
      </c>
      <c r="AC96" s="26">
        <f t="shared" si="162"/>
        <v>0.8655010426003279</v>
      </c>
      <c r="AD96" s="26">
        <f t="shared" si="162"/>
        <v>0.86582324963267276</v>
      </c>
      <c r="AE96" s="26">
        <f t="shared" si="162"/>
        <v>0.91749513217489698</v>
      </c>
      <c r="AF96" s="26">
        <f t="shared" si="162"/>
        <v>0.859016912413616</v>
      </c>
      <c r="AG96" s="26">
        <f t="shared" si="162"/>
        <v>0.87424079059129367</v>
      </c>
      <c r="AH96" s="26">
        <f t="shared" si="162"/>
        <v>0.91890137937792482</v>
      </c>
      <c r="AI96" s="26">
        <f t="shared" si="162"/>
        <v>0.86758012291725817</v>
      </c>
      <c r="AJ96" s="26">
        <f t="shared" si="162"/>
        <v>0.8619199243250989</v>
      </c>
      <c r="AK96" s="26">
        <f t="shared" si="162"/>
        <v>0.8482855509436199</v>
      </c>
      <c r="AL96" s="26">
        <f t="shared" si="162"/>
        <v>0.86663230563524241</v>
      </c>
      <c r="AM96" s="28">
        <f t="shared" si="162"/>
        <v>0.86163215077102184</v>
      </c>
      <c r="AN96" s="26"/>
      <c r="AO96" s="26"/>
      <c r="AP96" s="26"/>
      <c r="AQ96" s="26"/>
      <c r="AR96" s="26"/>
      <c r="AS96" s="26"/>
      <c r="AT96" s="26"/>
      <c r="AU96" s="26"/>
      <c r="AV96" s="26"/>
      <c r="AW96" s="10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107"/>
      <c r="CA96" s="29">
        <f t="shared" ref="CA96:CA101" si="163">CA110/CA103</f>
        <v>0.87671408725760736</v>
      </c>
    </row>
    <row r="97" spans="1:79" s="2" customFormat="1" hidden="1" outlineLevel="1" x14ac:dyDescent="0.3">
      <c r="A97" s="31" t="s">
        <v>37</v>
      </c>
      <c r="B97" s="24"/>
      <c r="C97" s="24"/>
      <c r="D97" s="24"/>
      <c r="E97" s="24"/>
      <c r="F97" s="105">
        <f t="shared" ref="F97:L101" si="164">F111/F104</f>
        <v>0.85989261495931302</v>
      </c>
      <c r="G97" s="105">
        <f t="shared" si="164"/>
        <v>0.85508081951370352</v>
      </c>
      <c r="H97" s="105">
        <f t="shared" si="164"/>
        <v>0.8775154356765662</v>
      </c>
      <c r="I97" s="105">
        <f t="shared" si="164"/>
        <v>0.89488854355851111</v>
      </c>
      <c r="J97" s="106">
        <f t="shared" si="164"/>
        <v>0.87787724292478997</v>
      </c>
      <c r="K97" s="27">
        <f t="shared" si="164"/>
        <v>0.87824498027148201</v>
      </c>
      <c r="L97" s="27">
        <f t="shared" si="164"/>
        <v>0.88438340335264998</v>
      </c>
      <c r="M97" s="24"/>
      <c r="N97" s="24"/>
      <c r="O97" s="24"/>
      <c r="P97" s="24"/>
      <c r="Q97" s="26">
        <f t="shared" ref="Q97:AF101" si="165">Q111/Q104</f>
        <v>0.89234653319927704</v>
      </c>
      <c r="R97" s="26">
        <f t="shared" si="165"/>
        <v>0.86650397862545792</v>
      </c>
      <c r="S97" s="26">
        <f t="shared" si="165"/>
        <v>0.86267778091136682</v>
      </c>
      <c r="T97" s="26">
        <f t="shared" si="165"/>
        <v>0.81994862942380353</v>
      </c>
      <c r="U97" s="26">
        <f t="shared" si="165"/>
        <v>0.86844089752363196</v>
      </c>
      <c r="V97" s="26">
        <f t="shared" si="165"/>
        <v>0.88814364414304126</v>
      </c>
      <c r="W97" s="26">
        <f t="shared" si="165"/>
        <v>0.84526178370239746</v>
      </c>
      <c r="X97" s="26">
        <f t="shared" si="165"/>
        <v>0.82333845045826748</v>
      </c>
      <c r="Y97" s="26">
        <f t="shared" si="165"/>
        <v>0.85032385963398915</v>
      </c>
      <c r="Z97" s="26">
        <f t="shared" si="165"/>
        <v>0.89140936065254062</v>
      </c>
      <c r="AA97" s="26">
        <f t="shared" si="165"/>
        <v>0.90378460290183904</v>
      </c>
      <c r="AB97" s="26">
        <f t="shared" si="165"/>
        <v>0.85876136018745775</v>
      </c>
      <c r="AC97" s="26">
        <f t="shared" si="165"/>
        <v>0.87099475008745186</v>
      </c>
      <c r="AD97" s="26">
        <f t="shared" si="165"/>
        <v>0.9011796480516352</v>
      </c>
      <c r="AE97" s="26">
        <f t="shared" si="165"/>
        <v>0.94985327419846788</v>
      </c>
      <c r="AF97" s="26">
        <f t="shared" si="165"/>
        <v>0.85902012827984353</v>
      </c>
      <c r="AG97" s="26">
        <f t="shared" si="162"/>
        <v>0.86881200182055107</v>
      </c>
      <c r="AH97" s="26">
        <f t="shared" si="162"/>
        <v>0.92693206253232119</v>
      </c>
      <c r="AI97" s="26">
        <f t="shared" si="162"/>
        <v>0.85995563449974943</v>
      </c>
      <c r="AJ97" s="26">
        <f t="shared" si="162"/>
        <v>0.86155700017625492</v>
      </c>
      <c r="AK97" s="26">
        <f t="shared" si="162"/>
        <v>0.87910149702433171</v>
      </c>
      <c r="AL97" s="26">
        <f t="shared" si="162"/>
        <v>0.89306782586767208</v>
      </c>
      <c r="AM97" s="28">
        <f t="shared" si="162"/>
        <v>0.90128610731884384</v>
      </c>
      <c r="AN97" s="26"/>
      <c r="AO97" s="26"/>
      <c r="AP97" s="26"/>
      <c r="AQ97" s="26"/>
      <c r="AR97" s="26"/>
      <c r="AS97" s="26"/>
      <c r="AT97" s="26"/>
      <c r="AU97" s="26"/>
      <c r="AV97" s="26"/>
      <c r="AW97" s="10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107"/>
      <c r="CA97" s="29">
        <f t="shared" si="163"/>
        <v>0.91119035025641359</v>
      </c>
    </row>
    <row r="98" spans="1:79" s="2" customFormat="1" hidden="1" outlineLevel="1" x14ac:dyDescent="0.3">
      <c r="A98" s="31" t="s">
        <v>63</v>
      </c>
      <c r="B98" s="24"/>
      <c r="C98" s="24"/>
      <c r="D98" s="24"/>
      <c r="E98" s="24"/>
      <c r="F98" s="105">
        <f t="shared" si="164"/>
        <v>1.0203826363636364</v>
      </c>
      <c r="G98" s="105">
        <f t="shared" si="164"/>
        <v>0.8683838963453725</v>
      </c>
      <c r="H98" s="105">
        <f t="shared" si="164"/>
        <v>0.74147518181841443</v>
      </c>
      <c r="I98" s="105">
        <f t="shared" si="164"/>
        <v>0.8697027454545454</v>
      </c>
      <c r="J98" s="106">
        <f t="shared" si="164"/>
        <v>0.93676619475423262</v>
      </c>
      <c r="K98" s="27">
        <f t="shared" si="164"/>
        <v>0.9738822671935673</v>
      </c>
      <c r="L98" s="27">
        <f t="shared" si="164"/>
        <v>0.71346432417575634</v>
      </c>
      <c r="M98" s="24"/>
      <c r="N98" s="24"/>
      <c r="O98" s="24"/>
      <c r="P98" s="24"/>
      <c r="Q98" s="26">
        <f t="shared" si="165"/>
        <v>1.0425151383838382</v>
      </c>
      <c r="R98" s="26">
        <f t="shared" si="162"/>
        <v>0.96930836663336661</v>
      </c>
      <c r="S98" s="26">
        <f t="shared" si="162"/>
        <v>1.0437726106719369</v>
      </c>
      <c r="T98" s="26">
        <f t="shared" si="162"/>
        <v>1.0258604160079052</v>
      </c>
      <c r="U98" s="26">
        <f t="shared" si="162"/>
        <v>1.0237654342474929</v>
      </c>
      <c r="V98" s="26">
        <f t="shared" si="162"/>
        <v>1.0071435566180027</v>
      </c>
      <c r="W98" s="26">
        <f t="shared" si="162"/>
        <v>0.69504915445788851</v>
      </c>
      <c r="X98" s="26">
        <f t="shared" si="162"/>
        <v>0.75246355675459431</v>
      </c>
      <c r="Y98" s="26">
        <f t="shared" si="162"/>
        <v>0.11370819189788917</v>
      </c>
      <c r="Z98" s="26">
        <f t="shared" si="162"/>
        <v>0.83035975826282682</v>
      </c>
      <c r="AA98" s="26">
        <f t="shared" si="162"/>
        <v>1.0158231324110674</v>
      </c>
      <c r="AB98" s="26">
        <f t="shared" si="162"/>
        <v>0.99332867292582472</v>
      </c>
      <c r="AC98" s="26">
        <f t="shared" si="162"/>
        <v>0.83550402424242409</v>
      </c>
      <c r="AD98" s="26">
        <f t="shared" si="162"/>
        <v>0.50309711190597917</v>
      </c>
      <c r="AE98" s="26">
        <f t="shared" si="162"/>
        <v>1.0296489139849359</v>
      </c>
      <c r="AF98" s="26">
        <f t="shared" si="162"/>
        <v>1.105832637380791</v>
      </c>
      <c r="AG98" s="26">
        <f t="shared" si="162"/>
        <v>0.98522193625802224</v>
      </c>
      <c r="AH98" s="26">
        <f t="shared" si="162"/>
        <v>0.94116318392063725</v>
      </c>
      <c r="AI98" s="26">
        <f t="shared" si="162"/>
        <v>0.86320218355020994</v>
      </c>
      <c r="AJ98" s="26">
        <f t="shared" si="162"/>
        <v>0.95857865433343126</v>
      </c>
      <c r="AK98" s="26">
        <f t="shared" si="162"/>
        <v>0.22226051273632785</v>
      </c>
      <c r="AL98" s="26">
        <f t="shared" si="162"/>
        <v>0.75263398632309408</v>
      </c>
      <c r="AM98" s="28">
        <f t="shared" si="162"/>
        <v>0.91013155678048174</v>
      </c>
      <c r="AN98" s="26"/>
      <c r="AO98" s="26"/>
      <c r="AP98" s="26"/>
      <c r="AQ98" s="26"/>
      <c r="AR98" s="26"/>
      <c r="AS98" s="26"/>
      <c r="AT98" s="26"/>
      <c r="AU98" s="26"/>
      <c r="AV98" s="26"/>
      <c r="AW98" s="10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107"/>
      <c r="CA98" s="29">
        <f t="shared" si="163"/>
        <v>0.92013300245938801</v>
      </c>
    </row>
    <row r="99" spans="1:79" s="2" customFormat="1" hidden="1" outlineLevel="1" x14ac:dyDescent="0.3">
      <c r="A99" s="31" t="s">
        <v>38</v>
      </c>
      <c r="B99" s="24"/>
      <c r="C99" s="24"/>
      <c r="D99" s="24"/>
      <c r="E99" s="24"/>
      <c r="F99" s="105">
        <f t="shared" si="164"/>
        <v>0.70515128003408933</v>
      </c>
      <c r="G99" s="105">
        <f t="shared" si="164"/>
        <v>0.80637749577637108</v>
      </c>
      <c r="H99" s="105">
        <f t="shared" si="164"/>
        <v>0.72504823638426197</v>
      </c>
      <c r="I99" s="105">
        <f t="shared" si="164"/>
        <v>0.74115477146789066</v>
      </c>
      <c r="J99" s="106">
        <f t="shared" si="164"/>
        <v>0.84656658251176453</v>
      </c>
      <c r="K99" s="27">
        <f t="shared" si="164"/>
        <v>0.79991148205010787</v>
      </c>
      <c r="L99" s="27">
        <f t="shared" si="164"/>
        <v>0.71212500503808773</v>
      </c>
      <c r="M99" s="24"/>
      <c r="N99" s="24"/>
      <c r="O99" s="24"/>
      <c r="P99" s="24"/>
      <c r="Q99" s="26">
        <f t="shared" si="165"/>
        <v>0.66637510552913171</v>
      </c>
      <c r="R99" s="26">
        <f t="shared" si="162"/>
        <v>0.74225012844243188</v>
      </c>
      <c r="S99" s="26">
        <f t="shared" si="162"/>
        <v>0.82350482937386804</v>
      </c>
      <c r="T99" s="26">
        <f t="shared" si="162"/>
        <v>0.58074558025303757</v>
      </c>
      <c r="U99" s="26">
        <f t="shared" si="162"/>
        <v>0.7937214544084138</v>
      </c>
      <c r="V99" s="26">
        <f t="shared" si="162"/>
        <v>0.86982637357031944</v>
      </c>
      <c r="W99" s="26">
        <f t="shared" si="162"/>
        <v>0.77628957701228529</v>
      </c>
      <c r="X99" s="26">
        <f t="shared" si="162"/>
        <v>0.79192975296924484</v>
      </c>
      <c r="Y99" s="26">
        <f t="shared" si="162"/>
        <v>0.78061484581953755</v>
      </c>
      <c r="Z99" s="26">
        <f t="shared" si="162"/>
        <v>0.71691568819210227</v>
      </c>
      <c r="AA99" s="26">
        <f t="shared" si="162"/>
        <v>0.67863562053973303</v>
      </c>
      <c r="AB99" s="26">
        <f t="shared" si="162"/>
        <v>0.73976316619787841</v>
      </c>
      <c r="AC99" s="26">
        <f t="shared" si="162"/>
        <v>0.83609888692922341</v>
      </c>
      <c r="AD99" s="26">
        <f t="shared" si="162"/>
        <v>0.71654329080033408</v>
      </c>
      <c r="AE99" s="26">
        <f t="shared" si="162"/>
        <v>0.77696381462390907</v>
      </c>
      <c r="AF99" s="26">
        <f t="shared" si="162"/>
        <v>0.65007655152207122</v>
      </c>
      <c r="AG99" s="26">
        <f t="shared" si="162"/>
        <v>0.80866540750347093</v>
      </c>
      <c r="AH99" s="26">
        <f t="shared" si="162"/>
        <v>0.83341557398842481</v>
      </c>
      <c r="AI99" s="26">
        <f t="shared" si="162"/>
        <v>0.90362232958561839</v>
      </c>
      <c r="AJ99" s="26">
        <f t="shared" si="162"/>
        <v>0.83921306585508848</v>
      </c>
      <c r="AK99" s="26">
        <f t="shared" si="162"/>
        <v>0.78391113220879316</v>
      </c>
      <c r="AL99" s="26">
        <f t="shared" si="162"/>
        <v>0.57358205786495631</v>
      </c>
      <c r="AM99" s="28">
        <f t="shared" si="162"/>
        <v>0.69515024469305176</v>
      </c>
      <c r="AN99" s="26"/>
      <c r="AO99" s="26"/>
      <c r="AP99" s="26"/>
      <c r="AQ99" s="26"/>
      <c r="AR99" s="26"/>
      <c r="AS99" s="26"/>
      <c r="AT99" s="26"/>
      <c r="AU99" s="26"/>
      <c r="AV99" s="26"/>
      <c r="AW99" s="10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107"/>
      <c r="CA99" s="29">
        <f t="shared" si="163"/>
        <v>0.70278925837099782</v>
      </c>
    </row>
    <row r="100" spans="1:79" s="2" customFormat="1" hidden="1" outlineLevel="1" x14ac:dyDescent="0.3">
      <c r="A100" s="31" t="s">
        <v>39</v>
      </c>
      <c r="B100" s="24"/>
      <c r="C100" s="24"/>
      <c r="D100" s="24"/>
      <c r="E100" s="24"/>
      <c r="F100" s="105">
        <f t="shared" si="164"/>
        <v>0.81976236295792215</v>
      </c>
      <c r="G100" s="105">
        <f t="shared" si="164"/>
        <v>0.7243301736891129</v>
      </c>
      <c r="H100" s="105">
        <f t="shared" si="164"/>
        <v>0.65438548275747688</v>
      </c>
      <c r="I100" s="105">
        <f t="shared" si="164"/>
        <v>0.65682081687208005</v>
      </c>
      <c r="J100" s="106">
        <f t="shared" si="164"/>
        <v>0.60552615994144321</v>
      </c>
      <c r="K100" s="27">
        <f t="shared" si="164"/>
        <v>0.60641412882043655</v>
      </c>
      <c r="L100" s="27">
        <f t="shared" si="164"/>
        <v>0.73848476074734037</v>
      </c>
      <c r="M100" s="24"/>
      <c r="N100" s="24"/>
      <c r="O100" s="24"/>
      <c r="P100" s="24"/>
      <c r="Q100" s="26">
        <f t="shared" si="165"/>
        <v>0.71715041507024269</v>
      </c>
      <c r="R100" s="26">
        <f t="shared" si="162"/>
        <v>0.94997844764011785</v>
      </c>
      <c r="S100" s="26">
        <f t="shared" si="162"/>
        <v>0.7777586513883783</v>
      </c>
      <c r="T100" s="26">
        <f t="shared" si="162"/>
        <v>0.83105242041145044</v>
      </c>
      <c r="U100" s="26">
        <f t="shared" si="162"/>
        <v>0.72466844028840638</v>
      </c>
      <c r="V100" s="26">
        <f t="shared" si="162"/>
        <v>0.79752846098251839</v>
      </c>
      <c r="W100" s="26">
        <f t="shared" si="162"/>
        <v>0.67568362841345186</v>
      </c>
      <c r="X100" s="26">
        <f t="shared" si="162"/>
        <v>0.70024315225133604</v>
      </c>
      <c r="Y100" s="26">
        <f t="shared" si="162"/>
        <v>0.58030803360735705</v>
      </c>
      <c r="Z100" s="26">
        <f t="shared" si="162"/>
        <v>0.72659267511088244</v>
      </c>
      <c r="AA100" s="26">
        <f t="shared" si="162"/>
        <v>0.67101274747675421</v>
      </c>
      <c r="AB100" s="26">
        <f t="shared" si="162"/>
        <v>0.63880295629201422</v>
      </c>
      <c r="AC100" s="26">
        <f t="shared" si="162"/>
        <v>0.54504162576667481</v>
      </c>
      <c r="AD100" s="26">
        <f t="shared" si="162"/>
        <v>0.88118130628117586</v>
      </c>
      <c r="AE100" s="26">
        <f t="shared" si="162"/>
        <v>0.51473109448997145</v>
      </c>
      <c r="AF100" s="26">
        <f t="shared" si="162"/>
        <v>0.68633795950700061</v>
      </c>
      <c r="AG100" s="26">
        <f t="shared" si="162"/>
        <v>0.55992172697862075</v>
      </c>
      <c r="AH100" s="26">
        <f t="shared" si="162"/>
        <v>0.6075514664468965</v>
      </c>
      <c r="AI100" s="26">
        <f t="shared" si="162"/>
        <v>0.59457826999959174</v>
      </c>
      <c r="AJ100" s="26">
        <f t="shared" si="162"/>
        <v>0.65315050460074797</v>
      </c>
      <c r="AK100" s="26">
        <f t="shared" si="162"/>
        <v>0.76333519300881092</v>
      </c>
      <c r="AL100" s="26">
        <f t="shared" si="162"/>
        <v>0.80433698605892945</v>
      </c>
      <c r="AM100" s="28">
        <f t="shared" si="162"/>
        <v>0.73926702512315212</v>
      </c>
      <c r="AN100" s="26"/>
      <c r="AO100" s="26"/>
      <c r="AP100" s="26"/>
      <c r="AQ100" s="26"/>
      <c r="AR100" s="26"/>
      <c r="AS100" s="26"/>
      <c r="AT100" s="26"/>
      <c r="AU100" s="26"/>
      <c r="AV100" s="26"/>
      <c r="AW100" s="10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107"/>
      <c r="CA100" s="29">
        <f t="shared" si="163"/>
        <v>0.74739083858604383</v>
      </c>
    </row>
    <row r="101" spans="1:79" s="2" customFormat="1" hidden="1" outlineLevel="1" x14ac:dyDescent="0.3">
      <c r="A101" s="31" t="s">
        <v>40</v>
      </c>
      <c r="B101" s="24"/>
      <c r="C101" s="24"/>
      <c r="D101" s="24"/>
      <c r="E101" s="24"/>
      <c r="F101" s="105">
        <f t="shared" si="164"/>
        <v>0.83208607546639846</v>
      </c>
      <c r="G101" s="105">
        <f t="shared" si="164"/>
        <v>0.88730565475438272</v>
      </c>
      <c r="H101" s="105">
        <f t="shared" si="164"/>
        <v>0.88313899927313655</v>
      </c>
      <c r="I101" s="105">
        <f t="shared" si="164"/>
        <v>0.88086706932011793</v>
      </c>
      <c r="J101" s="106">
        <f t="shared" si="164"/>
        <v>0.93874031405688974</v>
      </c>
      <c r="K101" s="27">
        <f t="shared" si="164"/>
        <v>0.94506795876492122</v>
      </c>
      <c r="L101" s="27">
        <f t="shared" si="164"/>
        <v>0.858289953415036</v>
      </c>
      <c r="M101" s="51"/>
      <c r="N101" s="24"/>
      <c r="O101" s="24"/>
      <c r="P101" s="24"/>
      <c r="Q101" s="26">
        <f t="shared" si="165"/>
        <v>0.87866937768999198</v>
      </c>
      <c r="R101" s="26">
        <f t="shared" si="162"/>
        <v>0.82476916980539638</v>
      </c>
      <c r="S101" s="26">
        <f t="shared" si="162"/>
        <v>0.78896220689676733</v>
      </c>
      <c r="T101" s="26">
        <f t="shared" si="162"/>
        <v>0.84757264412986622</v>
      </c>
      <c r="U101" s="26">
        <f t="shared" si="162"/>
        <v>0.8786956321064856</v>
      </c>
      <c r="V101" s="26">
        <f t="shared" si="162"/>
        <v>0.90988398255562986</v>
      </c>
      <c r="W101" s="26">
        <f t="shared" si="162"/>
        <v>0.88313358049666679</v>
      </c>
      <c r="X101" s="26">
        <f t="shared" si="162"/>
        <v>0.8765787197606596</v>
      </c>
      <c r="Y101" s="26">
        <f t="shared" si="162"/>
        <v>0.87589411084010449</v>
      </c>
      <c r="Z101" s="26">
        <f t="shared" si="162"/>
        <v>0.87449884873068351</v>
      </c>
      <c r="AA101" s="26">
        <f t="shared" si="162"/>
        <v>0.90728010510564017</v>
      </c>
      <c r="AB101" s="26">
        <f t="shared" si="162"/>
        <v>0.87466425199673781</v>
      </c>
      <c r="AC101" s="26">
        <f t="shared" si="162"/>
        <v>0.90653798741636515</v>
      </c>
      <c r="AD101" s="26">
        <f t="shared" si="162"/>
        <v>0.90027786653771524</v>
      </c>
      <c r="AE101" s="26">
        <f t="shared" si="162"/>
        <v>0.82059422914908509</v>
      </c>
      <c r="AF101" s="26">
        <f t="shared" si="162"/>
        <v>0.89773846697054738</v>
      </c>
      <c r="AG101" s="26">
        <f t="shared" si="162"/>
        <v>0.96350609393531861</v>
      </c>
      <c r="AH101" s="26">
        <f t="shared" si="162"/>
        <v>0.97031002269265576</v>
      </c>
      <c r="AI101" s="26">
        <f t="shared" si="162"/>
        <v>0.94938652997844619</v>
      </c>
      <c r="AJ101" s="26">
        <f t="shared" si="162"/>
        <v>0.88115373698490984</v>
      </c>
      <c r="AK101" s="26">
        <f t="shared" si="162"/>
        <v>0.91139460361719837</v>
      </c>
      <c r="AL101" s="26">
        <f t="shared" si="162"/>
        <v>0.9333640974281785</v>
      </c>
      <c r="AM101" s="28">
        <f t="shared" si="162"/>
        <v>0.76177552833895246</v>
      </c>
      <c r="AN101" s="26"/>
      <c r="AO101" s="26"/>
      <c r="AP101" s="26"/>
      <c r="AQ101" s="26"/>
      <c r="AR101" s="26"/>
      <c r="AS101" s="26"/>
      <c r="AT101" s="26"/>
      <c r="AU101" s="26"/>
      <c r="AV101" s="26"/>
      <c r="AW101" s="10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107"/>
      <c r="CA101" s="29">
        <f t="shared" si="163"/>
        <v>0.8541965254474686</v>
      </c>
    </row>
    <row r="102" spans="1:79" s="2" customFormat="1" hidden="1" outlineLevel="1" x14ac:dyDescent="0.3">
      <c r="A102" s="34"/>
      <c r="B102" s="24"/>
      <c r="C102" s="24"/>
      <c r="D102" s="24"/>
      <c r="E102" s="24"/>
      <c r="F102" s="51"/>
      <c r="G102" s="51"/>
      <c r="H102" s="51"/>
      <c r="I102" s="51"/>
      <c r="J102" s="31"/>
      <c r="K102" s="93"/>
      <c r="L102" s="93"/>
      <c r="M102" s="24"/>
      <c r="N102" s="24"/>
      <c r="O102" s="24"/>
      <c r="P102" s="24"/>
      <c r="Q102" s="108"/>
      <c r="R102" s="109"/>
      <c r="S102" s="109"/>
      <c r="T102" s="109"/>
      <c r="U102" s="109"/>
      <c r="V102" s="109"/>
      <c r="W102" s="109"/>
      <c r="X102" s="109"/>
      <c r="Y102" s="109"/>
      <c r="Z102" s="110"/>
      <c r="AA102" s="110"/>
      <c r="AB102" s="111"/>
      <c r="AC102" s="111"/>
      <c r="AD102" s="111"/>
      <c r="AE102" s="112"/>
      <c r="AF102" s="112"/>
      <c r="AG102" s="112"/>
      <c r="AH102" s="112"/>
      <c r="AI102" s="112"/>
      <c r="AJ102" s="112"/>
      <c r="AK102" s="112"/>
      <c r="AL102" s="112"/>
      <c r="AM102" s="153"/>
      <c r="AN102" s="112"/>
      <c r="AO102" s="112"/>
      <c r="AP102" s="112"/>
      <c r="AQ102" s="112"/>
      <c r="AR102" s="112"/>
      <c r="AS102" s="112"/>
      <c r="AT102" s="112"/>
      <c r="AU102" s="112"/>
      <c r="AV102" s="112"/>
      <c r="AW102" s="114"/>
      <c r="AX102" s="112"/>
      <c r="AY102" s="112"/>
      <c r="AZ102" s="112"/>
      <c r="BA102" s="112"/>
      <c r="BB102" s="112"/>
      <c r="BC102" s="112"/>
      <c r="BD102" s="112"/>
      <c r="BE102" s="112"/>
      <c r="BF102" s="112"/>
      <c r="BG102" s="112"/>
      <c r="BH102" s="112"/>
      <c r="BI102" s="112"/>
      <c r="BJ102" s="112"/>
      <c r="BK102" s="112"/>
      <c r="BL102" s="112"/>
      <c r="BM102" s="112"/>
      <c r="BN102" s="112"/>
      <c r="BO102" s="112"/>
      <c r="BP102" s="112"/>
      <c r="BQ102" s="112"/>
      <c r="BR102" s="112"/>
      <c r="BS102" s="112"/>
      <c r="BT102" s="112"/>
      <c r="BU102" s="112"/>
      <c r="BV102" s="112"/>
      <c r="BW102" s="112"/>
      <c r="BX102" s="107"/>
      <c r="CA102" s="113"/>
    </row>
    <row r="103" spans="1:79" s="2" customFormat="1" hidden="1" outlineLevel="1" x14ac:dyDescent="0.3">
      <c r="A103" s="25" t="s">
        <v>45</v>
      </c>
      <c r="B103" s="24"/>
      <c r="C103" s="24"/>
      <c r="D103" s="24"/>
      <c r="E103" s="24"/>
      <c r="F103" s="51">
        <f>SUM(F104:F108)</f>
        <v>7.3134795360273976</v>
      </c>
      <c r="G103" s="51">
        <f t="shared" ref="G103:I103" si="166">SUM(G104:G108)</f>
        <v>8.2030046986301368</v>
      </c>
      <c r="H103" s="51">
        <f t="shared" si="166"/>
        <v>10.178894686942213</v>
      </c>
      <c r="I103" s="51">
        <f t="shared" si="166"/>
        <v>10.380801593413702</v>
      </c>
      <c r="J103" s="31">
        <f>SUM(J104:J108)</f>
        <v>11.846721627691675</v>
      </c>
      <c r="K103" s="78">
        <f>'[1]Segment Analysis in THB'!K103</f>
        <v>11.26122979103922</v>
      </c>
      <c r="L103" s="78">
        <f>'[1]Segment Analysis in THB'!L103</f>
        <v>14.280710442843841</v>
      </c>
      <c r="M103" s="24"/>
      <c r="N103" s="24"/>
      <c r="O103" s="24"/>
      <c r="P103" s="24"/>
      <c r="Q103" s="115">
        <v>1.7105368915256145</v>
      </c>
      <c r="R103" s="115">
        <v>1.84872394633252</v>
      </c>
      <c r="S103" s="115">
        <v>1.8982819518243572</v>
      </c>
      <c r="T103" s="115">
        <v>1.8559367463449052</v>
      </c>
      <c r="U103" s="115">
        <v>1.8601375068493151</v>
      </c>
      <c r="V103" s="115">
        <v>2.0221659753424657</v>
      </c>
      <c r="W103" s="115">
        <v>2.157687594520548</v>
      </c>
      <c r="X103" s="115">
        <v>2.1630136219178078</v>
      </c>
      <c r="Y103" s="115">
        <v>2.2045906940386901</v>
      </c>
      <c r="Z103" s="115">
        <v>2.6595395708522105</v>
      </c>
      <c r="AA103" s="115">
        <v>2.6688661836283973</v>
      </c>
      <c r="AB103" s="115">
        <v>2.6458982384229177</v>
      </c>
      <c r="AC103" s="115">
        <v>2.5281743660283831</v>
      </c>
      <c r="AD103" s="115">
        <v>2.5673803761454876</v>
      </c>
      <c r="AE103" s="115">
        <v>2.6012438064418326</v>
      </c>
      <c r="AF103" s="115">
        <v>2.684003044797997</v>
      </c>
      <c r="AG103" s="115">
        <v>2.659591722756026</v>
      </c>
      <c r="AH103" s="115">
        <v>2.770971289842965</v>
      </c>
      <c r="AI103" s="115">
        <v>3.1466637336422321</v>
      </c>
      <c r="AJ103" s="115">
        <v>3.2694948814504534</v>
      </c>
      <c r="AK103" s="115">
        <v>3.4967181276910315</v>
      </c>
      <c r="AL103" s="115">
        <f>AL10</f>
        <v>3.6323109643000802</v>
      </c>
      <c r="AM103" s="154">
        <f>'[1]Segment Analysis in THB'!AM103</f>
        <v>3.8821864694022752</v>
      </c>
      <c r="AN103" s="26"/>
      <c r="AO103" s="115"/>
      <c r="AP103" s="115"/>
      <c r="AQ103" s="115"/>
      <c r="AR103" s="26">
        <f t="shared" ref="AR103:AV108" si="167">F103/F$103</f>
        <v>1</v>
      </c>
      <c r="AS103" s="26">
        <f t="shared" si="167"/>
        <v>1</v>
      </c>
      <c r="AT103" s="26">
        <f t="shared" si="167"/>
        <v>1</v>
      </c>
      <c r="AU103" s="26">
        <f t="shared" si="167"/>
        <v>1</v>
      </c>
      <c r="AV103" s="26">
        <f t="shared" si="167"/>
        <v>1</v>
      </c>
      <c r="AW103" s="117"/>
      <c r="AX103" s="26"/>
      <c r="AY103" s="26"/>
      <c r="AZ103" s="26"/>
      <c r="BA103" s="26"/>
      <c r="BB103" s="26">
        <f t="shared" ref="BB103:BQ108" si="168">Q103/Q$103</f>
        <v>1</v>
      </c>
      <c r="BC103" s="26">
        <f t="shared" si="168"/>
        <v>1</v>
      </c>
      <c r="BD103" s="26">
        <f t="shared" si="168"/>
        <v>1</v>
      </c>
      <c r="BE103" s="26">
        <f t="shared" si="168"/>
        <v>1</v>
      </c>
      <c r="BF103" s="26">
        <f t="shared" si="168"/>
        <v>1</v>
      </c>
      <c r="BG103" s="26">
        <f t="shared" si="168"/>
        <v>1</v>
      </c>
      <c r="BH103" s="26">
        <f t="shared" si="168"/>
        <v>1</v>
      </c>
      <c r="BI103" s="26">
        <f t="shared" si="168"/>
        <v>1</v>
      </c>
      <c r="BJ103" s="26">
        <f t="shared" si="168"/>
        <v>1</v>
      </c>
      <c r="BK103" s="26">
        <f t="shared" si="168"/>
        <v>1</v>
      </c>
      <c r="BL103" s="26">
        <f t="shared" si="168"/>
        <v>1</v>
      </c>
      <c r="BM103" s="26">
        <f t="shared" si="168"/>
        <v>1</v>
      </c>
      <c r="BN103" s="26">
        <f t="shared" si="168"/>
        <v>1</v>
      </c>
      <c r="BO103" s="26">
        <f t="shared" si="168"/>
        <v>1</v>
      </c>
      <c r="BP103" s="26">
        <f t="shared" si="168"/>
        <v>1</v>
      </c>
      <c r="BQ103" s="26">
        <f t="shared" si="168"/>
        <v>1</v>
      </c>
      <c r="BR103" s="26">
        <f t="shared" ref="BL103:BX108" si="169">AG103/AG$103</f>
        <v>1</v>
      </c>
      <c r="BS103" s="26">
        <f t="shared" si="169"/>
        <v>1</v>
      </c>
      <c r="BT103" s="26">
        <f t="shared" si="169"/>
        <v>1</v>
      </c>
      <c r="BU103" s="26">
        <f t="shared" si="169"/>
        <v>1</v>
      </c>
      <c r="BV103" s="26">
        <f t="shared" si="169"/>
        <v>1</v>
      </c>
      <c r="BW103" s="26">
        <f t="shared" si="169"/>
        <v>1</v>
      </c>
      <c r="BX103" s="26">
        <f t="shared" si="169"/>
        <v>1</v>
      </c>
      <c r="CA103" s="116">
        <f>CA10</f>
        <v>3.6722264694022777</v>
      </c>
    </row>
    <row r="104" spans="1:79" s="2" customFormat="1" hidden="1" outlineLevel="1" x14ac:dyDescent="0.3">
      <c r="A104" s="31" t="s">
        <v>37</v>
      </c>
      <c r="B104" s="24"/>
      <c r="C104" s="24"/>
      <c r="D104" s="24"/>
      <c r="E104" s="24"/>
      <c r="F104" s="51">
        <v>4.9535969087390601</v>
      </c>
      <c r="G104" s="51">
        <v>5.8647253580309915</v>
      </c>
      <c r="H104" s="51">
        <v>7.5059448371180011</v>
      </c>
      <c r="I104" s="51">
        <v>7.6479550689225952</v>
      </c>
      <c r="J104" s="31">
        <v>8.8901007580169349</v>
      </c>
      <c r="K104" s="78">
        <f>'[1]Segment Analysis in THB'!K104</f>
        <v>8.392249567048033</v>
      </c>
      <c r="L104" s="78">
        <f>'[1]Segment Analysis in THB'!L104</f>
        <v>10.656753443326513</v>
      </c>
      <c r="M104" s="24"/>
      <c r="N104" s="24"/>
      <c r="O104" s="24"/>
      <c r="P104" s="24"/>
      <c r="Q104" s="115">
        <v>1.1754633698630137</v>
      </c>
      <c r="R104" s="115">
        <v>1.2457080817012267</v>
      </c>
      <c r="S104" s="115">
        <v>1.2818209434254713</v>
      </c>
      <c r="T104" s="115">
        <v>1.2506045137493476</v>
      </c>
      <c r="U104" s="115">
        <v>1.3085578221975027</v>
      </c>
      <c r="V104" s="115">
        <v>1.437365968262361</v>
      </c>
      <c r="W104" s="115">
        <v>1.5504891864798862</v>
      </c>
      <c r="X104" s="115">
        <v>1.5683123810912418</v>
      </c>
      <c r="Y104" s="115">
        <v>1.5874290938059175</v>
      </c>
      <c r="Z104" s="115">
        <v>1.9826823389097059</v>
      </c>
      <c r="AA104" s="115">
        <v>1.9863172353992091</v>
      </c>
      <c r="AB104" s="115">
        <v>1.9495161690031697</v>
      </c>
      <c r="AC104" s="115">
        <v>1.8826772716757998</v>
      </c>
      <c r="AD104" s="115">
        <v>1.8795377175242745</v>
      </c>
      <c r="AE104" s="115">
        <v>1.8994715937878535</v>
      </c>
      <c r="AF104" s="115">
        <v>1.9862684859346675</v>
      </c>
      <c r="AG104" s="115">
        <v>1.9588310531973938</v>
      </c>
      <c r="AH104" s="115">
        <v>2.0604083762691996</v>
      </c>
      <c r="AI104" s="115">
        <v>2.3867416516467714</v>
      </c>
      <c r="AJ104" s="115">
        <v>2.4841196769035707</v>
      </c>
      <c r="AK104" s="115">
        <v>2.6542879107731814</v>
      </c>
      <c r="AL104" s="115">
        <f>'[1]Segment Analysis in THB'!AL104</f>
        <v>2.7440954801318487</v>
      </c>
      <c r="AM104" s="154">
        <f>'[1]Segment Analysis in THB'!AM104</f>
        <v>2.7742503755179122</v>
      </c>
      <c r="AN104" s="115"/>
      <c r="AO104" s="115"/>
      <c r="AP104" s="115"/>
      <c r="AQ104" s="115"/>
      <c r="AR104" s="26">
        <f t="shared" si="167"/>
        <v>0.67732423182929968</v>
      </c>
      <c r="AS104" s="26">
        <f t="shared" si="167"/>
        <v>0.71494843334788938</v>
      </c>
      <c r="AT104" s="26">
        <f t="shared" si="167"/>
        <v>0.73740274047110921</v>
      </c>
      <c r="AU104" s="26">
        <f t="shared" si="167"/>
        <v>0.73674031818265229</v>
      </c>
      <c r="AV104" s="26">
        <f t="shared" si="167"/>
        <v>0.75042708332374009</v>
      </c>
      <c r="AW104" s="117"/>
      <c r="AX104" s="26"/>
      <c r="AY104" s="26"/>
      <c r="AZ104" s="26"/>
      <c r="BA104" s="26"/>
      <c r="BB104" s="26">
        <f t="shared" si="168"/>
        <v>0.687189721359723</v>
      </c>
      <c r="BC104" s="26">
        <f t="shared" si="168"/>
        <v>0.67382049341246963</v>
      </c>
      <c r="BD104" s="26">
        <f t="shared" si="168"/>
        <v>0.67525318996662653</v>
      </c>
      <c r="BE104" s="26">
        <f t="shared" si="168"/>
        <v>0.67384005204503694</v>
      </c>
      <c r="BF104" s="26">
        <f t="shared" si="168"/>
        <v>0.70347370416390709</v>
      </c>
      <c r="BG104" s="26">
        <f t="shared" si="168"/>
        <v>0.71080513953308633</v>
      </c>
      <c r="BH104" s="26">
        <f t="shared" si="168"/>
        <v>0.71858835839690449</v>
      </c>
      <c r="BI104" s="26">
        <f t="shared" si="168"/>
        <v>0.72505894794167691</v>
      </c>
      <c r="BJ104" s="26">
        <f t="shared" si="168"/>
        <v>0.720056152871549</v>
      </c>
      <c r="BK104" s="26">
        <f t="shared" si="168"/>
        <v>0.74549834138184468</v>
      </c>
      <c r="BL104" s="26">
        <f t="shared" si="169"/>
        <v>0.7442550876412829</v>
      </c>
      <c r="BM104" s="26">
        <f t="shared" si="169"/>
        <v>0.73680693410385079</v>
      </c>
      <c r="BN104" s="26">
        <f t="shared" si="169"/>
        <v>0.74467857002813365</v>
      </c>
      <c r="BO104" s="26">
        <f t="shared" si="169"/>
        <v>0.73208385285942734</v>
      </c>
      <c r="BP104" s="26">
        <f t="shared" si="169"/>
        <v>0.73021667138002211</v>
      </c>
      <c r="BQ104" s="26">
        <f t="shared" si="169"/>
        <v>0.74003957997900027</v>
      </c>
      <c r="BR104" s="26">
        <f t="shared" si="169"/>
        <v>0.73651569766788771</v>
      </c>
      <c r="BS104" s="26">
        <f t="shared" si="169"/>
        <v>0.74356900911303414</v>
      </c>
      <c r="BT104" s="26">
        <f t="shared" si="169"/>
        <v>0.75849911324466235</v>
      </c>
      <c r="BU104" s="26">
        <f t="shared" si="169"/>
        <v>0.75978699064411293</v>
      </c>
      <c r="BV104" s="26">
        <f t="shared" si="169"/>
        <v>0.75907974673551182</v>
      </c>
      <c r="BW104" s="26">
        <f t="shared" si="169"/>
        <v>0.75546821489184257</v>
      </c>
      <c r="BX104" s="26">
        <f t="shared" si="169"/>
        <v>0.71461028401993598</v>
      </c>
      <c r="CA104" s="116">
        <f>'[1]Segment Analysis in THB'!CM104</f>
        <v>2.7440954801318487</v>
      </c>
    </row>
    <row r="105" spans="1:79" s="2" customFormat="1" hidden="1" outlineLevel="1" x14ac:dyDescent="0.3">
      <c r="A105" s="31" t="s">
        <v>63</v>
      </c>
      <c r="B105" s="24"/>
      <c r="C105" s="24"/>
      <c r="D105" s="24"/>
      <c r="E105" s="24"/>
      <c r="F105" s="51">
        <v>0.55000000000000004</v>
      </c>
      <c r="G105" s="51">
        <v>0.55000000000000016</v>
      </c>
      <c r="H105" s="51">
        <v>0.55000000000000016</v>
      </c>
      <c r="I105" s="51">
        <v>0.55000000000000004</v>
      </c>
      <c r="J105" s="31">
        <v>0.55000000000000004</v>
      </c>
      <c r="K105" s="78">
        <f>'[1]Segment Analysis in THB'!K105</f>
        <v>0.55000000000000004</v>
      </c>
      <c r="L105" s="78">
        <f>'[1]Segment Analysis in THB'!L105</f>
        <v>0.55000000000000004</v>
      </c>
      <c r="M105" s="24"/>
      <c r="N105" s="24"/>
      <c r="O105" s="24"/>
      <c r="P105" s="24"/>
      <c r="Q105" s="115">
        <v>0.13561643835616438</v>
      </c>
      <c r="R105" s="115">
        <v>0.13712328767123289</v>
      </c>
      <c r="S105" s="115">
        <v>0.13863013698630136</v>
      </c>
      <c r="T105" s="115">
        <v>0.13863013698630136</v>
      </c>
      <c r="U105" s="115">
        <v>0.13561643835616441</v>
      </c>
      <c r="V105" s="115">
        <v>0.13712328767123289</v>
      </c>
      <c r="W105" s="115">
        <v>0.13863013698630136</v>
      </c>
      <c r="X105" s="115">
        <v>0.13863013698630136</v>
      </c>
      <c r="Y105" s="115">
        <v>0.13561643835616441</v>
      </c>
      <c r="Z105" s="115">
        <v>0.13712328767123289</v>
      </c>
      <c r="AA105" s="115">
        <v>0.13863013698630136</v>
      </c>
      <c r="AB105" s="115">
        <v>0.13863013698630136</v>
      </c>
      <c r="AC105" s="115">
        <v>0.13561643835616441</v>
      </c>
      <c r="AD105" s="115">
        <v>0.13712328767123289</v>
      </c>
      <c r="AE105" s="115">
        <v>0.13863013698630133</v>
      </c>
      <c r="AF105" s="115">
        <v>0.13863013698630133</v>
      </c>
      <c r="AG105" s="115">
        <v>0.13561643835616441</v>
      </c>
      <c r="AH105" s="115">
        <v>0.13712328767123289</v>
      </c>
      <c r="AI105" s="115">
        <v>0.13863013698630133</v>
      </c>
      <c r="AJ105" s="115">
        <v>0.13863013698630133</v>
      </c>
      <c r="AK105" s="115">
        <v>0.13561643835616441</v>
      </c>
      <c r="AL105" s="115">
        <f>'[1]Segment Analysis in THB'!AL105</f>
        <v>0.13712328767123291</v>
      </c>
      <c r="AM105" s="154">
        <f>'[1]Segment Analysis in THB'!AM105</f>
        <v>0.13863013698630136</v>
      </c>
      <c r="AN105" s="115"/>
      <c r="AO105" s="115"/>
      <c r="AP105" s="115"/>
      <c r="AQ105" s="115"/>
      <c r="AR105" s="26">
        <f t="shared" si="167"/>
        <v>7.520360141716538E-2</v>
      </c>
      <c r="AS105" s="26">
        <f t="shared" si="167"/>
        <v>6.7048602336147331E-2</v>
      </c>
      <c r="AT105" s="26">
        <f t="shared" si="167"/>
        <v>5.4033371688731235E-2</v>
      </c>
      <c r="AU105" s="26">
        <f t="shared" si="167"/>
        <v>5.2982420967274631E-2</v>
      </c>
      <c r="AV105" s="26">
        <f t="shared" si="167"/>
        <v>4.6426346231887204E-2</v>
      </c>
      <c r="AW105" s="117"/>
      <c r="AX105" s="26"/>
      <c r="AY105" s="26"/>
      <c r="AZ105" s="26"/>
      <c r="BA105" s="26"/>
      <c r="BB105" s="26">
        <f t="shared" si="168"/>
        <v>7.9282966083946388E-2</v>
      </c>
      <c r="BC105" s="26">
        <f t="shared" si="168"/>
        <v>7.417185672488133E-2</v>
      </c>
      <c r="BD105" s="26">
        <f t="shared" si="168"/>
        <v>7.3029265675243815E-2</v>
      </c>
      <c r="BE105" s="26">
        <f t="shared" si="168"/>
        <v>7.4695507408493594E-2</v>
      </c>
      <c r="BF105" s="26">
        <f t="shared" si="168"/>
        <v>7.2906673757613949E-2</v>
      </c>
      <c r="BG105" s="26">
        <f t="shared" si="168"/>
        <v>6.7810105274870053E-2</v>
      </c>
      <c r="BH105" s="26">
        <f t="shared" si="168"/>
        <v>6.4249401692048874E-2</v>
      </c>
      <c r="BI105" s="26">
        <f t="shared" si="168"/>
        <v>6.4091199233126769E-2</v>
      </c>
      <c r="BJ105" s="26">
        <f t="shared" si="168"/>
        <v>6.151547256498778E-2</v>
      </c>
      <c r="BK105" s="26">
        <f t="shared" si="168"/>
        <v>5.1559032688990501E-2</v>
      </c>
      <c r="BL105" s="26">
        <f t="shared" si="169"/>
        <v>5.1943457426490321E-2</v>
      </c>
      <c r="BM105" s="26">
        <f t="shared" si="169"/>
        <v>5.2394357036547094E-2</v>
      </c>
      <c r="BN105" s="26">
        <f t="shared" si="169"/>
        <v>5.3642043119521879E-2</v>
      </c>
      <c r="BO105" s="26">
        <f t="shared" si="169"/>
        <v>5.3409805942780338E-2</v>
      </c>
      <c r="BP105" s="26">
        <f t="shared" si="169"/>
        <v>5.3293788395763465E-2</v>
      </c>
      <c r="BQ105" s="26">
        <f t="shared" si="169"/>
        <v>5.1650514053993887E-2</v>
      </c>
      <c r="BR105" s="26">
        <f t="shared" si="169"/>
        <v>5.0991450001818567E-2</v>
      </c>
      <c r="BS105" s="26">
        <f t="shared" si="169"/>
        <v>4.9485639989797173E-2</v>
      </c>
      <c r="BT105" s="26">
        <f t="shared" si="169"/>
        <v>4.4056228666619651E-2</v>
      </c>
      <c r="BU105" s="26">
        <f t="shared" si="169"/>
        <v>4.2401087021980755E-2</v>
      </c>
      <c r="BV105" s="26">
        <f t="shared" si="169"/>
        <v>3.8783920637525122E-2</v>
      </c>
      <c r="BW105" s="26">
        <f t="shared" si="169"/>
        <v>3.7750977000300848E-2</v>
      </c>
      <c r="BX105" s="26">
        <f t="shared" si="169"/>
        <v>3.5709293739217447E-2</v>
      </c>
      <c r="CA105" s="116">
        <f>'[1]Segment Analysis in THB'!CM105</f>
        <v>0.13712328767123289</v>
      </c>
    </row>
    <row r="106" spans="1:79" s="2" customFormat="1" hidden="1" outlineLevel="1" x14ac:dyDescent="0.3">
      <c r="A106" s="31" t="s">
        <v>38</v>
      </c>
      <c r="B106" s="24"/>
      <c r="C106" s="24"/>
      <c r="D106" s="24"/>
      <c r="E106" s="24"/>
      <c r="F106" s="51">
        <v>0.60055170569856675</v>
      </c>
      <c r="G106" s="51">
        <v>0.46623587803380839</v>
      </c>
      <c r="H106" s="51">
        <v>0.68668290315119662</v>
      </c>
      <c r="I106" s="51">
        <v>0.72352580569230251</v>
      </c>
      <c r="J106" s="31">
        <v>0.76279697405941249</v>
      </c>
      <c r="K106" s="78">
        <f>'[1]Segment Analysis in THB'!K106</f>
        <v>0.75417609635406024</v>
      </c>
      <c r="L106" s="78">
        <f>'[1]Segment Analysis in THB'!L106</f>
        <v>0.99020990419684718</v>
      </c>
      <c r="M106" s="24"/>
      <c r="N106" s="24"/>
      <c r="O106" s="24"/>
      <c r="P106" s="24"/>
      <c r="Q106" s="115">
        <v>0.15251991882154253</v>
      </c>
      <c r="R106" s="115">
        <v>0.15179234961727381</v>
      </c>
      <c r="S106" s="115">
        <v>0.15297745502692933</v>
      </c>
      <c r="T106" s="115">
        <v>0.14326198223282099</v>
      </c>
      <c r="U106" s="115">
        <v>0.11614985176218105</v>
      </c>
      <c r="V106" s="115">
        <v>0.10912982738195399</v>
      </c>
      <c r="W106" s="115">
        <v>0.12614273448946525</v>
      </c>
      <c r="X106" s="115">
        <v>0.11481346440020809</v>
      </c>
      <c r="Y106" s="115">
        <v>0.12740990335071425</v>
      </c>
      <c r="Z106" s="115">
        <v>0.18250702116723658</v>
      </c>
      <c r="AA106" s="115">
        <v>0.18223493196782359</v>
      </c>
      <c r="AB106" s="115">
        <v>0.19453104666542223</v>
      </c>
      <c r="AC106" s="115">
        <v>0.15541582145533914</v>
      </c>
      <c r="AD106" s="115">
        <v>0.18952484737403022</v>
      </c>
      <c r="AE106" s="115">
        <v>0.19221416860602938</v>
      </c>
      <c r="AF106" s="115">
        <v>0.18637096825690391</v>
      </c>
      <c r="AG106" s="115">
        <v>0.18766848031563488</v>
      </c>
      <c r="AH106" s="115">
        <v>0.18719350601450677</v>
      </c>
      <c r="AI106" s="115">
        <v>0.19294314176701463</v>
      </c>
      <c r="AJ106" s="115">
        <v>0.19499184596225624</v>
      </c>
      <c r="AK106" s="115">
        <v>0.24656040155558548</v>
      </c>
      <c r="AL106" s="115">
        <f>'[1]Segment Analysis in THB'!AL106</f>
        <v>0.27282976370376766</v>
      </c>
      <c r="AM106" s="154">
        <f>'[1]Segment Analysis in THB'!AM106</f>
        <v>0.2758278929752378</v>
      </c>
      <c r="AN106" s="115"/>
      <c r="AO106" s="115"/>
      <c r="AP106" s="115"/>
      <c r="AQ106" s="115"/>
      <c r="AR106" s="26">
        <f t="shared" si="167"/>
        <v>8.2115729283188763E-2</v>
      </c>
      <c r="AS106" s="26">
        <f t="shared" si="167"/>
        <v>5.6837207238424184E-2</v>
      </c>
      <c r="AT106" s="26">
        <f t="shared" si="167"/>
        <v>6.7461440978664786E-2</v>
      </c>
      <c r="AU106" s="26">
        <f t="shared" si="167"/>
        <v>6.9698452396138394E-2</v>
      </c>
      <c r="AV106" s="26">
        <f t="shared" si="167"/>
        <v>6.438886622239666E-2</v>
      </c>
      <c r="AW106" s="117"/>
      <c r="AX106" s="26"/>
      <c r="AY106" s="26"/>
      <c r="AZ106" s="26"/>
      <c r="BA106" s="26"/>
      <c r="BB106" s="26">
        <f t="shared" si="168"/>
        <v>8.9164939719897654E-2</v>
      </c>
      <c r="BC106" s="26">
        <f t="shared" si="168"/>
        <v>8.210655242411824E-2</v>
      </c>
      <c r="BD106" s="26">
        <f t="shared" si="168"/>
        <v>8.0587319960509177E-2</v>
      </c>
      <c r="BE106" s="26">
        <f t="shared" si="168"/>
        <v>7.7191198738298675E-2</v>
      </c>
      <c r="BF106" s="26">
        <f t="shared" si="168"/>
        <v>6.2441540657343482E-2</v>
      </c>
      <c r="BG106" s="26">
        <f t="shared" si="168"/>
        <v>5.3966800308501983E-2</v>
      </c>
      <c r="BH106" s="26">
        <f t="shared" si="168"/>
        <v>5.846200108384781E-2</v>
      </c>
      <c r="BI106" s="26">
        <f t="shared" si="168"/>
        <v>5.3080324246136845E-2</v>
      </c>
      <c r="BJ106" s="26">
        <f t="shared" si="168"/>
        <v>5.7792996992700831E-2</v>
      </c>
      <c r="BK106" s="26">
        <f t="shared" si="168"/>
        <v>6.8623540393029342E-2</v>
      </c>
      <c r="BL106" s="26">
        <f t="shared" si="169"/>
        <v>6.8281779388455574E-2</v>
      </c>
      <c r="BM106" s="26">
        <f t="shared" si="169"/>
        <v>7.3521741630310042E-2</v>
      </c>
      <c r="BN106" s="26">
        <f t="shared" si="169"/>
        <v>6.1473537404577235E-2</v>
      </c>
      <c r="BO106" s="26">
        <f t="shared" si="169"/>
        <v>7.3820322510438269E-2</v>
      </c>
      <c r="BP106" s="26">
        <f t="shared" si="169"/>
        <v>7.3893176844870095E-2</v>
      </c>
      <c r="BQ106" s="26">
        <f t="shared" si="169"/>
        <v>6.9437688835010447E-2</v>
      </c>
      <c r="BR106" s="26">
        <f t="shared" si="169"/>
        <v>7.0562890803841774E-2</v>
      </c>
      <c r="BS106" s="26">
        <f t="shared" si="169"/>
        <v>6.755519506848276E-2</v>
      </c>
      <c r="BT106" s="26">
        <f t="shared" si="169"/>
        <v>6.1316733562656489E-2</v>
      </c>
      <c r="BU106" s="26">
        <f t="shared" si="169"/>
        <v>5.9639746515141069E-2</v>
      </c>
      <c r="BV106" s="26">
        <f t="shared" si="169"/>
        <v>7.051194650293284E-2</v>
      </c>
      <c r="BW106" s="26">
        <f t="shared" si="169"/>
        <v>7.5111896086336311E-2</v>
      </c>
      <c r="BX106" s="26">
        <f t="shared" si="169"/>
        <v>7.1049625037126543E-2</v>
      </c>
      <c r="CA106" s="116">
        <f>'[1]Segment Analysis in THB'!CM106</f>
        <v>0.27282976370376771</v>
      </c>
    </row>
    <row r="107" spans="1:79" s="2" customFormat="1" hidden="1" outlineLevel="1" x14ac:dyDescent="0.3">
      <c r="A107" s="31" t="s">
        <v>39</v>
      </c>
      <c r="B107" s="24"/>
      <c r="C107" s="24"/>
      <c r="D107" s="24"/>
      <c r="E107" s="24"/>
      <c r="F107" s="51">
        <v>8.9411594520547949E-2</v>
      </c>
      <c r="G107" s="51">
        <v>0.10950600000000001</v>
      </c>
      <c r="H107" s="51">
        <v>0.13887314494976341</v>
      </c>
      <c r="I107" s="51">
        <v>0.18232102463729086</v>
      </c>
      <c r="J107" s="31">
        <v>0.2674620386626595</v>
      </c>
      <c r="K107" s="78">
        <f>'[1]Segment Analysis in THB'!K107</f>
        <v>0.23991116852325711</v>
      </c>
      <c r="L107" s="78">
        <f>'[1]Segment Analysis in THB'!L107</f>
        <v>0.27979371754192867</v>
      </c>
      <c r="M107" s="24"/>
      <c r="N107" s="24"/>
      <c r="O107" s="24"/>
      <c r="P107" s="24"/>
      <c r="Q107" s="115">
        <v>2.1452054794520548E-2</v>
      </c>
      <c r="R107" s="115">
        <v>2.2290410958904112E-2</v>
      </c>
      <c r="S107" s="115">
        <v>2.2834564383561642E-2</v>
      </c>
      <c r="T107" s="115">
        <v>2.2834564383561642E-2</v>
      </c>
      <c r="U107" s="115">
        <v>2.7001479452054795E-2</v>
      </c>
      <c r="V107" s="115">
        <v>2.7301495890410955E-2</v>
      </c>
      <c r="W107" s="115">
        <v>2.7601512328767123E-2</v>
      </c>
      <c r="X107" s="115">
        <v>2.7601512328767123E-2</v>
      </c>
      <c r="Y107" s="115">
        <v>3.4242693275284126E-2</v>
      </c>
      <c r="Z107" s="115">
        <v>3.4623167645009501E-2</v>
      </c>
      <c r="AA107" s="115">
        <v>3.5003642014734881E-2</v>
      </c>
      <c r="AB107" s="115">
        <v>3.5003642014734881E-2</v>
      </c>
      <c r="AC107" s="115">
        <v>4.4955869088647057E-2</v>
      </c>
      <c r="AD107" s="115">
        <v>4.545537874518759E-2</v>
      </c>
      <c r="AE107" s="115">
        <v>4.5954888401728108E-2</v>
      </c>
      <c r="AF107" s="115">
        <v>4.5954888401728108E-2</v>
      </c>
      <c r="AG107" s="115">
        <v>6.3941630809295283E-2</v>
      </c>
      <c r="AH107" s="115">
        <v>6.4652093373843006E-2</v>
      </c>
      <c r="AI107" s="115">
        <v>6.5362555938390729E-2</v>
      </c>
      <c r="AJ107" s="115">
        <v>7.3505758541130464E-2</v>
      </c>
      <c r="AK107" s="115">
        <v>6.8007019450812597E-2</v>
      </c>
      <c r="AL107" s="115">
        <f>'[1]Segment Analysis in THB'!AL107</f>
        <v>6.8762653000266058E-2</v>
      </c>
      <c r="AM107" s="154">
        <f>'[1]Segment Analysis in THB'!AM107</f>
        <v>6.9518286549719546E-2</v>
      </c>
      <c r="AN107" s="115"/>
      <c r="AO107" s="115"/>
      <c r="AP107" s="115"/>
      <c r="AQ107" s="115"/>
      <c r="AR107" s="26">
        <f t="shared" si="167"/>
        <v>1.222558893890272E-2</v>
      </c>
      <c r="AS107" s="26">
        <f t="shared" si="167"/>
        <v>1.3349498631676634E-2</v>
      </c>
      <c r="AT107" s="26">
        <f t="shared" si="167"/>
        <v>1.3643244106642933E-2</v>
      </c>
      <c r="AU107" s="26">
        <f t="shared" si="167"/>
        <v>1.756328959730508E-2</v>
      </c>
      <c r="AV107" s="26">
        <f t="shared" si="167"/>
        <v>2.2576882201525511E-2</v>
      </c>
      <c r="AW107" s="117"/>
      <c r="AX107" s="26"/>
      <c r="AY107" s="26"/>
      <c r="AZ107" s="26"/>
      <c r="BA107" s="26"/>
      <c r="BB107" s="26">
        <f t="shared" si="168"/>
        <v>1.2541123726006066E-2</v>
      </c>
      <c r="BC107" s="26">
        <f t="shared" si="168"/>
        <v>1.2057187338933758E-2</v>
      </c>
      <c r="BD107" s="26">
        <f t="shared" si="168"/>
        <v>1.2029068896544226E-2</v>
      </c>
      <c r="BE107" s="26">
        <f t="shared" si="168"/>
        <v>1.2303525122034569E-2</v>
      </c>
      <c r="BF107" s="26">
        <f t="shared" si="168"/>
        <v>1.4515851302729586E-2</v>
      </c>
      <c r="BG107" s="26">
        <f t="shared" si="168"/>
        <v>1.3501115251327125E-2</v>
      </c>
      <c r="BH107" s="26">
        <f t="shared" si="168"/>
        <v>1.2792172693980917E-2</v>
      </c>
      <c r="BI107" s="26">
        <f t="shared" si="168"/>
        <v>1.2760674296768693E-2</v>
      </c>
      <c r="BJ107" s="26">
        <f t="shared" si="168"/>
        <v>1.5532449342128619E-2</v>
      </c>
      <c r="BK107" s="26">
        <f t="shared" si="168"/>
        <v>1.3018481854705029E-2</v>
      </c>
      <c r="BL107" s="26">
        <f t="shared" si="169"/>
        <v>1.3115547804328826E-2</v>
      </c>
      <c r="BM107" s="26">
        <f t="shared" si="169"/>
        <v>1.3229398435065565E-2</v>
      </c>
      <c r="BN107" s="26">
        <f t="shared" si="169"/>
        <v>1.7781949573070843E-2</v>
      </c>
      <c r="BO107" s="26">
        <f t="shared" si="169"/>
        <v>1.7704964627575596E-2</v>
      </c>
      <c r="BP107" s="26">
        <f t="shared" si="169"/>
        <v>1.7666505649306472E-2</v>
      </c>
      <c r="BQ107" s="26">
        <f t="shared" si="169"/>
        <v>1.7121772082485383E-2</v>
      </c>
      <c r="BR107" s="26">
        <f t="shared" si="169"/>
        <v>2.4041897206325786E-2</v>
      </c>
      <c r="BS107" s="26">
        <f t="shared" si="169"/>
        <v>2.333192466151713E-2</v>
      </c>
      <c r="BT107" s="26">
        <f t="shared" si="169"/>
        <v>2.0772018070940874E-2</v>
      </c>
      <c r="BU107" s="26">
        <f t="shared" si="169"/>
        <v>2.2482298093863644E-2</v>
      </c>
      <c r="BV107" s="26">
        <f t="shared" si="169"/>
        <v>1.9448813706845536E-2</v>
      </c>
      <c r="BW107" s="26">
        <f t="shared" si="169"/>
        <v>1.8930827695121669E-2</v>
      </c>
      <c r="BX107" s="26">
        <f t="shared" si="169"/>
        <v>1.7906993159043955E-2</v>
      </c>
      <c r="CA107" s="116">
        <f>'[1]Segment Analysis in THB'!CM107</f>
        <v>6.8762653000266058E-2</v>
      </c>
    </row>
    <row r="108" spans="1:79" s="2" customFormat="1" hidden="1" outlineLevel="1" x14ac:dyDescent="0.3">
      <c r="A108" s="31" t="s">
        <v>40</v>
      </c>
      <c r="B108" s="24"/>
      <c r="C108" s="24"/>
      <c r="D108" s="24"/>
      <c r="E108" s="24"/>
      <c r="F108" s="51">
        <v>1.1199193270692234</v>
      </c>
      <c r="G108" s="51">
        <v>1.2125374625653369</v>
      </c>
      <c r="H108" s="51">
        <v>1.2973938017232522</v>
      </c>
      <c r="I108" s="51">
        <v>1.2769996941615116</v>
      </c>
      <c r="J108" s="31">
        <v>1.3763618569526688</v>
      </c>
      <c r="K108" s="78">
        <f>'[1]Segment Analysis in THB'!K108</f>
        <v>1.3248929591138703</v>
      </c>
      <c r="L108" s="78">
        <f>'[1]Segment Analysis in THB'!L108</f>
        <v>1.8039533777785537</v>
      </c>
      <c r="M108" s="24"/>
      <c r="N108" s="24"/>
      <c r="O108" s="24"/>
      <c r="P108" s="24"/>
      <c r="Q108" s="115">
        <v>0.22548510969037341</v>
      </c>
      <c r="R108" s="115">
        <v>0.29180981638388259</v>
      </c>
      <c r="S108" s="115">
        <v>0.30201885200209372</v>
      </c>
      <c r="T108" s="115">
        <v>0.30060554899287373</v>
      </c>
      <c r="U108" s="115">
        <v>0.27281191508141217</v>
      </c>
      <c r="V108" s="115">
        <v>0.31124539613650692</v>
      </c>
      <c r="W108" s="115">
        <v>0.31482402423612782</v>
      </c>
      <c r="X108" s="115">
        <v>0.31365612711128982</v>
      </c>
      <c r="Y108" s="115">
        <v>0.31989256525060972</v>
      </c>
      <c r="Z108" s="115">
        <v>0.32260375545902531</v>
      </c>
      <c r="AA108" s="115">
        <v>0.32668023726032802</v>
      </c>
      <c r="AB108" s="115">
        <v>0.32821724375328931</v>
      </c>
      <c r="AC108" s="115">
        <v>0.30950896545243267</v>
      </c>
      <c r="AD108" s="115">
        <v>0.31573914483076232</v>
      </c>
      <c r="AE108" s="115">
        <v>0.3249730186599204</v>
      </c>
      <c r="AF108" s="115">
        <v>0.32677856521839604</v>
      </c>
      <c r="AG108" s="115">
        <v>0.31353412007753756</v>
      </c>
      <c r="AH108" s="115">
        <v>0.32159402651418284</v>
      </c>
      <c r="AI108" s="115">
        <v>0.36298624730375395</v>
      </c>
      <c r="AJ108" s="115">
        <v>0.37824746305719464</v>
      </c>
      <c r="AK108" s="115">
        <v>0.39224635755528764</v>
      </c>
      <c r="AL108" s="115">
        <f>'[1]Segment Analysis in THB'!AL108</f>
        <v>0.40949977979296442</v>
      </c>
      <c r="AM108" s="154">
        <f>'[1]Segment Analysis in THB'!AM108</f>
        <v>0.62395977737310693</v>
      </c>
      <c r="AN108" s="115"/>
      <c r="AO108" s="115"/>
      <c r="AP108" s="115"/>
      <c r="AQ108" s="115"/>
      <c r="AR108" s="26">
        <f t="shared" si="167"/>
        <v>0.15313084853144354</v>
      </c>
      <c r="AS108" s="26">
        <f t="shared" si="167"/>
        <v>0.14781625844586252</v>
      </c>
      <c r="AT108" s="26">
        <f t="shared" si="167"/>
        <v>0.1274592027548519</v>
      </c>
      <c r="AU108" s="26">
        <f t="shared" si="167"/>
        <v>0.12301551885662938</v>
      </c>
      <c r="AV108" s="26">
        <f t="shared" si="167"/>
        <v>0.11618082202045055</v>
      </c>
      <c r="AW108" s="117"/>
      <c r="AX108" s="26"/>
      <c r="AY108" s="26"/>
      <c r="AZ108" s="26"/>
      <c r="BA108" s="26"/>
      <c r="BB108" s="26">
        <f t="shared" si="168"/>
        <v>0.13182124911042697</v>
      </c>
      <c r="BC108" s="26">
        <f t="shared" si="168"/>
        <v>0.15784391009959706</v>
      </c>
      <c r="BD108" s="26">
        <f t="shared" si="168"/>
        <v>0.15910115550107631</v>
      </c>
      <c r="BE108" s="26">
        <f t="shared" si="168"/>
        <v>0.16196971668613619</v>
      </c>
      <c r="BF108" s="26">
        <f t="shared" si="168"/>
        <v>0.14666223011840596</v>
      </c>
      <c r="BG108" s="26">
        <f t="shared" si="168"/>
        <v>0.1539168396322145</v>
      </c>
      <c r="BH108" s="26">
        <f t="shared" si="168"/>
        <v>0.14590806613321783</v>
      </c>
      <c r="BI108" s="26">
        <f t="shared" si="168"/>
        <v>0.14500885428229099</v>
      </c>
      <c r="BJ108" s="26">
        <f t="shared" si="168"/>
        <v>0.14510292822863366</v>
      </c>
      <c r="BK108" s="26">
        <f t="shared" si="168"/>
        <v>0.12130060368143034</v>
      </c>
      <c r="BL108" s="26">
        <f t="shared" si="169"/>
        <v>0.12240412773944223</v>
      </c>
      <c r="BM108" s="26">
        <f t="shared" si="169"/>
        <v>0.12404756879422639</v>
      </c>
      <c r="BN108" s="26">
        <f t="shared" si="169"/>
        <v>0.12242389987469635</v>
      </c>
      <c r="BO108" s="26">
        <f t="shared" si="169"/>
        <v>0.12298105405977836</v>
      </c>
      <c r="BP108" s="26">
        <f t="shared" si="169"/>
        <v>0.1249298577300379</v>
      </c>
      <c r="BQ108" s="26">
        <f t="shared" si="169"/>
        <v>0.12175044504950999</v>
      </c>
      <c r="BR108" s="26">
        <f t="shared" si="169"/>
        <v>0.11788806432012618</v>
      </c>
      <c r="BS108" s="26">
        <f t="shared" si="169"/>
        <v>0.11605823116716883</v>
      </c>
      <c r="BT108" s="26">
        <f t="shared" si="169"/>
        <v>0.11535590645512063</v>
      </c>
      <c r="BU108" s="26">
        <f t="shared" si="169"/>
        <v>0.11568987772490161</v>
      </c>
      <c r="BV108" s="26">
        <f t="shared" si="169"/>
        <v>0.11217557241718465</v>
      </c>
      <c r="BW108" s="26">
        <f t="shared" si="169"/>
        <v>0.11273808432639854</v>
      </c>
      <c r="BX108" s="26">
        <f t="shared" si="169"/>
        <v>0.16072380404467679</v>
      </c>
      <c r="CA108" s="116">
        <f>'[1]Segment Analysis in THB'!CM108</f>
        <v>0.40949977979296437</v>
      </c>
    </row>
    <row r="109" spans="1:79" s="2" customFormat="1" hidden="1" outlineLevel="1" x14ac:dyDescent="0.3">
      <c r="A109" s="31"/>
      <c r="B109" s="24"/>
      <c r="C109" s="24"/>
      <c r="D109" s="24"/>
      <c r="E109" s="24"/>
      <c r="F109" s="47">
        <f t="shared" ref="F109:J109" si="170">F10-SUM(F104:F108)</f>
        <v>0</v>
      </c>
      <c r="G109" s="47">
        <f t="shared" si="170"/>
        <v>0</v>
      </c>
      <c r="H109" s="47">
        <f t="shared" si="170"/>
        <v>0</v>
      </c>
      <c r="I109" s="47">
        <f t="shared" si="170"/>
        <v>0</v>
      </c>
      <c r="J109" s="77">
        <f t="shared" si="170"/>
        <v>0</v>
      </c>
      <c r="K109" s="85">
        <f>K10-SUM(K104:K108)</f>
        <v>-2.2254262223075472E-2</v>
      </c>
      <c r="L109" s="85">
        <f>L10-SUM(L104:L108)</f>
        <v>0</v>
      </c>
      <c r="M109" s="24"/>
      <c r="N109" s="24"/>
      <c r="O109" s="24"/>
      <c r="P109" s="24"/>
      <c r="Q109" s="47">
        <f>Q10-SUM(Q104:Q108)</f>
        <v>0</v>
      </c>
      <c r="R109" s="47">
        <f t="shared" ref="R109:AV109" si="171">R10-SUM(R104:R108)</f>
        <v>0</v>
      </c>
      <c r="S109" s="47">
        <f t="shared" si="171"/>
        <v>0</v>
      </c>
      <c r="T109" s="47">
        <f t="shared" si="171"/>
        <v>0</v>
      </c>
      <c r="U109" s="47">
        <f t="shared" si="171"/>
        <v>0</v>
      </c>
      <c r="V109" s="47">
        <f t="shared" si="171"/>
        <v>0</v>
      </c>
      <c r="W109" s="47">
        <f t="shared" si="171"/>
        <v>0</v>
      </c>
      <c r="X109" s="47">
        <f t="shared" si="171"/>
        <v>0</v>
      </c>
      <c r="Y109" s="47">
        <f t="shared" si="171"/>
        <v>0</v>
      </c>
      <c r="Z109" s="47">
        <f t="shared" si="171"/>
        <v>0</v>
      </c>
      <c r="AA109" s="47">
        <f t="shared" si="171"/>
        <v>0</v>
      </c>
      <c r="AB109" s="47">
        <f t="shared" si="171"/>
        <v>0</v>
      </c>
      <c r="AC109" s="47">
        <f t="shared" si="171"/>
        <v>0</v>
      </c>
      <c r="AD109" s="47">
        <f t="shared" si="171"/>
        <v>0</v>
      </c>
      <c r="AE109" s="47">
        <f t="shared" si="171"/>
        <v>0</v>
      </c>
      <c r="AF109" s="47">
        <f t="shared" si="171"/>
        <v>0</v>
      </c>
      <c r="AG109" s="47">
        <f t="shared" si="171"/>
        <v>0</v>
      </c>
      <c r="AH109" s="47">
        <f t="shared" si="171"/>
        <v>0</v>
      </c>
      <c r="AI109" s="47">
        <f t="shared" si="171"/>
        <v>0</v>
      </c>
      <c r="AJ109" s="47">
        <f t="shared" si="171"/>
        <v>0</v>
      </c>
      <c r="AK109" s="47">
        <f t="shared" si="171"/>
        <v>0</v>
      </c>
      <c r="AL109" s="47">
        <f t="shared" si="171"/>
        <v>0</v>
      </c>
      <c r="AM109" s="86">
        <f t="shared" si="171"/>
        <v>0</v>
      </c>
      <c r="AN109" s="47"/>
      <c r="AO109" s="47"/>
      <c r="AP109" s="47"/>
      <c r="AQ109" s="47"/>
      <c r="AR109" s="47">
        <f t="shared" si="171"/>
        <v>0</v>
      </c>
      <c r="AS109" s="47">
        <f t="shared" si="171"/>
        <v>0</v>
      </c>
      <c r="AT109" s="47">
        <f t="shared" si="171"/>
        <v>0</v>
      </c>
      <c r="AU109" s="47">
        <f t="shared" si="171"/>
        <v>0</v>
      </c>
      <c r="AV109" s="47">
        <f t="shared" si="171"/>
        <v>0</v>
      </c>
      <c r="AW109" s="77"/>
      <c r="AX109" s="47"/>
      <c r="AY109" s="47"/>
      <c r="AZ109" s="47"/>
      <c r="BA109" s="47"/>
      <c r="BB109" s="47">
        <f t="shared" ref="BB109:BX109" si="172">BB10-SUM(BB104:BB108)</f>
        <v>0</v>
      </c>
      <c r="BC109" s="47">
        <f t="shared" si="172"/>
        <v>0</v>
      </c>
      <c r="BD109" s="47">
        <f t="shared" si="172"/>
        <v>0</v>
      </c>
      <c r="BE109" s="47">
        <f t="shared" si="172"/>
        <v>0</v>
      </c>
      <c r="BF109" s="47">
        <f t="shared" si="172"/>
        <v>0</v>
      </c>
      <c r="BG109" s="47">
        <f t="shared" si="172"/>
        <v>0</v>
      </c>
      <c r="BH109" s="47">
        <f t="shared" si="172"/>
        <v>0</v>
      </c>
      <c r="BI109" s="47">
        <f t="shared" si="172"/>
        <v>0</v>
      </c>
      <c r="BJ109" s="47">
        <f t="shared" si="172"/>
        <v>0</v>
      </c>
      <c r="BK109" s="47">
        <f t="shared" si="172"/>
        <v>0</v>
      </c>
      <c r="BL109" s="47">
        <f t="shared" si="172"/>
        <v>0</v>
      </c>
      <c r="BM109" s="47">
        <f t="shared" si="172"/>
        <v>0</v>
      </c>
      <c r="BN109" s="47">
        <f t="shared" si="172"/>
        <v>0</v>
      </c>
      <c r="BO109" s="47">
        <f t="shared" si="172"/>
        <v>0</v>
      </c>
      <c r="BP109" s="47">
        <f t="shared" si="172"/>
        <v>0</v>
      </c>
      <c r="BQ109" s="47">
        <f t="shared" si="172"/>
        <v>0</v>
      </c>
      <c r="BR109" s="47">
        <f t="shared" si="172"/>
        <v>0</v>
      </c>
      <c r="BS109" s="47">
        <f t="shared" si="172"/>
        <v>0</v>
      </c>
      <c r="BT109" s="47">
        <f t="shared" si="172"/>
        <v>0</v>
      </c>
      <c r="BU109" s="47">
        <f t="shared" si="172"/>
        <v>0</v>
      </c>
      <c r="BV109" s="47">
        <f t="shared" si="172"/>
        <v>0</v>
      </c>
      <c r="BW109" s="47">
        <f t="shared" si="172"/>
        <v>0</v>
      </c>
      <c r="BX109" s="47">
        <f t="shared" si="172"/>
        <v>0</v>
      </c>
      <c r="CA109" s="48">
        <f t="shared" ref="CA109" si="173">CA10-SUM(CA104:CA108)</f>
        <v>3.9915505102198434E-2</v>
      </c>
    </row>
    <row r="110" spans="1:79" s="2" customFormat="1" collapsed="1" x14ac:dyDescent="0.3">
      <c r="A110" s="25" t="s">
        <v>46</v>
      </c>
      <c r="B110" s="24"/>
      <c r="C110" s="24"/>
      <c r="D110" s="24"/>
      <c r="E110" s="24"/>
      <c r="F110" s="118">
        <f>SUM(F111:F115)</f>
        <v>6.24941719101</v>
      </c>
      <c r="G110" s="118">
        <f>SUM(G111:G115)</f>
        <v>7.0235972752636471</v>
      </c>
      <c r="H110" s="118">
        <f>SUM(H111:H115)</f>
        <v>8.7289276655100458</v>
      </c>
      <c r="I110" s="118">
        <f>SUM(I111:I115)</f>
        <v>9.1032677084520301</v>
      </c>
      <c r="J110" s="145">
        <f>SUM(J111:J115)</f>
        <v>10.419398600419296</v>
      </c>
      <c r="K110" s="78">
        <f>'[1]Segment Analysis in THB'!K110</f>
        <v>9.9069598280693434</v>
      </c>
      <c r="L110" s="78">
        <f>'[1]Segment Analysis in THB'!L110</f>
        <v>12.277152947344794</v>
      </c>
      <c r="M110" s="24"/>
      <c r="N110" s="24"/>
      <c r="O110" s="24"/>
      <c r="P110" s="24"/>
      <c r="Q110" s="115">
        <v>1.5054495410099999</v>
      </c>
      <c r="R110" s="115">
        <v>1.5868447999999999</v>
      </c>
      <c r="S110" s="115">
        <v>1.6325157000000001</v>
      </c>
      <c r="T110" s="115">
        <v>1.5246071499999998</v>
      </c>
      <c r="U110" s="119">
        <v>1.6267209389142074</v>
      </c>
      <c r="V110" s="115">
        <v>1.8145852072488726</v>
      </c>
      <c r="W110" s="115">
        <v>1.8015288626199986</v>
      </c>
      <c r="X110" s="115">
        <v>1.7807622664805691</v>
      </c>
      <c r="Y110" s="115">
        <v>1.7647709200019877</v>
      </c>
      <c r="Z110" s="115">
        <v>2.3193589555325866</v>
      </c>
      <c r="AA110" s="115">
        <v>2.3795761199698382</v>
      </c>
      <c r="AB110" s="115">
        <v>2.2652216700056327</v>
      </c>
      <c r="AC110" s="115">
        <v>2.1881375496729887</v>
      </c>
      <c r="AD110" s="115">
        <v>2.2228976203174398</v>
      </c>
      <c r="AE110" s="115">
        <v>2.3866285300104813</v>
      </c>
      <c r="AF110" s="115">
        <f>AF16</f>
        <v>2.3056040084511196</v>
      </c>
      <c r="AG110" s="115">
        <f>AG16</f>
        <v>2.325123570352289</v>
      </c>
      <c r="AH110" s="115">
        <f>AH16</f>
        <v>2.5462493404533282</v>
      </c>
      <c r="AI110" s="115">
        <f>AI16</f>
        <v>2.7299829088126062</v>
      </c>
      <c r="AJ110" s="115">
        <f>AJ16</f>
        <v>2.8180427808010728</v>
      </c>
      <c r="AK110" s="115">
        <v>2.9662154634429299</v>
      </c>
      <c r="AL110" s="115">
        <f>AL16</f>
        <v>3.1478780257755492</v>
      </c>
      <c r="AM110" s="154">
        <f>AM16</f>
        <v>3.3450166773252423</v>
      </c>
      <c r="AN110" s="26"/>
      <c r="AO110" s="115"/>
      <c r="AP110" s="115"/>
      <c r="AQ110" s="115"/>
      <c r="AR110" s="26">
        <f t="shared" ref="AR110:AV115" si="174">F110/F$110</f>
        <v>1</v>
      </c>
      <c r="AS110" s="26">
        <f t="shared" si="174"/>
        <v>1</v>
      </c>
      <c r="AT110" s="26">
        <f t="shared" si="174"/>
        <v>1</v>
      </c>
      <c r="AU110" s="26">
        <f t="shared" si="174"/>
        <v>1</v>
      </c>
      <c r="AV110" s="26">
        <f t="shared" si="174"/>
        <v>1</v>
      </c>
      <c r="AW110" s="117"/>
      <c r="AX110" s="26"/>
      <c r="AY110" s="26"/>
      <c r="AZ110" s="26"/>
      <c r="BA110" s="26"/>
      <c r="BB110" s="26">
        <f t="shared" ref="BB110:BQ115" si="175">Q110/Q$110</f>
        <v>1</v>
      </c>
      <c r="BC110" s="26">
        <f t="shared" si="175"/>
        <v>1</v>
      </c>
      <c r="BD110" s="26">
        <f t="shared" si="175"/>
        <v>1</v>
      </c>
      <c r="BE110" s="26">
        <f t="shared" si="175"/>
        <v>1</v>
      </c>
      <c r="BF110" s="26">
        <f t="shared" si="175"/>
        <v>1</v>
      </c>
      <c r="BG110" s="26">
        <f t="shared" si="175"/>
        <v>1</v>
      </c>
      <c r="BH110" s="26">
        <f t="shared" si="175"/>
        <v>1</v>
      </c>
      <c r="BI110" s="26">
        <f t="shared" si="175"/>
        <v>1</v>
      </c>
      <c r="BJ110" s="26">
        <f t="shared" si="175"/>
        <v>1</v>
      </c>
      <c r="BK110" s="26">
        <f t="shared" si="175"/>
        <v>1</v>
      </c>
      <c r="BL110" s="26">
        <f t="shared" si="175"/>
        <v>1</v>
      </c>
      <c r="BM110" s="26">
        <f t="shared" si="175"/>
        <v>1</v>
      </c>
      <c r="BN110" s="26">
        <f t="shared" si="175"/>
        <v>1</v>
      </c>
      <c r="BO110" s="26">
        <f t="shared" si="175"/>
        <v>1</v>
      </c>
      <c r="BP110" s="26">
        <f t="shared" si="175"/>
        <v>1</v>
      </c>
      <c r="BQ110" s="26">
        <f t="shared" si="175"/>
        <v>1</v>
      </c>
      <c r="BR110" s="26">
        <f t="shared" ref="BL110:BX115" si="176">AG110/AG$110</f>
        <v>1</v>
      </c>
      <c r="BS110" s="26">
        <f t="shared" si="176"/>
        <v>1</v>
      </c>
      <c r="BT110" s="26">
        <f t="shared" si="176"/>
        <v>1</v>
      </c>
      <c r="BU110" s="26">
        <f t="shared" si="176"/>
        <v>1</v>
      </c>
      <c r="BV110" s="26">
        <f t="shared" si="176"/>
        <v>1</v>
      </c>
      <c r="BW110" s="26">
        <f t="shared" si="176"/>
        <v>1</v>
      </c>
      <c r="BX110" s="26">
        <f t="shared" si="176"/>
        <v>1</v>
      </c>
      <c r="CA110" s="116">
        <f>CA16</f>
        <v>3.2194926773252437</v>
      </c>
    </row>
    <row r="111" spans="1:79" s="2" customFormat="1" x14ac:dyDescent="0.3">
      <c r="A111" s="31" t="s">
        <v>37</v>
      </c>
      <c r="B111" s="24"/>
      <c r="C111" s="24"/>
      <c r="D111" s="24"/>
      <c r="E111" s="24"/>
      <c r="F111" s="118">
        <v>4.2595613993099999</v>
      </c>
      <c r="G111" s="118">
        <v>5.0148141653679383</v>
      </c>
      <c r="H111" s="118">
        <v>6.5865824539078757</v>
      </c>
      <c r="I111" s="118">
        <v>6.8440673728290733</v>
      </c>
      <c r="J111" s="145">
        <v>7.8044171427714923</v>
      </c>
      <c r="K111" s="78">
        <f>'[1]Segment Analysis in THB'!K111</f>
        <v>7.3704510554454536</v>
      </c>
      <c r="L111" s="78">
        <f>'[1]Segment Analysis in THB'!L111</f>
        <v>9.4246558788991734</v>
      </c>
      <c r="M111" s="24"/>
      <c r="N111" s="24"/>
      <c r="O111" s="24"/>
      <c r="P111" s="24"/>
      <c r="Q111" s="115">
        <v>1.0489206629999999</v>
      </c>
      <c r="R111" s="115">
        <v>1.079411009</v>
      </c>
      <c r="S111" s="115">
        <v>1.1057984470000002</v>
      </c>
      <c r="T111" s="115">
        <v>1.0254314569999998</v>
      </c>
      <c r="U111" s="119">
        <v>1.1364051295707684</v>
      </c>
      <c r="V111" s="115">
        <v>1.2765874490197242</v>
      </c>
      <c r="W111" s="115">
        <v>1.3105692553752677</v>
      </c>
      <c r="X111" s="115">
        <v>1.2912518856821789</v>
      </c>
      <c r="Y111" s="115">
        <v>1.3498288339403335</v>
      </c>
      <c r="Z111" s="115">
        <v>1.7673815961045849</v>
      </c>
      <c r="AA111" s="115">
        <v>1.795202933832353</v>
      </c>
      <c r="AB111" s="115">
        <v>1.6741691570006039</v>
      </c>
      <c r="AC111" s="115">
        <v>1.639802019738589</v>
      </c>
      <c r="AD111" s="115">
        <v>1.6938011387782994</v>
      </c>
      <c r="AE111" s="115">
        <v>1.8042193126063748</v>
      </c>
      <c r="AF111" s="115">
        <v>1.7062446095858086</v>
      </c>
      <c r="AG111" s="115">
        <v>1.7018559285566861</v>
      </c>
      <c r="AH111" s="115">
        <v>1.9098585858740802</v>
      </c>
      <c r="AI111" s="115">
        <v>2.0524919314288792</v>
      </c>
      <c r="AJ111" s="115">
        <v>2.140210696911848</v>
      </c>
      <c r="AK111" s="115">
        <v>2.3333884758942895</v>
      </c>
      <c r="AL111" s="115">
        <v>2.4506633844146557</v>
      </c>
      <c r="AM111" s="154">
        <v>2.5003933216783798</v>
      </c>
      <c r="AN111" s="115"/>
      <c r="AO111" s="115"/>
      <c r="AP111" s="115"/>
      <c r="AQ111" s="115"/>
      <c r="AR111" s="26">
        <f t="shared" si="174"/>
        <v>0.681593382089697</v>
      </c>
      <c r="AS111" s="26">
        <f t="shared" si="174"/>
        <v>0.713995118004498</v>
      </c>
      <c r="AT111" s="26">
        <f t="shared" si="174"/>
        <v>0.75456948508497124</v>
      </c>
      <c r="AU111" s="26">
        <f t="shared" si="174"/>
        <v>0.75182534360432163</v>
      </c>
      <c r="AV111" s="26">
        <f t="shared" si="174"/>
        <v>0.74902760150258851</v>
      </c>
      <c r="AW111" s="117"/>
      <c r="AX111" s="26"/>
      <c r="AY111" s="26"/>
      <c r="AZ111" s="26"/>
      <c r="BA111" s="26"/>
      <c r="BB111" s="26">
        <f t="shared" si="175"/>
        <v>0.69674913334942024</v>
      </c>
      <c r="BC111" s="26">
        <f t="shared" si="175"/>
        <v>0.68022468800981672</v>
      </c>
      <c r="BD111" s="26">
        <f t="shared" si="175"/>
        <v>0.67735853750135455</v>
      </c>
      <c r="BE111" s="26">
        <f t="shared" si="175"/>
        <v>0.67258733307134233</v>
      </c>
      <c r="BF111" s="26">
        <f t="shared" si="175"/>
        <v>0.69858640310444908</v>
      </c>
      <c r="BG111" s="26">
        <f t="shared" si="175"/>
        <v>0.70351474481332454</v>
      </c>
      <c r="BH111" s="26">
        <f t="shared" si="175"/>
        <v>0.72747613572467629</v>
      </c>
      <c r="BI111" s="26">
        <f t="shared" si="175"/>
        <v>0.7251118860656004</v>
      </c>
      <c r="BJ111" s="26">
        <f t="shared" si="175"/>
        <v>0.76487481669224988</v>
      </c>
      <c r="BK111" s="26">
        <f t="shared" si="175"/>
        <v>0.7620129656466853</v>
      </c>
      <c r="BL111" s="26">
        <f t="shared" si="176"/>
        <v>0.7544213100672349</v>
      </c>
      <c r="BM111" s="26">
        <f t="shared" si="176"/>
        <v>0.73907519920398823</v>
      </c>
      <c r="BN111" s="26">
        <f t="shared" si="176"/>
        <v>0.74940536529965995</v>
      </c>
      <c r="BO111" s="26">
        <f t="shared" si="176"/>
        <v>0.7619789248487373</v>
      </c>
      <c r="BP111" s="26">
        <f t="shared" si="176"/>
        <v>0.75596989222216804</v>
      </c>
      <c r="BQ111" s="26">
        <f t="shared" si="176"/>
        <v>0.74004235043468969</v>
      </c>
      <c r="BR111" s="26">
        <f t="shared" si="176"/>
        <v>0.73194214288526216</v>
      </c>
      <c r="BS111" s="26">
        <f t="shared" si="176"/>
        <v>0.75006738559785091</v>
      </c>
      <c r="BT111" s="26">
        <f t="shared" si="176"/>
        <v>0.75183325316919336</v>
      </c>
      <c r="BU111" s="26">
        <f t="shared" si="176"/>
        <v>0.75946707107954536</v>
      </c>
      <c r="BV111" s="26">
        <f t="shared" si="176"/>
        <v>0.78665508445090881</v>
      </c>
      <c r="BW111" s="26">
        <f t="shared" si="176"/>
        <v>0.77851281541027328</v>
      </c>
      <c r="BX111" s="26">
        <f t="shared" si="176"/>
        <v>0.74749801357575174</v>
      </c>
      <c r="CA111" s="116">
        <v>2.5003933216783807</v>
      </c>
    </row>
    <row r="112" spans="1:79" s="2" customFormat="1" x14ac:dyDescent="0.3">
      <c r="A112" s="31" t="s">
        <v>63</v>
      </c>
      <c r="B112" s="24"/>
      <c r="C112" s="24"/>
      <c r="D112" s="24"/>
      <c r="E112" s="24"/>
      <c r="F112" s="118">
        <v>0.56121045000000003</v>
      </c>
      <c r="G112" s="118">
        <v>0.477611142989955</v>
      </c>
      <c r="H112" s="118">
        <v>0.40781135000012803</v>
      </c>
      <c r="I112" s="118">
        <v>0.47833650999999999</v>
      </c>
      <c r="J112" s="145">
        <v>0.515221407114828</v>
      </c>
      <c r="K112" s="78">
        <f>'[1]Segment Analysis in THB'!K112</f>
        <v>0.53563524695646203</v>
      </c>
      <c r="L112" s="78">
        <f>'[1]Segment Analysis in THB'!L112</f>
        <v>0.392405378296666</v>
      </c>
      <c r="M112" s="24"/>
      <c r="N112" s="24"/>
      <c r="O112" s="24"/>
      <c r="P112" s="24"/>
      <c r="Q112" s="115">
        <v>0.14138218999999999</v>
      </c>
      <c r="R112" s="115">
        <v>0.13291475</v>
      </c>
      <c r="S112" s="115">
        <v>0.14469834000000001</v>
      </c>
      <c r="T112" s="115">
        <v>0.14221517</v>
      </c>
      <c r="U112" s="119">
        <v>0.13883942190479701</v>
      </c>
      <c r="V112" s="115">
        <v>0.138102835640359</v>
      </c>
      <c r="W112" s="115">
        <v>9.6354759494710021E-2</v>
      </c>
      <c r="X112" s="115">
        <v>0.10431412595008896</v>
      </c>
      <c r="Y112" s="115">
        <v>1.5420699997110999E-2</v>
      </c>
      <c r="Z112" s="115">
        <v>0.113861660002889</v>
      </c>
      <c r="AA112" s="115">
        <v>0.14082370000000002</v>
      </c>
      <c r="AB112" s="115">
        <v>0.13770529000012802</v>
      </c>
      <c r="AC112" s="115">
        <v>0.11330808000000001</v>
      </c>
      <c r="AD112" s="115">
        <v>6.8986330002450025E-2</v>
      </c>
      <c r="AE112" s="115">
        <v>0.14274036999352804</v>
      </c>
      <c r="AF112" s="115">
        <v>0.15330173000402195</v>
      </c>
      <c r="AG112" s="115">
        <v>0.13361228998567701</v>
      </c>
      <c r="AH112" s="115">
        <v>0.12905539001432301</v>
      </c>
      <c r="AI112" s="115">
        <v>0.11966583695244003</v>
      </c>
      <c r="AJ112" s="115">
        <v>0.13288789016238797</v>
      </c>
      <c r="AK112" s="115">
        <v>3.0142179124515701E-2</v>
      </c>
      <c r="AL112" s="115">
        <v>0.10320364661772841</v>
      </c>
      <c r="AM112" s="154">
        <v>0.1261716623920339</v>
      </c>
      <c r="AN112" s="115"/>
      <c r="AO112" s="115"/>
      <c r="AP112" s="115"/>
      <c r="AQ112" s="115"/>
      <c r="AR112" s="26">
        <f t="shared" si="174"/>
        <v>8.9802045990355781E-2</v>
      </c>
      <c r="AS112" s="26">
        <f t="shared" si="174"/>
        <v>6.8000929476986105E-2</v>
      </c>
      <c r="AT112" s="26">
        <f t="shared" si="174"/>
        <v>4.6719524508317588E-2</v>
      </c>
      <c r="AU112" s="26">
        <f t="shared" si="174"/>
        <v>5.2545583115817099E-2</v>
      </c>
      <c r="AV112" s="26">
        <f t="shared" si="174"/>
        <v>4.9448286496506101E-2</v>
      </c>
      <c r="AW112" s="117"/>
      <c r="AX112" s="26"/>
      <c r="AY112" s="26"/>
      <c r="AZ112" s="26"/>
      <c r="BA112" s="26"/>
      <c r="BB112" s="26">
        <f t="shared" si="175"/>
        <v>9.3913602647317726E-2</v>
      </c>
      <c r="BC112" s="26">
        <f t="shared" si="175"/>
        <v>8.3760396731929934E-2</v>
      </c>
      <c r="BD112" s="26">
        <f t="shared" si="175"/>
        <v>8.8635190460955443E-2</v>
      </c>
      <c r="BE112" s="26">
        <f t="shared" si="175"/>
        <v>9.3279878688749443E-2</v>
      </c>
      <c r="BF112" s="26">
        <f t="shared" si="175"/>
        <v>8.5349256030028478E-2</v>
      </c>
      <c r="BG112" s="26">
        <f t="shared" si="175"/>
        <v>7.6107109816980906E-2</v>
      </c>
      <c r="BH112" s="26">
        <f t="shared" si="175"/>
        <v>5.348499349301538E-2</v>
      </c>
      <c r="BI112" s="26">
        <f t="shared" si="175"/>
        <v>5.8578355973507586E-2</v>
      </c>
      <c r="BJ112" s="26">
        <f t="shared" si="175"/>
        <v>8.7380746261920671E-3</v>
      </c>
      <c r="BK112" s="26">
        <f t="shared" si="175"/>
        <v>4.9091866410451039E-2</v>
      </c>
      <c r="BL112" s="26">
        <f t="shared" si="176"/>
        <v>5.9180161886052629E-2</v>
      </c>
      <c r="BM112" s="26">
        <f t="shared" si="176"/>
        <v>6.0791088052669744E-2</v>
      </c>
      <c r="BN112" s="26">
        <f t="shared" si="176"/>
        <v>5.1782887239850896E-2</v>
      </c>
      <c r="BO112" s="26">
        <f t="shared" si="176"/>
        <v>3.1034416237576641E-2</v>
      </c>
      <c r="BP112" s="26">
        <f t="shared" si="176"/>
        <v>5.9808373275794698E-2</v>
      </c>
      <c r="BQ112" s="26">
        <f t="shared" si="176"/>
        <v>6.6490919274124802E-2</v>
      </c>
      <c r="BR112" s="26">
        <f t="shared" si="176"/>
        <v>5.7464597447366143E-2</v>
      </c>
      <c r="BS112" s="26">
        <f t="shared" si="176"/>
        <v>5.0684506015952972E-2</v>
      </c>
      <c r="BT112" s="26">
        <f t="shared" si="176"/>
        <v>4.3833914331898927E-2</v>
      </c>
      <c r="BU112" s="26">
        <f t="shared" si="176"/>
        <v>4.7156093962708583E-2</v>
      </c>
      <c r="BV112" s="26">
        <f t="shared" si="176"/>
        <v>1.0161830620871093E-2</v>
      </c>
      <c r="BW112" s="26">
        <f t="shared" si="176"/>
        <v>3.2785147890951688E-2</v>
      </c>
      <c r="BX112" s="26">
        <f t="shared" si="176"/>
        <v>3.7719292476868567E-2</v>
      </c>
      <c r="CA112" s="116">
        <v>0.1261716623920339</v>
      </c>
    </row>
    <row r="113" spans="1:79" s="2" customFormat="1" x14ac:dyDescent="0.3">
      <c r="A113" s="31" t="s">
        <v>38</v>
      </c>
      <c r="B113" s="24"/>
      <c r="C113" s="24"/>
      <c r="D113" s="24"/>
      <c r="E113" s="24"/>
      <c r="F113" s="118">
        <v>0.42347980400000002</v>
      </c>
      <c r="G113" s="118">
        <v>0.37596211976999999</v>
      </c>
      <c r="H113" s="118">
        <v>0.49787822788500008</v>
      </c>
      <c r="I113" s="118">
        <v>0.53624460316899991</v>
      </c>
      <c r="J113" s="145">
        <v>0.64575842747979195</v>
      </c>
      <c r="K113" s="78">
        <f>'[1]Segment Analysis in THB'!K113</f>
        <v>0.60327411896134131</v>
      </c>
      <c r="L113" s="78">
        <f>'[1]Segment Analysis in THB'!L113</f>
        <v>0.70515323301494415</v>
      </c>
      <c r="M113" s="24"/>
      <c r="N113" s="24"/>
      <c r="O113" s="24"/>
      <c r="P113" s="24"/>
      <c r="Q113" s="115">
        <v>0.101635477</v>
      </c>
      <c r="R113" s="115">
        <v>0.11266789100000001</v>
      </c>
      <c r="S113" s="115">
        <v>0.12597767300000001</v>
      </c>
      <c r="T113" s="115">
        <v>8.3198762999999995E-2</v>
      </c>
      <c r="U113" s="115">
        <v>9.2190629270000005E-2</v>
      </c>
      <c r="V113" s="115">
        <v>9.4924001999999993E-2</v>
      </c>
      <c r="W113" s="115">
        <v>9.7923289999999996E-2</v>
      </c>
      <c r="X113" s="115">
        <v>9.0924198499999984E-2</v>
      </c>
      <c r="Y113" s="115">
        <v>9.9458062059999991E-2</v>
      </c>
      <c r="Z113" s="115">
        <v>0.13084214667999999</v>
      </c>
      <c r="AA113" s="115">
        <v>0.12367111614</v>
      </c>
      <c r="AB113" s="115">
        <v>0.14390690300499998</v>
      </c>
      <c r="AC113" s="115">
        <v>0.12994299532999998</v>
      </c>
      <c r="AD113" s="115">
        <v>0.13580275782581866</v>
      </c>
      <c r="AE113" s="115">
        <v>0.14934345366490381</v>
      </c>
      <c r="AF113" s="115">
        <v>0.12115539634827749</v>
      </c>
      <c r="AG113" s="115">
        <v>0.15176100810999998</v>
      </c>
      <c r="AH113" s="115">
        <v>0.15600998326198581</v>
      </c>
      <c r="AI113" s="115">
        <v>0.174347731241078</v>
      </c>
      <c r="AJ113" s="115">
        <v>0.16363970486672821</v>
      </c>
      <c r="AK113" s="115">
        <v>0.1932814435412937</v>
      </c>
      <c r="AL113" s="115">
        <v>0.15649025731201682</v>
      </c>
      <c r="AM113" s="154">
        <v>0.19174182729490544</v>
      </c>
      <c r="AN113" s="115"/>
      <c r="AO113" s="115"/>
      <c r="AP113" s="115"/>
      <c r="AQ113" s="115"/>
      <c r="AR113" s="26">
        <f t="shared" si="174"/>
        <v>6.7763087509854547E-2</v>
      </c>
      <c r="AS113" s="26">
        <f t="shared" si="174"/>
        <v>5.3528427817764845E-2</v>
      </c>
      <c r="AT113" s="26">
        <f t="shared" si="174"/>
        <v>5.7037730974931644E-2</v>
      </c>
      <c r="AU113" s="26">
        <f t="shared" si="174"/>
        <v>5.8906825586499852E-2</v>
      </c>
      <c r="AV113" s="26">
        <f t="shared" si="174"/>
        <v>6.1976554717256466E-2</v>
      </c>
      <c r="AW113" s="117"/>
      <c r="AX113" s="26"/>
      <c r="AY113" s="26"/>
      <c r="AZ113" s="26"/>
      <c r="BA113" s="26"/>
      <c r="BB113" s="26">
        <f t="shared" si="175"/>
        <v>6.751171276840881E-2</v>
      </c>
      <c r="BC113" s="26">
        <f t="shared" si="175"/>
        <v>7.1001203772416824E-2</v>
      </c>
      <c r="BD113" s="26">
        <f t="shared" si="175"/>
        <v>7.7167817130334493E-2</v>
      </c>
      <c r="BE113" s="26">
        <f t="shared" si="175"/>
        <v>5.4570623652132291E-2</v>
      </c>
      <c r="BF113" s="26">
        <f t="shared" si="175"/>
        <v>5.6672676342098834E-2</v>
      </c>
      <c r="BG113" s="26">
        <f t="shared" si="175"/>
        <v>5.2311680719538151E-2</v>
      </c>
      <c r="BH113" s="26">
        <f t="shared" si="175"/>
        <v>5.4355659813070244E-2</v>
      </c>
      <c r="BI113" s="26">
        <f t="shared" si="175"/>
        <v>5.1059144845706506E-2</v>
      </c>
      <c r="BJ113" s="26">
        <f t="shared" si="175"/>
        <v>5.6357491464041107E-2</v>
      </c>
      <c r="BK113" s="26">
        <f t="shared" si="175"/>
        <v>5.6413064639214132E-2</v>
      </c>
      <c r="BL113" s="26">
        <f t="shared" si="176"/>
        <v>5.1971910081854228E-2</v>
      </c>
      <c r="BM113" s="26">
        <f t="shared" si="176"/>
        <v>6.3528839102374529E-2</v>
      </c>
      <c r="BN113" s="26">
        <f t="shared" si="176"/>
        <v>5.9385204257117935E-2</v>
      </c>
      <c r="BO113" s="26">
        <f t="shared" si="176"/>
        <v>6.1092673177825171E-2</v>
      </c>
      <c r="BP113" s="26">
        <f t="shared" si="176"/>
        <v>6.2575072654581884E-2</v>
      </c>
      <c r="BQ113" s="26">
        <f t="shared" si="176"/>
        <v>5.2548224198165065E-2</v>
      </c>
      <c r="BR113" s="26">
        <f t="shared" si="176"/>
        <v>6.5270082865748966E-2</v>
      </c>
      <c r="BS113" s="26">
        <f t="shared" si="176"/>
        <v>6.1270505124297908E-2</v>
      </c>
      <c r="BT113" s="26">
        <f t="shared" si="176"/>
        <v>6.386403763857619E-2</v>
      </c>
      <c r="BU113" s="26">
        <f t="shared" si="176"/>
        <v>5.806856658869141E-2</v>
      </c>
      <c r="BV113" s="26">
        <f t="shared" si="176"/>
        <v>6.5160958778412242E-2</v>
      </c>
      <c r="BW113" s="26">
        <f t="shared" si="176"/>
        <v>4.9712935517398894E-2</v>
      </c>
      <c r="BX113" s="26">
        <f t="shared" si="176"/>
        <v>5.7321635672150643E-2</v>
      </c>
      <c r="CA113" s="116">
        <v>0.19174182729490549</v>
      </c>
    </row>
    <row r="114" spans="1:79" s="2" customFormat="1" x14ac:dyDescent="0.3">
      <c r="A114" s="31" t="s">
        <v>39</v>
      </c>
      <c r="B114" s="24"/>
      <c r="C114" s="24"/>
      <c r="D114" s="24"/>
      <c r="E114" s="24"/>
      <c r="F114" s="118">
        <v>7.3296259999999988E-2</v>
      </c>
      <c r="G114" s="118">
        <v>7.93185E-2</v>
      </c>
      <c r="H114" s="118">
        <v>9.087656999999999E-2</v>
      </c>
      <c r="I114" s="118">
        <v>0.11975224433522001</v>
      </c>
      <c r="J114" s="145">
        <v>0.16195526120151002</v>
      </c>
      <c r="K114" s="78">
        <f>'[1]Segment Analysis in THB'!K114</f>
        <v>0.1454855222543239</v>
      </c>
      <c r="L114" s="78">
        <f>'[1]Segment Analysis in THB'!L114</f>
        <v>0.20662339655756012</v>
      </c>
      <c r="M114" s="24"/>
      <c r="N114" s="24"/>
      <c r="O114" s="24"/>
      <c r="P114" s="24"/>
      <c r="Q114" s="115">
        <v>1.538435E-2</v>
      </c>
      <c r="R114" s="115">
        <v>2.1175409999999999E-2</v>
      </c>
      <c r="S114" s="115">
        <v>1.7759779999999999E-2</v>
      </c>
      <c r="T114" s="115">
        <v>1.8976720000000002E-2</v>
      </c>
      <c r="U114" s="115">
        <v>1.956712E-2</v>
      </c>
      <c r="V114" s="115">
        <v>2.177372E-2</v>
      </c>
      <c r="W114" s="115">
        <v>1.8649889999999995E-2</v>
      </c>
      <c r="X114" s="115">
        <v>1.9327770000000005E-2</v>
      </c>
      <c r="Y114" s="115">
        <v>1.987131E-2</v>
      </c>
      <c r="Z114" s="115">
        <v>2.5156940000000003E-2</v>
      </c>
      <c r="AA114" s="115">
        <v>2.3487890000000001E-2</v>
      </c>
      <c r="AB114" s="115">
        <v>2.2360430000000001E-2</v>
      </c>
      <c r="AC114" s="115">
        <v>2.4502819975829995E-2</v>
      </c>
      <c r="AD114" s="115">
        <v>4.0054430020189997E-2</v>
      </c>
      <c r="AE114" s="115">
        <v>2.3654410004186006E-2</v>
      </c>
      <c r="AF114" s="115">
        <v>3.1540584335013999E-2</v>
      </c>
      <c r="AG114" s="115">
        <v>3.5802308348569997E-2</v>
      </c>
      <c r="AH114" s="115">
        <v>3.9279474138140001E-2</v>
      </c>
      <c r="AI114" s="115">
        <v>3.8863155432599904E-2</v>
      </c>
      <c r="AJ114" s="115">
        <v>4.8010323282200104E-2</v>
      </c>
      <c r="AK114" s="115">
        <v>5.1912151318439993E-2</v>
      </c>
      <c r="AL114" s="115">
        <v>5.5308345067650005E-2</v>
      </c>
      <c r="AM114" s="154">
        <v>5.1392576889270007E-2</v>
      </c>
      <c r="AN114" s="115"/>
      <c r="AO114" s="115"/>
      <c r="AP114" s="115"/>
      <c r="AQ114" s="115"/>
      <c r="AR114" s="26">
        <f t="shared" si="174"/>
        <v>1.1728495275597724E-2</v>
      </c>
      <c r="AS114" s="26">
        <f t="shared" si="174"/>
        <v>1.129314465101113E-2</v>
      </c>
      <c r="AT114" s="26">
        <f t="shared" si="174"/>
        <v>1.0410966098284184E-2</v>
      </c>
      <c r="AU114" s="26">
        <f t="shared" si="174"/>
        <v>1.3154863524889497E-2</v>
      </c>
      <c r="AV114" s="26">
        <f t="shared" si="174"/>
        <v>1.5543628515660457E-2</v>
      </c>
      <c r="AW114" s="117"/>
      <c r="AX114" s="26"/>
      <c r="AY114" s="26"/>
      <c r="AZ114" s="26"/>
      <c r="BA114" s="26"/>
      <c r="BB114" s="26">
        <f t="shared" si="175"/>
        <v>1.0219107038073626E-2</v>
      </c>
      <c r="BC114" s="26">
        <f t="shared" si="175"/>
        <v>1.334434848322911E-2</v>
      </c>
      <c r="BD114" s="26">
        <f t="shared" si="175"/>
        <v>1.0878780522600792E-2</v>
      </c>
      <c r="BE114" s="26">
        <f t="shared" si="175"/>
        <v>1.24469572374759E-2</v>
      </c>
      <c r="BF114" s="26">
        <f t="shared" si="175"/>
        <v>1.2028565891000658E-2</v>
      </c>
      <c r="BG114" s="26">
        <f t="shared" si="175"/>
        <v>1.1999282212275694E-2</v>
      </c>
      <c r="BH114" s="26">
        <f t="shared" si="175"/>
        <v>1.0352257122806846E-2</v>
      </c>
      <c r="BI114" s="26">
        <f t="shared" si="175"/>
        <v>1.0853649790209603E-2</v>
      </c>
      <c r="BJ114" s="26">
        <f t="shared" si="175"/>
        <v>1.1259994016661164E-2</v>
      </c>
      <c r="BK114" s="26">
        <f t="shared" si="175"/>
        <v>1.0846505643290259E-2</v>
      </c>
      <c r="BL114" s="26">
        <f t="shared" si="176"/>
        <v>9.8706193102567012E-3</v>
      </c>
      <c r="BM114" s="26">
        <f t="shared" si="176"/>
        <v>9.8711884563352243E-3</v>
      </c>
      <c r="BN114" s="26">
        <f t="shared" si="176"/>
        <v>1.1198025452966553E-2</v>
      </c>
      <c r="BO114" s="26">
        <f t="shared" si="176"/>
        <v>1.80190170046923E-2</v>
      </c>
      <c r="BP114" s="26">
        <f t="shared" si="176"/>
        <v>9.9112240161153709E-3</v>
      </c>
      <c r="BQ114" s="26">
        <f t="shared" si="176"/>
        <v>1.3679965952263689E-2</v>
      </c>
      <c r="BR114" s="26">
        <f t="shared" si="176"/>
        <v>1.5398023917991353E-2</v>
      </c>
      <c r="BS114" s="26">
        <f t="shared" si="176"/>
        <v>1.5426405228306029E-2</v>
      </c>
      <c r="BT114" s="26">
        <f t="shared" si="176"/>
        <v>1.4235677193123256E-2</v>
      </c>
      <c r="BU114" s="26">
        <f t="shared" si="176"/>
        <v>1.7036761687681836E-2</v>
      </c>
      <c r="BV114" s="26">
        <f t="shared" si="176"/>
        <v>1.7501139737901843E-2</v>
      </c>
      <c r="BW114" s="26">
        <f t="shared" si="176"/>
        <v>1.7570040711480099E-2</v>
      </c>
      <c r="BX114" s="26">
        <f t="shared" si="176"/>
        <v>1.5363922469398501E-2</v>
      </c>
      <c r="CA114" s="116">
        <v>5.1392576889269993E-2</v>
      </c>
    </row>
    <row r="115" spans="1:79" s="2" customFormat="1" x14ac:dyDescent="0.3">
      <c r="A115" s="31" t="s">
        <v>40</v>
      </c>
      <c r="B115" s="24"/>
      <c r="C115" s="24"/>
      <c r="D115" s="24"/>
      <c r="E115" s="24"/>
      <c r="F115" s="118">
        <v>0.93186927769999994</v>
      </c>
      <c r="G115" s="118">
        <v>1.0758913471357541</v>
      </c>
      <c r="H115" s="118">
        <v>1.1457790637170431</v>
      </c>
      <c r="I115" s="118">
        <v>1.1248669781187377</v>
      </c>
      <c r="J115" s="145">
        <v>1.2920463618516722</v>
      </c>
      <c r="K115" s="120">
        <f>'[1]Segment Analysis in THB'!K115</f>
        <v>1.2521138844517616</v>
      </c>
      <c r="L115" s="120">
        <f>'[1]Segment Analysis in THB'!L115</f>
        <v>1.5483150605764517</v>
      </c>
      <c r="M115" s="24"/>
      <c r="N115" s="24"/>
      <c r="O115" s="24"/>
      <c r="P115" s="24"/>
      <c r="Q115" s="115">
        <v>0.19812686100999999</v>
      </c>
      <c r="R115" s="115">
        <v>0.24067574</v>
      </c>
      <c r="S115" s="115">
        <v>0.23828146</v>
      </c>
      <c r="T115" s="115">
        <v>0.25478504000000002</v>
      </c>
      <c r="U115" s="115">
        <v>0.23971863816864233</v>
      </c>
      <c r="V115" s="115">
        <v>0.28319720058878955</v>
      </c>
      <c r="W115" s="115">
        <v>0.27803166775002097</v>
      </c>
      <c r="X115" s="115">
        <v>0.27494428634830115</v>
      </c>
      <c r="Y115" s="115">
        <v>0.28019201400454291</v>
      </c>
      <c r="Z115" s="115">
        <v>0.28211661274511257</v>
      </c>
      <c r="AA115" s="115">
        <v>0.29639047999748586</v>
      </c>
      <c r="AB115" s="115">
        <v>0.28707988999990175</v>
      </c>
      <c r="AC115" s="115">
        <v>0.28058163462856961</v>
      </c>
      <c r="AD115" s="115">
        <v>0.28425296369068137</v>
      </c>
      <c r="AE115" s="115">
        <v>0.26667098374148862</v>
      </c>
      <c r="AF115" s="115">
        <v>0.2933616881779979</v>
      </c>
      <c r="AG115" s="115">
        <v>0.30209203535135537</v>
      </c>
      <c r="AH115" s="115">
        <v>0.3120459071647993</v>
      </c>
      <c r="AI115" s="115">
        <v>0.34461425375760907</v>
      </c>
      <c r="AJ115" s="115">
        <v>0.3332941655779087</v>
      </c>
      <c r="AK115" s="115">
        <v>0.35749121356439123</v>
      </c>
      <c r="AL115" s="115">
        <v>0.38221239236349808</v>
      </c>
      <c r="AM115" s="154">
        <v>0.47531728907065368</v>
      </c>
      <c r="AN115" s="115"/>
      <c r="AO115" s="115"/>
      <c r="AP115" s="115"/>
      <c r="AQ115" s="115"/>
      <c r="AR115" s="26">
        <f t="shared" si="174"/>
        <v>0.14911298913449492</v>
      </c>
      <c r="AS115" s="26">
        <f t="shared" si="174"/>
        <v>0.15318238004973997</v>
      </c>
      <c r="AT115" s="26">
        <f t="shared" si="174"/>
        <v>0.13126229333349543</v>
      </c>
      <c r="AU115" s="26">
        <f t="shared" si="174"/>
        <v>0.12356738416847199</v>
      </c>
      <c r="AV115" s="26">
        <f t="shared" si="174"/>
        <v>0.12400392876798838</v>
      </c>
      <c r="AW115" s="117"/>
      <c r="AX115" s="26"/>
      <c r="AY115" s="26"/>
      <c r="AZ115" s="26"/>
      <c r="BA115" s="26"/>
      <c r="BB115" s="26">
        <f t="shared" si="175"/>
        <v>0.13160644419677958</v>
      </c>
      <c r="BC115" s="26">
        <f t="shared" si="175"/>
        <v>0.15166936300260744</v>
      </c>
      <c r="BD115" s="26">
        <f t="shared" si="175"/>
        <v>0.14595967438475477</v>
      </c>
      <c r="BE115" s="26">
        <f t="shared" si="175"/>
        <v>0.16711520735030008</v>
      </c>
      <c r="BF115" s="26">
        <f t="shared" si="175"/>
        <v>0.14736309863242314</v>
      </c>
      <c r="BG115" s="26">
        <f t="shared" si="175"/>
        <v>0.15606718243788081</v>
      </c>
      <c r="BH115" s="26">
        <f t="shared" si="175"/>
        <v>0.15433095384643136</v>
      </c>
      <c r="BI115" s="26">
        <f t="shared" si="175"/>
        <v>0.15439696332497577</v>
      </c>
      <c r="BJ115" s="26">
        <f t="shared" si="175"/>
        <v>0.15876962320085564</v>
      </c>
      <c r="BK115" s="26">
        <f t="shared" si="175"/>
        <v>0.12163559766035917</v>
      </c>
      <c r="BL115" s="26">
        <f t="shared" si="176"/>
        <v>0.12455599865460185</v>
      </c>
      <c r="BM115" s="26">
        <f t="shared" si="176"/>
        <v>0.12673368518463268</v>
      </c>
      <c r="BN115" s="26">
        <f t="shared" si="176"/>
        <v>0.12822851775040459</v>
      </c>
      <c r="BO115" s="26">
        <f t="shared" si="176"/>
        <v>0.12787496873116846</v>
      </c>
      <c r="BP115" s="26">
        <f t="shared" si="176"/>
        <v>0.11173543783134005</v>
      </c>
      <c r="BQ115" s="26">
        <f t="shared" si="176"/>
        <v>0.12723854014075694</v>
      </c>
      <c r="BR115" s="26">
        <f t="shared" si="176"/>
        <v>0.1299251528836311</v>
      </c>
      <c r="BS115" s="26">
        <f t="shared" si="176"/>
        <v>0.12255119803359218</v>
      </c>
      <c r="BT115" s="26">
        <f t="shared" si="176"/>
        <v>0.12623311766720821</v>
      </c>
      <c r="BU115" s="26">
        <f t="shared" si="176"/>
        <v>0.11827150668137287</v>
      </c>
      <c r="BV115" s="26">
        <f t="shared" si="176"/>
        <v>0.12052098641190614</v>
      </c>
      <c r="BW115" s="26">
        <f t="shared" si="176"/>
        <v>0.12141906046989595</v>
      </c>
      <c r="BX115" s="26">
        <f t="shared" si="176"/>
        <v>0.14209713580583075</v>
      </c>
      <c r="CA115" s="116">
        <v>0.34979328907065366</v>
      </c>
    </row>
    <row r="116" spans="1:79" s="2" customFormat="1" x14ac:dyDescent="0.3">
      <c r="A116" s="34"/>
      <c r="B116" s="24"/>
      <c r="C116" s="24"/>
      <c r="D116" s="24"/>
      <c r="E116" s="24"/>
      <c r="F116" s="47">
        <f>F110-F16</f>
        <v>-2.7898999999109719E-7</v>
      </c>
      <c r="G116" s="47">
        <f t="shared" ref="G116:J116" si="177">G110-G16</f>
        <v>0</v>
      </c>
      <c r="H116" s="121">
        <f t="shared" si="177"/>
        <v>1.0000000028043132E-6</v>
      </c>
      <c r="I116" s="47">
        <f t="shared" si="177"/>
        <v>0</v>
      </c>
      <c r="J116" s="77">
        <f t="shared" si="177"/>
        <v>0</v>
      </c>
      <c r="K116" s="85">
        <f>K110-K16</f>
        <v>0</v>
      </c>
      <c r="L116" s="85">
        <f>L110-L16</f>
        <v>0</v>
      </c>
      <c r="M116" s="24"/>
      <c r="N116" s="24"/>
      <c r="O116" s="24"/>
      <c r="P116" s="24"/>
      <c r="Q116" s="47">
        <f>Q16-SUM(Q111:Q115)</f>
        <v>-1.0099998615231698E-9</v>
      </c>
      <c r="R116" s="47">
        <f t="shared" ref="R116:AI116" si="178">R16-SUM(R111:R115)</f>
        <v>2.8000000007466497E-7</v>
      </c>
      <c r="S116" s="47">
        <f t="shared" si="178"/>
        <v>0</v>
      </c>
      <c r="T116" s="47">
        <f t="shared" si="178"/>
        <v>0</v>
      </c>
      <c r="U116" s="47">
        <f t="shared" si="178"/>
        <v>0</v>
      </c>
      <c r="V116" s="47">
        <f t="shared" si="178"/>
        <v>0</v>
      </c>
      <c r="W116" s="47">
        <f t="shared" si="178"/>
        <v>0</v>
      </c>
      <c r="X116" s="47">
        <f t="shared" si="178"/>
        <v>0</v>
      </c>
      <c r="Y116" s="47">
        <f t="shared" si="178"/>
        <v>0</v>
      </c>
      <c r="Z116" s="47">
        <f t="shared" si="178"/>
        <v>0</v>
      </c>
      <c r="AA116" s="47">
        <f t="shared" si="178"/>
        <v>-1.000000000139778E-6</v>
      </c>
      <c r="AB116" s="47">
        <f t="shared" si="178"/>
        <v>0</v>
      </c>
      <c r="AC116" s="47">
        <f t="shared" si="178"/>
        <v>0</v>
      </c>
      <c r="AD116" s="47">
        <f t="shared" si="178"/>
        <v>0</v>
      </c>
      <c r="AE116" s="47">
        <f t="shared" si="178"/>
        <v>0</v>
      </c>
      <c r="AF116" s="47">
        <f t="shared" si="178"/>
        <v>0</v>
      </c>
      <c r="AG116" s="47">
        <f t="shared" si="178"/>
        <v>0</v>
      </c>
      <c r="AH116" s="47">
        <f t="shared" si="178"/>
        <v>0</v>
      </c>
      <c r="AI116" s="47">
        <f t="shared" si="178"/>
        <v>0</v>
      </c>
      <c r="AJ116" s="122">
        <f>AJ16-SUM(AJ111:AJ115)</f>
        <v>0</v>
      </c>
      <c r="AK116" s="47">
        <f t="shared" ref="AK116:AV116" si="179">AK16-SUM(AK111:AK115)</f>
        <v>0</v>
      </c>
      <c r="AL116" s="47">
        <f t="shared" si="179"/>
        <v>0</v>
      </c>
      <c r="AM116" s="86">
        <f t="shared" si="179"/>
        <v>0</v>
      </c>
      <c r="AN116" s="47"/>
      <c r="AO116" s="47"/>
      <c r="AP116" s="47"/>
      <c r="AQ116" s="47"/>
      <c r="AR116" s="47">
        <f t="shared" si="179"/>
        <v>0</v>
      </c>
      <c r="AS116" s="47">
        <f t="shared" si="179"/>
        <v>0</v>
      </c>
      <c r="AT116" s="47">
        <f t="shared" si="179"/>
        <v>0</v>
      </c>
      <c r="AU116" s="47">
        <f t="shared" si="179"/>
        <v>0</v>
      </c>
      <c r="AV116" s="47">
        <f t="shared" si="179"/>
        <v>0</v>
      </c>
      <c r="AW116" s="77"/>
      <c r="AX116" s="47"/>
      <c r="AY116" s="47"/>
      <c r="AZ116" s="47"/>
      <c r="BA116" s="47"/>
      <c r="BB116" s="47">
        <f t="shared" ref="BB116:BX116" si="180">BB16-SUM(BB111:BB115)</f>
        <v>0</v>
      </c>
      <c r="BC116" s="47">
        <f t="shared" si="180"/>
        <v>0</v>
      </c>
      <c r="BD116" s="47">
        <f t="shared" si="180"/>
        <v>0</v>
      </c>
      <c r="BE116" s="47">
        <f t="shared" si="180"/>
        <v>0</v>
      </c>
      <c r="BF116" s="47">
        <f t="shared" si="180"/>
        <v>0</v>
      </c>
      <c r="BG116" s="47">
        <f t="shared" si="180"/>
        <v>0</v>
      </c>
      <c r="BH116" s="47">
        <f t="shared" si="180"/>
        <v>0</v>
      </c>
      <c r="BI116" s="47">
        <f t="shared" si="180"/>
        <v>0</v>
      </c>
      <c r="BJ116" s="47">
        <f t="shared" si="180"/>
        <v>0</v>
      </c>
      <c r="BK116" s="47">
        <f t="shared" si="180"/>
        <v>0</v>
      </c>
      <c r="BL116" s="47">
        <f t="shared" si="180"/>
        <v>0</v>
      </c>
      <c r="BM116" s="47">
        <f t="shared" si="180"/>
        <v>0</v>
      </c>
      <c r="BN116" s="47">
        <f t="shared" si="180"/>
        <v>0</v>
      </c>
      <c r="BO116" s="47">
        <f t="shared" si="180"/>
        <v>0</v>
      </c>
      <c r="BP116" s="47">
        <f t="shared" si="180"/>
        <v>0</v>
      </c>
      <c r="BQ116" s="47">
        <f t="shared" si="180"/>
        <v>0</v>
      </c>
      <c r="BR116" s="47">
        <f t="shared" si="180"/>
        <v>0</v>
      </c>
      <c r="BS116" s="47">
        <f t="shared" si="180"/>
        <v>0</v>
      </c>
      <c r="BT116" s="47">
        <f t="shared" si="180"/>
        <v>0</v>
      </c>
      <c r="BU116" s="47">
        <f t="shared" si="180"/>
        <v>0</v>
      </c>
      <c r="BV116" s="47">
        <f t="shared" si="180"/>
        <v>0</v>
      </c>
      <c r="BW116" s="47">
        <f t="shared" si="180"/>
        <v>0</v>
      </c>
      <c r="BX116" s="47">
        <f t="shared" si="180"/>
        <v>0</v>
      </c>
      <c r="CA116" s="48"/>
    </row>
    <row r="117" spans="1:79" s="2" customFormat="1" x14ac:dyDescent="0.3">
      <c r="A117" s="25" t="s">
        <v>47</v>
      </c>
      <c r="B117" s="24"/>
      <c r="C117" s="24"/>
      <c r="D117" s="24"/>
      <c r="E117" s="24"/>
      <c r="F117" s="123">
        <v>90.936330329977082</v>
      </c>
      <c r="G117" s="123">
        <v>91.181419231001499</v>
      </c>
      <c r="H117" s="123">
        <v>88.837799173044189</v>
      </c>
      <c r="I117" s="123">
        <v>110.31698274634614</v>
      </c>
      <c r="J117" s="131">
        <v>138.33858078875323</v>
      </c>
      <c r="K117" s="124">
        <f>K124/K110</f>
        <v>139.22370800341284</v>
      </c>
      <c r="L117" s="124">
        <f>L124/L110</f>
        <v>102.95552644754812</v>
      </c>
      <c r="M117" s="24"/>
      <c r="N117" s="24"/>
      <c r="O117" s="24"/>
      <c r="P117" s="24"/>
      <c r="Q117" s="126">
        <v>92.821459143405505</v>
      </c>
      <c r="R117" s="126">
        <v>96.419976468404784</v>
      </c>
      <c r="S117" s="126">
        <v>83.137800358689901</v>
      </c>
      <c r="T117" s="126">
        <v>91.717883104619474</v>
      </c>
      <c r="U117" s="126">
        <v>89.649810754947111</v>
      </c>
      <c r="V117" s="126">
        <v>103.12431144520509</v>
      </c>
      <c r="W117" s="126">
        <v>92.823871909319834</v>
      </c>
      <c r="X117" s="126">
        <v>78.749197205836012</v>
      </c>
      <c r="Y117" s="126">
        <v>76.366086390998618</v>
      </c>
      <c r="Z117" s="126">
        <v>94.464082294663754</v>
      </c>
      <c r="AA117" s="126">
        <v>91.054775565081158</v>
      </c>
      <c r="AB117" s="126">
        <v>90.464519362792714</v>
      </c>
      <c r="AC117" s="126">
        <v>99.996934737418243</v>
      </c>
      <c r="AD117" s="126">
        <v>107.29563412743805</v>
      </c>
      <c r="AE117" s="126">
        <v>122.03391098106459</v>
      </c>
      <c r="AF117" s="81">
        <v>110.89552008577202</v>
      </c>
      <c r="AG117" s="126">
        <f t="shared" ref="AG117:AM122" si="181">AG124/AG110</f>
        <v>140.30364070312658</v>
      </c>
      <c r="AH117" s="126">
        <f t="shared" si="181"/>
        <v>152.5525291184029</v>
      </c>
      <c r="AI117" s="126">
        <f t="shared" si="181"/>
        <v>149.7967063083953</v>
      </c>
      <c r="AJ117" s="126">
        <f t="shared" si="181"/>
        <v>112.77411774719269</v>
      </c>
      <c r="AK117" s="126">
        <f t="shared" si="181"/>
        <v>102.38564464101364</v>
      </c>
      <c r="AL117" s="126">
        <f t="shared" si="181"/>
        <v>114.8096486722972</v>
      </c>
      <c r="AM117" s="155">
        <f t="shared" si="181"/>
        <v>84.033603158520165</v>
      </c>
      <c r="AN117" s="26"/>
      <c r="AO117" s="81"/>
      <c r="AP117" s="81"/>
      <c r="AQ117" s="81"/>
      <c r="AR117" s="26">
        <f t="shared" ref="AR117:AV122" si="182">F117/F$117</f>
        <v>1</v>
      </c>
      <c r="AS117" s="26">
        <f t="shared" si="182"/>
        <v>1</v>
      </c>
      <c r="AT117" s="26">
        <f t="shared" si="182"/>
        <v>1</v>
      </c>
      <c r="AU117" s="26">
        <f t="shared" si="182"/>
        <v>1</v>
      </c>
      <c r="AV117" s="26">
        <f t="shared" si="182"/>
        <v>1</v>
      </c>
      <c r="AW117" s="128"/>
      <c r="AX117" s="26"/>
      <c r="AY117" s="26"/>
      <c r="AZ117" s="26"/>
      <c r="BA117" s="26"/>
      <c r="BB117" s="26">
        <f t="shared" ref="BB117:BQ122" si="183">Q117/Q$117</f>
        <v>1</v>
      </c>
      <c r="BC117" s="26">
        <f t="shared" si="183"/>
        <v>1</v>
      </c>
      <c r="BD117" s="26">
        <f t="shared" si="183"/>
        <v>1</v>
      </c>
      <c r="BE117" s="26">
        <f t="shared" si="183"/>
        <v>1</v>
      </c>
      <c r="BF117" s="26">
        <f t="shared" si="183"/>
        <v>1</v>
      </c>
      <c r="BG117" s="26">
        <f t="shared" si="183"/>
        <v>1</v>
      </c>
      <c r="BH117" s="26">
        <f t="shared" si="183"/>
        <v>1</v>
      </c>
      <c r="BI117" s="26">
        <f t="shared" si="183"/>
        <v>1</v>
      </c>
      <c r="BJ117" s="26">
        <f t="shared" si="183"/>
        <v>1</v>
      </c>
      <c r="BK117" s="26">
        <f t="shared" si="183"/>
        <v>1</v>
      </c>
      <c r="BL117" s="26">
        <f t="shared" si="183"/>
        <v>1</v>
      </c>
      <c r="BM117" s="26">
        <f t="shared" si="183"/>
        <v>1</v>
      </c>
      <c r="BN117" s="26">
        <f t="shared" si="183"/>
        <v>1</v>
      </c>
      <c r="BO117" s="26">
        <f t="shared" si="183"/>
        <v>1</v>
      </c>
      <c r="BP117" s="26">
        <f t="shared" si="183"/>
        <v>1</v>
      </c>
      <c r="BQ117" s="26">
        <f t="shared" si="183"/>
        <v>1</v>
      </c>
      <c r="BR117" s="26">
        <f t="shared" ref="BL117:BX122" si="184">AG117/AG$117</f>
        <v>1</v>
      </c>
      <c r="BS117" s="26">
        <f t="shared" si="184"/>
        <v>1</v>
      </c>
      <c r="BT117" s="26">
        <f t="shared" si="184"/>
        <v>1</v>
      </c>
      <c r="BU117" s="26">
        <f t="shared" si="184"/>
        <v>1</v>
      </c>
      <c r="BV117" s="26">
        <f t="shared" si="184"/>
        <v>1</v>
      </c>
      <c r="BW117" s="26">
        <f t="shared" si="184"/>
        <v>1</v>
      </c>
      <c r="BX117" s="26">
        <f t="shared" si="184"/>
        <v>1</v>
      </c>
      <c r="CA117" s="127">
        <f t="shared" ref="CA117:CA122" si="185">CA124/CA110</f>
        <v>86.459500916326633</v>
      </c>
    </row>
    <row r="118" spans="1:79" s="2" customFormat="1" x14ac:dyDescent="0.3">
      <c r="A118" s="31" t="s">
        <v>37</v>
      </c>
      <c r="B118" s="24"/>
      <c r="C118" s="24"/>
      <c r="D118" s="24"/>
      <c r="E118" s="24"/>
      <c r="F118" s="123">
        <v>60.124106069198191</v>
      </c>
      <c r="G118" s="123">
        <v>54.736087230089289</v>
      </c>
      <c r="H118" s="123">
        <v>58.361139443773816</v>
      </c>
      <c r="I118" s="123">
        <v>60.553549997354516</v>
      </c>
      <c r="J118" s="131">
        <v>101.38608817754792</v>
      </c>
      <c r="K118" s="124">
        <f>K125/K111</f>
        <v>99.545061890548084</v>
      </c>
      <c r="L118" s="124">
        <f>L125/L111</f>
        <v>86.119679851398089</v>
      </c>
      <c r="M118" s="24"/>
      <c r="N118" s="24"/>
      <c r="O118" s="24"/>
      <c r="P118" s="24"/>
      <c r="Q118" s="126">
        <v>54.592634638014708</v>
      </c>
      <c r="R118" s="126">
        <v>67.410201391942664</v>
      </c>
      <c r="S118" s="126">
        <v>59.206909657202431</v>
      </c>
      <c r="T118" s="126">
        <v>59.54788493142712</v>
      </c>
      <c r="U118" s="126">
        <v>49.043810557628213</v>
      </c>
      <c r="V118" s="126">
        <v>57.870385523525655</v>
      </c>
      <c r="W118" s="126">
        <v>62.760018459632526</v>
      </c>
      <c r="X118" s="126">
        <v>48.502743174549096</v>
      </c>
      <c r="Y118" s="126">
        <v>54.337301804092014</v>
      </c>
      <c r="Z118" s="126">
        <v>61.198828431176914</v>
      </c>
      <c r="AA118" s="126">
        <v>62.141138758312906</v>
      </c>
      <c r="AB118" s="126">
        <v>54.556605462713669</v>
      </c>
      <c r="AC118" s="126">
        <v>55.082985828056898</v>
      </c>
      <c r="AD118" s="126">
        <v>56.634747238542587</v>
      </c>
      <c r="AE118" s="126">
        <v>63.484501484473476</v>
      </c>
      <c r="AF118" s="81">
        <v>66.60235318541713</v>
      </c>
      <c r="AG118" s="126">
        <f t="shared" si="181"/>
        <v>83.248570311901091</v>
      </c>
      <c r="AH118" s="126">
        <f t="shared" si="181"/>
        <v>116.37179508097383</v>
      </c>
      <c r="AI118" s="126">
        <f t="shared" si="181"/>
        <v>124.78557202641079</v>
      </c>
      <c r="AJ118" s="126">
        <f t="shared" si="181"/>
        <v>79.988732963995631</v>
      </c>
      <c r="AK118" s="126">
        <f t="shared" si="181"/>
        <v>82.237818645890897</v>
      </c>
      <c r="AL118" s="126">
        <f t="shared" si="181"/>
        <v>107.0847518582154</v>
      </c>
      <c r="AM118" s="155">
        <f t="shared" si="181"/>
        <v>74.441946691178558</v>
      </c>
      <c r="AN118" s="81"/>
      <c r="AO118" s="81"/>
      <c r="AP118" s="81"/>
      <c r="AQ118" s="81"/>
      <c r="AR118" s="26">
        <f t="shared" si="182"/>
        <v>0.66116705887545946</v>
      </c>
      <c r="AS118" s="26">
        <f t="shared" si="182"/>
        <v>0.60029869782372425</v>
      </c>
      <c r="AT118" s="26">
        <f t="shared" si="182"/>
        <v>0.65694040134981391</v>
      </c>
      <c r="AU118" s="26">
        <f t="shared" si="182"/>
        <v>0.54890505967323633</v>
      </c>
      <c r="AV118" s="26">
        <f t="shared" si="182"/>
        <v>0.73288368002247495</v>
      </c>
      <c r="AW118" s="128"/>
      <c r="AX118" s="26"/>
      <c r="AY118" s="26"/>
      <c r="AZ118" s="26"/>
      <c r="BA118" s="26"/>
      <c r="BB118" s="26">
        <f t="shared" si="183"/>
        <v>0.58814669734582858</v>
      </c>
      <c r="BC118" s="26">
        <f t="shared" si="183"/>
        <v>0.69913107076967462</v>
      </c>
      <c r="BD118" s="26">
        <f t="shared" si="183"/>
        <v>0.71215391075732115</v>
      </c>
      <c r="BE118" s="26">
        <f t="shared" si="183"/>
        <v>0.64925053779864139</v>
      </c>
      <c r="BF118" s="26">
        <f t="shared" si="183"/>
        <v>0.54705983364188915</v>
      </c>
      <c r="BG118" s="26">
        <f t="shared" si="183"/>
        <v>0.56117112165422767</v>
      </c>
      <c r="BH118" s="26">
        <f t="shared" si="183"/>
        <v>0.67611937714624903</v>
      </c>
      <c r="BI118" s="26">
        <f t="shared" si="183"/>
        <v>0.61591412859450223</v>
      </c>
      <c r="BJ118" s="26">
        <f t="shared" si="183"/>
        <v>0.71153707584125758</v>
      </c>
      <c r="BK118" s="26">
        <f t="shared" si="183"/>
        <v>0.64785288698701538</v>
      </c>
      <c r="BL118" s="26">
        <f t="shared" si="184"/>
        <v>0.68245886470718597</v>
      </c>
      <c r="BM118" s="26">
        <f t="shared" si="184"/>
        <v>0.60307185454579815</v>
      </c>
      <c r="BN118" s="26">
        <f t="shared" si="184"/>
        <v>0.55084674317967053</v>
      </c>
      <c r="BO118" s="26">
        <f t="shared" si="184"/>
        <v>0.52783831978919016</v>
      </c>
      <c r="BP118" s="26">
        <f t="shared" si="184"/>
        <v>0.52022016646114089</v>
      </c>
      <c r="BQ118" s="26">
        <f t="shared" si="184"/>
        <v>0.60058650821875947</v>
      </c>
      <c r="BR118" s="26">
        <f t="shared" si="184"/>
        <v>0.59334575991545135</v>
      </c>
      <c r="BS118" s="26">
        <f t="shared" si="184"/>
        <v>0.76283097863721694</v>
      </c>
      <c r="BT118" s="26">
        <f t="shared" si="184"/>
        <v>0.83303281561817111</v>
      </c>
      <c r="BU118" s="26">
        <f t="shared" si="184"/>
        <v>0.7092827198462992</v>
      </c>
      <c r="BV118" s="26">
        <f t="shared" si="184"/>
        <v>0.80321629984588749</v>
      </c>
      <c r="BW118" s="26">
        <f t="shared" si="184"/>
        <v>0.93271561316130247</v>
      </c>
      <c r="BX118" s="26">
        <f t="shared" si="184"/>
        <v>0.88585927406625653</v>
      </c>
      <c r="CA118" s="127">
        <f t="shared" si="185"/>
        <v>74.441946691178529</v>
      </c>
    </row>
    <row r="119" spans="1:79" s="2" customFormat="1" x14ac:dyDescent="0.3">
      <c r="A119" s="31" t="s">
        <v>63</v>
      </c>
      <c r="B119" s="24"/>
      <c r="C119" s="24"/>
      <c r="D119" s="24"/>
      <c r="E119" s="24"/>
      <c r="F119" s="123">
        <v>262.20534013191644</v>
      </c>
      <c r="G119" s="123">
        <v>272.87043591908434</v>
      </c>
      <c r="H119" s="123">
        <v>159.65397048189448</v>
      </c>
      <c r="I119" s="123">
        <v>302.81100799604138</v>
      </c>
      <c r="J119" s="131">
        <v>450.00461966552842</v>
      </c>
      <c r="K119" s="124">
        <f t="shared" ref="K119:L120" si="186">K126/K112</f>
        <v>436.62688777245404</v>
      </c>
      <c r="L119" s="124">
        <f t="shared" si="186"/>
        <v>240.73776909515166</v>
      </c>
      <c r="M119" s="24"/>
      <c r="N119" s="24"/>
      <c r="O119" s="24"/>
      <c r="P119" s="24"/>
      <c r="Q119" s="126">
        <v>295.01519338177479</v>
      </c>
      <c r="R119" s="126">
        <v>280.81007554209077</v>
      </c>
      <c r="S119" s="126">
        <v>238.27886079390518</v>
      </c>
      <c r="T119" s="126">
        <v>236.5438666080407</v>
      </c>
      <c r="U119" s="126">
        <v>283.13107401010546</v>
      </c>
      <c r="V119" s="126">
        <v>331.8038622973973</v>
      </c>
      <c r="W119" s="126">
        <v>245.80426018565075</v>
      </c>
      <c r="X119" s="126">
        <v>206.19203123331343</v>
      </c>
      <c r="Y119" s="126">
        <v>-431.17040793337753</v>
      </c>
      <c r="Z119" s="126">
        <v>186.28786145303175</v>
      </c>
      <c r="AA119" s="126">
        <v>138.60872918945748</v>
      </c>
      <c r="AB119" s="126">
        <v>225.31604634257636</v>
      </c>
      <c r="AC119" s="126">
        <v>250.30568804521056</v>
      </c>
      <c r="AD119" s="126">
        <v>271.35662770244153</v>
      </c>
      <c r="AE119" s="126">
        <v>317.06586599078139</v>
      </c>
      <c r="AF119" s="81">
        <v>342.50042016273494</v>
      </c>
      <c r="AG119" s="126">
        <f t="shared" si="181"/>
        <v>545.25274546939102</v>
      </c>
      <c r="AH119" s="126">
        <f t="shared" si="181"/>
        <v>439.57506480406551</v>
      </c>
      <c r="AI119" s="126">
        <f t="shared" si="181"/>
        <v>432.74543402355295</v>
      </c>
      <c r="AJ119" s="126">
        <f t="shared" si="181"/>
        <v>379.9079763308448</v>
      </c>
      <c r="AK119" s="126">
        <f t="shared" si="181"/>
        <v>83.939043414984795</v>
      </c>
      <c r="AL119" s="126">
        <f t="shared" si="181"/>
        <v>247.98186453115844</v>
      </c>
      <c r="AM119" s="155">
        <f t="shared" si="181"/>
        <v>125.69294264745507</v>
      </c>
      <c r="AN119" s="81"/>
      <c r="AO119" s="81"/>
      <c r="AP119" s="81"/>
      <c r="AQ119" s="81"/>
      <c r="AR119" s="26">
        <f t="shared" si="182"/>
        <v>2.8833947794073311</v>
      </c>
      <c r="AS119" s="26">
        <f t="shared" si="182"/>
        <v>2.9926100977633054</v>
      </c>
      <c r="AT119" s="26">
        <f t="shared" si="182"/>
        <v>1.7971400909078108</v>
      </c>
      <c r="AU119" s="26">
        <f t="shared" si="182"/>
        <v>2.7449174230254312</v>
      </c>
      <c r="AV119" s="26">
        <f t="shared" si="182"/>
        <v>3.2529220489307873</v>
      </c>
      <c r="AW119" s="128"/>
      <c r="AX119" s="26"/>
      <c r="AY119" s="26"/>
      <c r="AZ119" s="26"/>
      <c r="BA119" s="26"/>
      <c r="BB119" s="26">
        <f t="shared" si="183"/>
        <v>3.1783080777257329</v>
      </c>
      <c r="BC119" s="26">
        <f t="shared" si="183"/>
        <v>2.912364074617956</v>
      </c>
      <c r="BD119" s="26">
        <f t="shared" si="183"/>
        <v>2.8660712668109376</v>
      </c>
      <c r="BE119" s="26">
        <f t="shared" si="183"/>
        <v>2.5790375726206323</v>
      </c>
      <c r="BF119" s="26">
        <f t="shared" si="183"/>
        <v>3.1581893104496213</v>
      </c>
      <c r="BG119" s="26">
        <f t="shared" si="183"/>
        <v>3.2175134810349801</v>
      </c>
      <c r="BH119" s="26">
        <f t="shared" si="183"/>
        <v>2.6480716127180983</v>
      </c>
      <c r="BI119" s="26">
        <f t="shared" si="183"/>
        <v>2.6183381996182784</v>
      </c>
      <c r="BJ119" s="26">
        <f t="shared" si="183"/>
        <v>-5.6460980038411428</v>
      </c>
      <c r="BK119" s="26">
        <f t="shared" si="183"/>
        <v>1.9720496608641176</v>
      </c>
      <c r="BL119" s="26">
        <f t="shared" si="184"/>
        <v>1.5222565574321498</v>
      </c>
      <c r="BM119" s="26">
        <f t="shared" si="184"/>
        <v>2.4906565350663534</v>
      </c>
      <c r="BN119" s="26">
        <f t="shared" si="184"/>
        <v>2.5031336080699651</v>
      </c>
      <c r="BO119" s="26">
        <f t="shared" si="184"/>
        <v>2.5290556312863917</v>
      </c>
      <c r="BP119" s="26">
        <f t="shared" si="184"/>
        <v>2.5981783542115515</v>
      </c>
      <c r="BQ119" s="26">
        <f t="shared" si="184"/>
        <v>3.0884964505133152</v>
      </c>
      <c r="BR119" s="26">
        <f t="shared" si="184"/>
        <v>3.8862337622664445</v>
      </c>
      <c r="BS119" s="26">
        <f t="shared" si="184"/>
        <v>2.8814669107379496</v>
      </c>
      <c r="BT119" s="26">
        <f t="shared" si="184"/>
        <v>2.8888848405827723</v>
      </c>
      <c r="BU119" s="26">
        <f t="shared" si="184"/>
        <v>3.3687514823435798</v>
      </c>
      <c r="BV119" s="26">
        <f t="shared" si="184"/>
        <v>0.81983215234218976</v>
      </c>
      <c r="BW119" s="26">
        <f t="shared" si="184"/>
        <v>2.1599392333215528</v>
      </c>
      <c r="BX119" s="26">
        <f t="shared" si="184"/>
        <v>1.4957462006044073</v>
      </c>
      <c r="CA119" s="127">
        <f t="shared" si="185"/>
        <v>125.69294264745508</v>
      </c>
    </row>
    <row r="120" spans="1:79" s="2" customFormat="1" x14ac:dyDescent="0.3">
      <c r="A120" s="31" t="s">
        <v>38</v>
      </c>
      <c r="B120" s="24"/>
      <c r="C120" s="24"/>
      <c r="D120" s="24"/>
      <c r="E120" s="24"/>
      <c r="F120" s="123">
        <v>91.390010357560953</v>
      </c>
      <c r="G120" s="123">
        <v>118.28318044851736</v>
      </c>
      <c r="H120" s="123">
        <v>216.9941683832389</v>
      </c>
      <c r="I120" s="123">
        <v>427.02301049654375</v>
      </c>
      <c r="J120" s="131">
        <v>245.19738459604923</v>
      </c>
      <c r="K120" s="124">
        <f>K127/K113</f>
        <v>285.67258970180137</v>
      </c>
      <c r="L120" s="124">
        <f t="shared" si="186"/>
        <v>85.986833194257656</v>
      </c>
      <c r="M120" s="24"/>
      <c r="N120" s="24"/>
      <c r="O120" s="24"/>
      <c r="P120" s="24"/>
      <c r="Q120" s="126">
        <v>70.791436069026787</v>
      </c>
      <c r="R120" s="126">
        <v>101.33318358760553</v>
      </c>
      <c r="S120" s="126">
        <v>88.838637779216214</v>
      </c>
      <c r="T120" s="126">
        <v>101.44872354013749</v>
      </c>
      <c r="U120" s="126">
        <v>128.92440092916254</v>
      </c>
      <c r="V120" s="126">
        <v>173.80680148087723</v>
      </c>
      <c r="W120" s="126">
        <v>92.221380380708013</v>
      </c>
      <c r="X120" s="126">
        <v>77.59557493421255</v>
      </c>
      <c r="Y120" s="126">
        <v>162.9456433458279</v>
      </c>
      <c r="Z120" s="126">
        <v>260.94516069624365</v>
      </c>
      <c r="AA120" s="126">
        <v>225.56811830805424</v>
      </c>
      <c r="AB120" s="126">
        <v>207.01945249065309</v>
      </c>
      <c r="AC120" s="126">
        <v>416.62201698484819</v>
      </c>
      <c r="AD120" s="126">
        <v>474.69528962449175</v>
      </c>
      <c r="AE120" s="126">
        <v>495.30196865499278</v>
      </c>
      <c r="AF120" s="81">
        <v>300.57791096431822</v>
      </c>
      <c r="AG120" s="126">
        <f t="shared" si="181"/>
        <v>317.80988082286103</v>
      </c>
      <c r="AH120" s="126">
        <f t="shared" si="181"/>
        <v>281.44084345635747</v>
      </c>
      <c r="AI120" s="126">
        <f t="shared" si="181"/>
        <v>251.12752794549749</v>
      </c>
      <c r="AJ120" s="126">
        <f t="shared" si="181"/>
        <v>137.07242761259977</v>
      </c>
      <c r="AK120" s="126">
        <f t="shared" si="181"/>
        <v>100.58584382017865</v>
      </c>
      <c r="AL120" s="126">
        <f t="shared" si="181"/>
        <v>17.910289004833189</v>
      </c>
      <c r="AM120" s="155">
        <f t="shared" si="181"/>
        <v>83.232955587346495</v>
      </c>
      <c r="AN120" s="81"/>
      <c r="AO120" s="81"/>
      <c r="AP120" s="81"/>
      <c r="AQ120" s="81"/>
      <c r="AR120" s="26">
        <f t="shared" si="182"/>
        <v>1.0049889854356078</v>
      </c>
      <c r="AS120" s="26">
        <f t="shared" si="182"/>
        <v>1.2972289907975167</v>
      </c>
      <c r="AT120" s="26">
        <f t="shared" si="182"/>
        <v>2.4425882946578086</v>
      </c>
      <c r="AU120" s="26">
        <f t="shared" si="182"/>
        <v>3.8708728236196013</v>
      </c>
      <c r="AV120" s="26">
        <f t="shared" si="182"/>
        <v>1.7724439790984432</v>
      </c>
      <c r="AW120" s="128"/>
      <c r="AX120" s="26"/>
      <c r="AY120" s="26"/>
      <c r="AZ120" s="26"/>
      <c r="BA120" s="26"/>
      <c r="BB120" s="26">
        <f t="shared" si="183"/>
        <v>0.76266239210543763</v>
      </c>
      <c r="BC120" s="26">
        <f t="shared" si="183"/>
        <v>1.0509563194180069</v>
      </c>
      <c r="BD120" s="26">
        <f t="shared" si="183"/>
        <v>1.0685709436132615</v>
      </c>
      <c r="BE120" s="26">
        <f t="shared" si="183"/>
        <v>1.1060953448349695</v>
      </c>
      <c r="BF120" s="26">
        <f t="shared" si="183"/>
        <v>1.4380889356428246</v>
      </c>
      <c r="BG120" s="26">
        <f t="shared" si="183"/>
        <v>1.6854105403964723</v>
      </c>
      <c r="BH120" s="26">
        <f t="shared" si="183"/>
        <v>0.99350930405919291</v>
      </c>
      <c r="BI120" s="26">
        <f t="shared" si="183"/>
        <v>0.98535067895856632</v>
      </c>
      <c r="BJ120" s="26">
        <f t="shared" si="183"/>
        <v>2.1337435378256409</v>
      </c>
      <c r="BK120" s="26">
        <f t="shared" si="183"/>
        <v>2.762374379314585</v>
      </c>
      <c r="BL120" s="26">
        <f t="shared" si="184"/>
        <v>2.4772793838454965</v>
      </c>
      <c r="BM120" s="26">
        <f t="shared" si="184"/>
        <v>2.288404934319459</v>
      </c>
      <c r="BN120" s="26">
        <f t="shared" si="184"/>
        <v>4.1663478793510533</v>
      </c>
      <c r="BO120" s="26">
        <f t="shared" si="184"/>
        <v>4.4241808484088248</v>
      </c>
      <c r="BP120" s="26">
        <f t="shared" si="184"/>
        <v>4.0587240437770316</v>
      </c>
      <c r="BQ120" s="26">
        <f t="shared" si="184"/>
        <v>2.7104603570264745</v>
      </c>
      <c r="BR120" s="26">
        <f t="shared" si="184"/>
        <v>2.265157762337231</v>
      </c>
      <c r="BS120" s="26">
        <f t="shared" si="184"/>
        <v>1.8448782532993506</v>
      </c>
      <c r="BT120" s="26">
        <f t="shared" si="184"/>
        <v>1.6764556052953958</v>
      </c>
      <c r="BU120" s="26">
        <f t="shared" si="184"/>
        <v>1.2154599863053412</v>
      </c>
      <c r="BV120" s="26">
        <f t="shared" si="184"/>
        <v>0.98242135577555345</v>
      </c>
      <c r="BW120" s="26">
        <f t="shared" si="184"/>
        <v>0.15599985900100416</v>
      </c>
      <c r="BX120" s="26">
        <f t="shared" si="184"/>
        <v>0.99047229273671233</v>
      </c>
      <c r="CA120" s="127">
        <f t="shared" si="185"/>
        <v>83.23295558734651</v>
      </c>
    </row>
    <row r="121" spans="1:79" s="2" customFormat="1" x14ac:dyDescent="0.3">
      <c r="A121" s="31" t="s">
        <v>39</v>
      </c>
      <c r="B121" s="24"/>
      <c r="C121" s="24"/>
      <c r="D121" s="24"/>
      <c r="E121" s="24"/>
      <c r="F121" s="123">
        <v>360.29968677801565</v>
      </c>
      <c r="G121" s="123">
        <v>305.02933599444384</v>
      </c>
      <c r="H121" s="123">
        <v>317.61757901091732</v>
      </c>
      <c r="I121" s="123">
        <v>308.48396042377823</v>
      </c>
      <c r="J121" s="131">
        <v>294.2992608372117</v>
      </c>
      <c r="K121" s="124">
        <f t="shared" ref="K121:L122" si="187">K128/K114</f>
        <v>307.75086406938362</v>
      </c>
      <c r="L121" s="124">
        <f t="shared" si="187"/>
        <v>318.56717868547923</v>
      </c>
      <c r="M121" s="24"/>
      <c r="N121" s="24"/>
      <c r="O121" s="24"/>
      <c r="P121" s="24"/>
      <c r="Q121" s="126">
        <v>593.80935301133979</v>
      </c>
      <c r="R121" s="126">
        <v>299.66924701812121</v>
      </c>
      <c r="S121" s="126">
        <v>302.37360992084382</v>
      </c>
      <c r="T121" s="126">
        <v>292.86097070515831</v>
      </c>
      <c r="U121" s="126">
        <v>257.49192214962926</v>
      </c>
      <c r="V121" s="126">
        <v>293.49638478731976</v>
      </c>
      <c r="W121" s="126">
        <v>375.71958184387222</v>
      </c>
      <c r="X121" s="126">
        <v>297.93696177765315</v>
      </c>
      <c r="Y121" s="126">
        <v>313.43010359058206</v>
      </c>
      <c r="Z121" s="126">
        <v>329.1950608064912</v>
      </c>
      <c r="AA121" s="126">
        <v>318.71875392670034</v>
      </c>
      <c r="AB121" s="126">
        <v>307.15679323979606</v>
      </c>
      <c r="AC121" s="126">
        <v>320.63154921938127</v>
      </c>
      <c r="AD121" s="126">
        <v>224.41212466601277</v>
      </c>
      <c r="AE121" s="126">
        <v>423.21324302515302</v>
      </c>
      <c r="AF121" s="81">
        <v>319.76928686888988</v>
      </c>
      <c r="AG121" s="126">
        <f t="shared" si="181"/>
        <v>297.45809410942826</v>
      </c>
      <c r="AH121" s="126">
        <f t="shared" si="181"/>
        <v>337.54220023288798</v>
      </c>
      <c r="AI121" s="126">
        <f t="shared" si="181"/>
        <v>277.36858658197696</v>
      </c>
      <c r="AJ121" s="126">
        <f t="shared" si="181"/>
        <v>270.26955350651662</v>
      </c>
      <c r="AK121" s="126">
        <f t="shared" si="181"/>
        <v>316.68900321350139</v>
      </c>
      <c r="AL121" s="126">
        <f t="shared" si="181"/>
        <v>342.43822780488381</v>
      </c>
      <c r="AM121" s="155">
        <f t="shared" si="181"/>
        <v>339.89353693459071</v>
      </c>
      <c r="AN121" s="81"/>
      <c r="AO121" s="81"/>
      <c r="AP121" s="81"/>
      <c r="AQ121" s="81"/>
      <c r="AR121" s="26">
        <f t="shared" si="182"/>
        <v>3.9621093733451787</v>
      </c>
      <c r="AS121" s="26">
        <f t="shared" si="182"/>
        <v>3.3453014722404593</v>
      </c>
      <c r="AT121" s="26">
        <f t="shared" si="182"/>
        <v>3.575252673608456</v>
      </c>
      <c r="AU121" s="26">
        <f t="shared" si="182"/>
        <v>2.796341530959753</v>
      </c>
      <c r="AV121" s="26">
        <f t="shared" si="182"/>
        <v>2.1273838372436007</v>
      </c>
      <c r="AW121" s="128"/>
      <c r="AX121" s="26"/>
      <c r="AY121" s="26"/>
      <c r="AZ121" s="26"/>
      <c r="BA121" s="26"/>
      <c r="BB121" s="26">
        <f t="shared" si="183"/>
        <v>6.3973283601793813</v>
      </c>
      <c r="BC121" s="26">
        <f t="shared" si="183"/>
        <v>3.1079581015695208</v>
      </c>
      <c r="BD121" s="26">
        <f t="shared" si="183"/>
        <v>3.6370172005547716</v>
      </c>
      <c r="BE121" s="26">
        <f t="shared" si="183"/>
        <v>3.1930629097828365</v>
      </c>
      <c r="BF121" s="26">
        <f t="shared" si="183"/>
        <v>2.872197051854013</v>
      </c>
      <c r="BG121" s="26">
        <f t="shared" si="183"/>
        <v>2.8460445521933835</v>
      </c>
      <c r="BH121" s="26">
        <f t="shared" si="183"/>
        <v>4.0476611685721835</v>
      </c>
      <c r="BI121" s="26">
        <f t="shared" si="183"/>
        <v>3.783365067187928</v>
      </c>
      <c r="BJ121" s="26">
        <f t="shared" si="183"/>
        <v>4.1043101513124878</v>
      </c>
      <c r="BK121" s="26">
        <f t="shared" si="183"/>
        <v>3.4848701518067604</v>
      </c>
      <c r="BL121" s="26">
        <f t="shared" si="184"/>
        <v>3.5002969580535286</v>
      </c>
      <c r="BM121" s="26">
        <f t="shared" si="184"/>
        <v>3.3953288582454686</v>
      </c>
      <c r="BN121" s="26">
        <f t="shared" si="184"/>
        <v>3.2064137771955412</v>
      </c>
      <c r="BO121" s="26">
        <f t="shared" si="184"/>
        <v>2.0915308110250987</v>
      </c>
      <c r="BP121" s="26">
        <f t="shared" si="184"/>
        <v>3.4679970478928679</v>
      </c>
      <c r="BQ121" s="26">
        <f t="shared" si="184"/>
        <v>2.8835185282648448</v>
      </c>
      <c r="BR121" s="26">
        <f t="shared" si="184"/>
        <v>2.1201024621936244</v>
      </c>
      <c r="BS121" s="26">
        <f t="shared" si="184"/>
        <v>2.212629329605583</v>
      </c>
      <c r="BT121" s="26">
        <f t="shared" si="184"/>
        <v>1.8516334131602461</v>
      </c>
      <c r="BU121" s="26">
        <f t="shared" si="184"/>
        <v>2.3965565761497123</v>
      </c>
      <c r="BV121" s="26">
        <f t="shared" si="184"/>
        <v>3.0930996657185874</v>
      </c>
      <c r="BW121" s="26">
        <f t="shared" si="184"/>
        <v>2.98266070635152</v>
      </c>
      <c r="BX121" s="26">
        <f t="shared" si="184"/>
        <v>4.0447335846520689</v>
      </c>
      <c r="CA121" s="127">
        <f t="shared" si="185"/>
        <v>339.89353693459088</v>
      </c>
    </row>
    <row r="122" spans="1:79" s="2" customFormat="1" x14ac:dyDescent="0.3">
      <c r="A122" s="31" t="s">
        <v>40</v>
      </c>
      <c r="B122" s="24"/>
      <c r="C122" s="24"/>
      <c r="D122" s="24"/>
      <c r="E122" s="24"/>
      <c r="F122" s="123">
        <v>113.86912328672435</v>
      </c>
      <c r="G122" s="123">
        <v>153.8553181303688</v>
      </c>
      <c r="H122" s="123">
        <v>153.81191207783027</v>
      </c>
      <c r="I122" s="123">
        <v>160.68968330213676</v>
      </c>
      <c r="J122" s="131">
        <v>163.57536454403035</v>
      </c>
      <c r="K122" s="124">
        <f t="shared" si="187"/>
        <v>155.11648267298091</v>
      </c>
      <c r="L122" s="124">
        <f t="shared" si="187"/>
        <v>157.27494865697599</v>
      </c>
      <c r="M122" s="24"/>
      <c r="N122" s="24"/>
      <c r="O122" s="24"/>
      <c r="P122" s="24"/>
      <c r="Q122" s="126">
        <v>129.75215327627021</v>
      </c>
      <c r="R122" s="126">
        <v>112.48956680200052</v>
      </c>
      <c r="S122" s="126">
        <v>83.069880319427355</v>
      </c>
      <c r="T122" s="126">
        <v>131.62673910947493</v>
      </c>
      <c r="U122" s="126">
        <v>166.14112109587711</v>
      </c>
      <c r="V122" s="126">
        <v>143.92065866009023</v>
      </c>
      <c r="W122" s="126">
        <v>148.44900095045986</v>
      </c>
      <c r="X122" s="126">
        <v>158.84480618837244</v>
      </c>
      <c r="Y122" s="126">
        <v>160.07888410986746</v>
      </c>
      <c r="Z122" s="126">
        <v>168.30155500754779</v>
      </c>
      <c r="AA122" s="126">
        <v>152.27382472711679</v>
      </c>
      <c r="AB122" s="126">
        <v>135.04339648360499</v>
      </c>
      <c r="AC122" s="126">
        <v>137.61828620483939</v>
      </c>
      <c r="AD122" s="126">
        <v>176.07005687984076</v>
      </c>
      <c r="AE122" s="126">
        <v>168.92704257229167</v>
      </c>
      <c r="AF122" s="81">
        <v>160.36333879534888</v>
      </c>
      <c r="AG122" s="126">
        <f t="shared" si="181"/>
        <v>160.77903111654868</v>
      </c>
      <c r="AH122" s="126">
        <f t="shared" si="181"/>
        <v>158.46653702700999</v>
      </c>
      <c r="AI122" s="126">
        <f t="shared" si="181"/>
        <v>142.65249851814966</v>
      </c>
      <c r="AJ122" s="126">
        <f t="shared" si="181"/>
        <v>192.52653630839123</v>
      </c>
      <c r="AK122" s="126">
        <f t="shared" si="181"/>
        <v>193.87373420850292</v>
      </c>
      <c r="AL122" s="126">
        <f t="shared" si="181"/>
        <v>155.60510896106135</v>
      </c>
      <c r="AM122" s="155">
        <f t="shared" si="181"/>
        <v>106.37282520247295</v>
      </c>
      <c r="AN122" s="81"/>
      <c r="AO122" s="81"/>
      <c r="AP122" s="81"/>
      <c r="AQ122" s="81"/>
      <c r="AR122" s="26">
        <f t="shared" si="182"/>
        <v>1.2521851593695494</v>
      </c>
      <c r="AS122" s="26">
        <f t="shared" si="182"/>
        <v>1.6873538427888202</v>
      </c>
      <c r="AT122" s="26">
        <f t="shared" si="182"/>
        <v>1.731379137142121</v>
      </c>
      <c r="AU122" s="26">
        <f t="shared" si="182"/>
        <v>1.4566178234915423</v>
      </c>
      <c r="AV122" s="26">
        <f t="shared" si="182"/>
        <v>1.1824276612596913</v>
      </c>
      <c r="AW122" s="128"/>
      <c r="AX122" s="26"/>
      <c r="AY122" s="26"/>
      <c r="AZ122" s="26"/>
      <c r="BA122" s="26"/>
      <c r="BB122" s="26">
        <f t="shared" si="183"/>
        <v>1.3978680627699274</v>
      </c>
      <c r="BC122" s="26">
        <f t="shared" si="183"/>
        <v>1.1666624585711394</v>
      </c>
      <c r="BD122" s="26">
        <f t="shared" si="183"/>
        <v>0.99918304262357782</v>
      </c>
      <c r="BE122" s="26">
        <f t="shared" si="183"/>
        <v>1.4351262224329009</v>
      </c>
      <c r="BF122" s="26">
        <f t="shared" si="183"/>
        <v>1.8532233330644148</v>
      </c>
      <c r="BG122" s="26">
        <f t="shared" si="183"/>
        <v>1.3956035840933803</v>
      </c>
      <c r="BH122" s="26">
        <f t="shared" si="183"/>
        <v>1.5992545656302781</v>
      </c>
      <c r="BI122" s="26">
        <f t="shared" si="183"/>
        <v>2.0170974666977384</v>
      </c>
      <c r="BJ122" s="26">
        <f t="shared" si="183"/>
        <v>2.0962038474808655</v>
      </c>
      <c r="BK122" s="26">
        <f t="shared" si="183"/>
        <v>1.7816460068130582</v>
      </c>
      <c r="BL122" s="26">
        <f t="shared" si="184"/>
        <v>1.6723321075925279</v>
      </c>
      <c r="BM122" s="26">
        <f t="shared" si="184"/>
        <v>1.4927774715967506</v>
      </c>
      <c r="BN122" s="26">
        <f t="shared" si="184"/>
        <v>1.3762250469597992</v>
      </c>
      <c r="BO122" s="26">
        <f t="shared" si="184"/>
        <v>1.6409806262081212</v>
      </c>
      <c r="BP122" s="26">
        <f t="shared" si="184"/>
        <v>1.3842631217359185</v>
      </c>
      <c r="BQ122" s="26">
        <f t="shared" si="184"/>
        <v>1.4460758980283066</v>
      </c>
      <c r="BR122" s="26">
        <f t="shared" si="184"/>
        <v>1.1459362730062488</v>
      </c>
      <c r="BS122" s="26">
        <f t="shared" si="184"/>
        <v>1.0387670263009339</v>
      </c>
      <c r="BT122" s="26">
        <f t="shared" si="184"/>
        <v>0.95230731057906282</v>
      </c>
      <c r="BU122" s="26">
        <f t="shared" si="184"/>
        <v>1.7071872531956369</v>
      </c>
      <c r="BV122" s="26">
        <f t="shared" si="184"/>
        <v>1.8935636425229967</v>
      </c>
      <c r="BW122" s="26">
        <f t="shared" si="184"/>
        <v>1.3553312875750296</v>
      </c>
      <c r="BX122" s="26">
        <f t="shared" si="184"/>
        <v>1.2658367748650774</v>
      </c>
      <c r="CA122" s="127">
        <f t="shared" si="185"/>
        <v>136.71722833051288</v>
      </c>
    </row>
    <row r="123" spans="1:79" s="2" customFormat="1" x14ac:dyDescent="0.3">
      <c r="A123" s="34"/>
      <c r="B123" s="24"/>
      <c r="C123" s="24"/>
      <c r="D123" s="24"/>
      <c r="E123" s="24"/>
      <c r="F123" s="47">
        <f>F117-F22</f>
        <v>2.6281895159030455E-3</v>
      </c>
      <c r="G123" s="47">
        <f t="shared" ref="G123:J123" si="188">G117-G22</f>
        <v>2.26834475540727E-5</v>
      </c>
      <c r="H123" s="47">
        <f t="shared" si="188"/>
        <v>1.1913448969380624E-4</v>
      </c>
      <c r="I123" s="47">
        <f t="shared" si="188"/>
        <v>-6.4051919537178037E-6</v>
      </c>
      <c r="J123" s="77">
        <f t="shared" si="188"/>
        <v>-3.6492167510004947E-8</v>
      </c>
      <c r="K123" s="85">
        <f>K117-K22</f>
        <v>-1.0821510045389005E-5</v>
      </c>
      <c r="L123" s="85">
        <f t="shared" ref="L123" si="189">L117-L22</f>
        <v>-3.3133474630631099E-8</v>
      </c>
      <c r="M123" s="24"/>
      <c r="N123" s="24"/>
      <c r="O123" s="24"/>
      <c r="P123" s="24"/>
      <c r="Q123" s="47">
        <f>Q117-Q22</f>
        <v>8.5632687638792504E-4</v>
      </c>
      <c r="R123" s="47">
        <f t="shared" ref="R123:AI123" si="190">R117-R22</f>
        <v>1.0481565481654798E-3</v>
      </c>
      <c r="S123" s="47">
        <f t="shared" si="190"/>
        <v>6.7678115059663924E-3</v>
      </c>
      <c r="T123" s="47">
        <f t="shared" si="190"/>
        <v>1.5907110828692339E-3</v>
      </c>
      <c r="U123" s="47">
        <f t="shared" si="190"/>
        <v>-2.0882317969039832E-5</v>
      </c>
      <c r="V123" s="47">
        <f t="shared" si="190"/>
        <v>5.8556391564934529E-5</v>
      </c>
      <c r="W123" s="47">
        <f t="shared" si="190"/>
        <v>-6.1480987724849001E-5</v>
      </c>
      <c r="X123" s="47">
        <f t="shared" si="190"/>
        <v>1.0545670235728721E-4</v>
      </c>
      <c r="Y123" s="47">
        <f t="shared" si="190"/>
        <v>2.6729599909458557E-5</v>
      </c>
      <c r="Z123" s="47">
        <f t="shared" si="190"/>
        <v>4.0485250646327131E-4</v>
      </c>
      <c r="AA123" s="47">
        <f t="shared" si="190"/>
        <v>-3.0755651351910274E-5</v>
      </c>
      <c r="AB123" s="47">
        <f t="shared" si="190"/>
        <v>5.5060714814203493E-5</v>
      </c>
      <c r="AC123" s="47">
        <f t="shared" si="190"/>
        <v>1.5758998510762012E-4</v>
      </c>
      <c r="AD123" s="47">
        <f t="shared" si="190"/>
        <v>-1.4483104905593791E-4</v>
      </c>
      <c r="AE123" s="47">
        <f t="shared" si="190"/>
        <v>1.091190998181446E-5</v>
      </c>
      <c r="AF123" s="47">
        <f t="shared" si="190"/>
        <v>-4.6510511737096749E-5</v>
      </c>
      <c r="AG123" s="47">
        <f t="shared" si="190"/>
        <v>1.5051689786105271E-5</v>
      </c>
      <c r="AH123" s="47">
        <f t="shared" si="190"/>
        <v>9.3395118483385886E-6</v>
      </c>
      <c r="AI123" s="47">
        <f t="shared" si="190"/>
        <v>-2.1520723606727188E-5</v>
      </c>
      <c r="AJ123" s="47">
        <f>AJ117-AJ22</f>
        <v>-1.4435003947710356E-7</v>
      </c>
      <c r="AK123" s="47">
        <f t="shared" ref="AK123:AV123" si="191">AK117-AK22</f>
        <v>0</v>
      </c>
      <c r="AL123" s="47">
        <f>AL117-AL22</f>
        <v>0</v>
      </c>
      <c r="AM123" s="86">
        <f>AM117-AM22</f>
        <v>0</v>
      </c>
      <c r="AN123" s="47"/>
      <c r="AO123" s="47"/>
      <c r="AP123" s="47"/>
      <c r="AQ123" s="47"/>
      <c r="AR123" s="47">
        <f t="shared" si="191"/>
        <v>0</v>
      </c>
      <c r="AS123" s="47">
        <f t="shared" si="191"/>
        <v>0</v>
      </c>
      <c r="AT123" s="47">
        <f t="shared" si="191"/>
        <v>0</v>
      </c>
      <c r="AU123" s="47">
        <f t="shared" si="191"/>
        <v>0</v>
      </c>
      <c r="AV123" s="47">
        <f t="shared" si="191"/>
        <v>0</v>
      </c>
      <c r="AW123" s="77"/>
      <c r="AX123" s="47"/>
      <c r="AY123" s="47"/>
      <c r="AZ123" s="47"/>
      <c r="BA123" s="47"/>
      <c r="BB123" s="47">
        <f t="shared" ref="BB123:BX123" si="192">BB117-BB22</f>
        <v>0</v>
      </c>
      <c r="BC123" s="47">
        <f t="shared" si="192"/>
        <v>0</v>
      </c>
      <c r="BD123" s="47">
        <f t="shared" si="192"/>
        <v>0</v>
      </c>
      <c r="BE123" s="47">
        <f t="shared" si="192"/>
        <v>0</v>
      </c>
      <c r="BF123" s="47">
        <f t="shared" si="192"/>
        <v>0</v>
      </c>
      <c r="BG123" s="47">
        <f t="shared" si="192"/>
        <v>0</v>
      </c>
      <c r="BH123" s="47">
        <f t="shared" si="192"/>
        <v>0</v>
      </c>
      <c r="BI123" s="47">
        <f t="shared" si="192"/>
        <v>0</v>
      </c>
      <c r="BJ123" s="47">
        <f t="shared" si="192"/>
        <v>0</v>
      </c>
      <c r="BK123" s="47">
        <f t="shared" si="192"/>
        <v>0</v>
      </c>
      <c r="BL123" s="47">
        <f t="shared" si="192"/>
        <v>0</v>
      </c>
      <c r="BM123" s="47">
        <f t="shared" si="192"/>
        <v>0</v>
      </c>
      <c r="BN123" s="47">
        <f t="shared" si="192"/>
        <v>0</v>
      </c>
      <c r="BO123" s="47">
        <f t="shared" si="192"/>
        <v>0</v>
      </c>
      <c r="BP123" s="47">
        <f t="shared" si="192"/>
        <v>0</v>
      </c>
      <c r="BQ123" s="47">
        <f t="shared" si="192"/>
        <v>0</v>
      </c>
      <c r="BR123" s="47">
        <f t="shared" si="192"/>
        <v>0</v>
      </c>
      <c r="BS123" s="47">
        <f t="shared" si="192"/>
        <v>0</v>
      </c>
      <c r="BT123" s="47">
        <f t="shared" si="192"/>
        <v>0</v>
      </c>
      <c r="BU123" s="47">
        <f t="shared" si="192"/>
        <v>0</v>
      </c>
      <c r="BV123" s="47">
        <f t="shared" si="192"/>
        <v>0</v>
      </c>
      <c r="BW123" s="47">
        <f t="shared" si="192"/>
        <v>0</v>
      </c>
      <c r="BX123" s="47">
        <f t="shared" si="192"/>
        <v>0</v>
      </c>
      <c r="CA123" s="48">
        <f t="shared" ref="CA123" si="193">CA117-CA22</f>
        <v>0</v>
      </c>
    </row>
    <row r="124" spans="1:79" s="2" customFormat="1" x14ac:dyDescent="0.3">
      <c r="A124" s="25" t="s">
        <v>48</v>
      </c>
      <c r="B124" s="24"/>
      <c r="C124" s="24"/>
      <c r="D124" s="24"/>
      <c r="E124" s="24"/>
      <c r="F124" s="67">
        <f>SUM(F125:F130)</f>
        <v>568.29906605152269</v>
      </c>
      <c r="G124" s="67">
        <f t="shared" ref="G124:J124" si="194">SUM(G125:G130)</f>
        <v>640.42156766553444</v>
      </c>
      <c r="H124" s="67">
        <f t="shared" si="194"/>
        <v>775.45872294461094</v>
      </c>
      <c r="I124" s="67">
        <f t="shared" si="194"/>
        <v>1004.2450267286727</v>
      </c>
      <c r="J124" s="75">
        <f t="shared" si="194"/>
        <v>1441.4048150543263</v>
      </c>
      <c r="K124" s="61">
        <f>SUM(AF124:AI124)</f>
        <v>1379.2836823046673</v>
      </c>
      <c r="L124" s="61">
        <f>SUM(AJ124:AM124)</f>
        <v>1264.0007449709503</v>
      </c>
      <c r="M124" s="24"/>
      <c r="N124" s="24"/>
      <c r="O124" s="24"/>
      <c r="P124" s="24"/>
      <c r="Q124" s="123">
        <v>139.73802306331828</v>
      </c>
      <c r="R124" s="123">
        <v>153.0035382750105</v>
      </c>
      <c r="S124" s="123">
        <v>135.72376434902691</v>
      </c>
      <c r="T124" s="123">
        <v>139.83374036416703</v>
      </c>
      <c r="U124" s="123">
        <v>145.83522432476857</v>
      </c>
      <c r="V124" s="123">
        <v>187.12785005619477</v>
      </c>
      <c r="W124" s="123">
        <v>167.22488438478138</v>
      </c>
      <c r="X124" s="123">
        <v>140.23359889978983</v>
      </c>
      <c r="Y124" s="123">
        <v>134.76864853719388</v>
      </c>
      <c r="Z124" s="123">
        <v>219.09611524629562</v>
      </c>
      <c r="AA124" s="123">
        <v>216.67176954388026</v>
      </c>
      <c r="AB124" s="123">
        <v>204.9221896272422</v>
      </c>
      <c r="AC124" s="123">
        <v>218.80704775114413</v>
      </c>
      <c r="AD124" s="123">
        <v>238.50720977233269</v>
      </c>
      <c r="AE124" s="123">
        <v>291.24961357616814</v>
      </c>
      <c r="AF124" s="129">
        <v>255.68115562902767</v>
      </c>
      <c r="AG124" s="123">
        <v>326.22330200507838</v>
      </c>
      <c r="AH124" s="123">
        <v>388.43677665222054</v>
      </c>
      <c r="AI124" s="123">
        <v>408.94244801834071</v>
      </c>
      <c r="AJ124" s="123">
        <v>317.80228837868651</v>
      </c>
      <c r="AK124" s="123">
        <v>303.6978823687474</v>
      </c>
      <c r="AL124" s="123">
        <f>AL28</f>
        <v>361.40677020253531</v>
      </c>
      <c r="AM124" s="125">
        <v>281.09380402098111</v>
      </c>
      <c r="AN124" s="26"/>
      <c r="AO124" s="129"/>
      <c r="AP124" s="129"/>
      <c r="AQ124" s="129"/>
      <c r="AR124" s="26">
        <f t="shared" ref="AR124:AV130" si="195">F124/F$124</f>
        <v>1</v>
      </c>
      <c r="AS124" s="26">
        <f t="shared" si="195"/>
        <v>1</v>
      </c>
      <c r="AT124" s="26">
        <f t="shared" si="195"/>
        <v>1</v>
      </c>
      <c r="AU124" s="26">
        <f t="shared" si="195"/>
        <v>1</v>
      </c>
      <c r="AV124" s="26">
        <f t="shared" si="195"/>
        <v>1</v>
      </c>
      <c r="AW124" s="131"/>
      <c r="AX124" s="26"/>
      <c r="AY124" s="26"/>
      <c r="AZ124" s="26"/>
      <c r="BA124" s="26"/>
      <c r="BB124" s="26">
        <f t="shared" ref="BB124:BQ130" si="196">Q124/Q$124</f>
        <v>1</v>
      </c>
      <c r="BC124" s="26">
        <f t="shared" si="196"/>
        <v>1</v>
      </c>
      <c r="BD124" s="26">
        <f t="shared" si="196"/>
        <v>1</v>
      </c>
      <c r="BE124" s="26">
        <f t="shared" si="196"/>
        <v>1</v>
      </c>
      <c r="BF124" s="26">
        <f t="shared" si="196"/>
        <v>1</v>
      </c>
      <c r="BG124" s="26">
        <f t="shared" si="196"/>
        <v>1</v>
      </c>
      <c r="BH124" s="26">
        <f t="shared" si="196"/>
        <v>1</v>
      </c>
      <c r="BI124" s="26">
        <f t="shared" si="196"/>
        <v>1</v>
      </c>
      <c r="BJ124" s="26">
        <f t="shared" si="196"/>
        <v>1</v>
      </c>
      <c r="BK124" s="26">
        <f t="shared" si="196"/>
        <v>1</v>
      </c>
      <c r="BL124" s="26">
        <f t="shared" si="196"/>
        <v>1</v>
      </c>
      <c r="BM124" s="26">
        <f t="shared" si="196"/>
        <v>1</v>
      </c>
      <c r="BN124" s="26">
        <f t="shared" si="196"/>
        <v>1</v>
      </c>
      <c r="BO124" s="26">
        <f t="shared" si="196"/>
        <v>1</v>
      </c>
      <c r="BP124" s="26">
        <f t="shared" si="196"/>
        <v>1</v>
      </c>
      <c r="BQ124" s="26">
        <f t="shared" si="196"/>
        <v>1</v>
      </c>
      <c r="BR124" s="26">
        <f t="shared" ref="BL124:BX130" si="197">AG124/AG$124</f>
        <v>1</v>
      </c>
      <c r="BS124" s="26">
        <f t="shared" si="197"/>
        <v>1</v>
      </c>
      <c r="BT124" s="26">
        <f t="shared" si="197"/>
        <v>1</v>
      </c>
      <c r="BU124" s="26">
        <f t="shared" si="197"/>
        <v>1</v>
      </c>
      <c r="BV124" s="26">
        <f t="shared" si="197"/>
        <v>1</v>
      </c>
      <c r="BW124" s="26">
        <f t="shared" si="197"/>
        <v>1</v>
      </c>
      <c r="BX124" s="26">
        <f t="shared" si="197"/>
        <v>1</v>
      </c>
      <c r="CA124" s="130">
        <f>CA28</f>
        <v>278.35573008530878</v>
      </c>
    </row>
    <row r="125" spans="1:79" s="2" customFormat="1" x14ac:dyDescent="0.3">
      <c r="A125" s="31" t="s">
        <v>37</v>
      </c>
      <c r="B125" s="24"/>
      <c r="C125" s="24"/>
      <c r="D125" s="24"/>
      <c r="E125" s="24"/>
      <c r="F125" s="22">
        <v>256.10232138037674</v>
      </c>
      <c r="G125" s="22">
        <v>274.49130559826688</v>
      </c>
      <c r="H125" s="22">
        <v>384.40045705043144</v>
      </c>
      <c r="I125" s="22">
        <v>414.43257584586803</v>
      </c>
      <c r="J125" s="75">
        <v>791.25932461139712</v>
      </c>
      <c r="K125" s="61">
        <f t="shared" ref="K125:K129" si="198">SUM(AF125:AI125)</f>
        <v>733.69200647557318</v>
      </c>
      <c r="L125" s="61">
        <f>SUM(AJ125:AM125)</f>
        <v>811.64834700039364</v>
      </c>
      <c r="M125" s="24"/>
      <c r="N125" s="24"/>
      <c r="O125" s="24"/>
      <c r="P125" s="24"/>
      <c r="Q125" s="123">
        <v>57.263342519423148</v>
      </c>
      <c r="R125" s="123">
        <v>72.763313501370035</v>
      </c>
      <c r="S125" s="123">
        <v>65.470908750603755</v>
      </c>
      <c r="T125" s="123">
        <v>61.062274406501643</v>
      </c>
      <c r="U125" s="123">
        <v>55.733637891385712</v>
      </c>
      <c r="V125" s="123">
        <v>73.876607829265595</v>
      </c>
      <c r="W125" s="123">
        <v>82.251350659978655</v>
      </c>
      <c r="X125" s="123">
        <v>62.629258584894956</v>
      </c>
      <c r="Y125" s="123">
        <v>73.346056733681493</v>
      </c>
      <c r="Z125" s="123">
        <v>108.1616830724241</v>
      </c>
      <c r="AA125" s="123">
        <v>111.55595461060668</v>
      </c>
      <c r="AB125" s="123">
        <v>91.336986176325894</v>
      </c>
      <c r="AC125" s="123">
        <v>90.325191414079768</v>
      </c>
      <c r="AD125" s="123">
        <v>95.927999367064587</v>
      </c>
      <c r="AE125" s="123">
        <v>114.53996362947511</v>
      </c>
      <c r="AF125" s="129">
        <v>113.63988181447385</v>
      </c>
      <c r="AG125" s="123">
        <v>141.677072929177</v>
      </c>
      <c r="AH125" s="123">
        <v>222.25367198897692</v>
      </c>
      <c r="AI125" s="123">
        <v>256.12137974294541</v>
      </c>
      <c r="AJ125" s="123">
        <v>171.1927419219688</v>
      </c>
      <c r="AK125" s="123">
        <v>191.89277831100634</v>
      </c>
      <c r="AL125" s="123">
        <v>262.42868040805774</v>
      </c>
      <c r="AM125" s="125">
        <v>186.13414635936084</v>
      </c>
      <c r="AN125" s="129"/>
      <c r="AO125" s="129"/>
      <c r="AP125" s="129"/>
      <c r="AQ125" s="129"/>
      <c r="AR125" s="26">
        <f t="shared" si="195"/>
        <v>0.45064709178522244</v>
      </c>
      <c r="AS125" s="26">
        <f t="shared" si="195"/>
        <v>0.42861033959059647</v>
      </c>
      <c r="AT125" s="26">
        <f t="shared" si="195"/>
        <v>0.4957071803780434</v>
      </c>
      <c r="AU125" s="26">
        <f t="shared" si="195"/>
        <v>0.41268073509498154</v>
      </c>
      <c r="AV125" s="26">
        <f t="shared" si="195"/>
        <v>0.5489501050276252</v>
      </c>
      <c r="AW125" s="131"/>
      <c r="AX125" s="26"/>
      <c r="AY125" s="26"/>
      <c r="AZ125" s="26"/>
      <c r="BA125" s="26"/>
      <c r="BB125" s="26">
        <f t="shared" si="196"/>
        <v>0.40979070165802978</v>
      </c>
      <c r="BC125" s="26">
        <f t="shared" si="196"/>
        <v>0.47556621449227099</v>
      </c>
      <c r="BD125" s="26">
        <f t="shared" si="196"/>
        <v>0.48238353146644919</v>
      </c>
      <c r="BE125" s="26">
        <f t="shared" si="196"/>
        <v>0.43667768771312293</v>
      </c>
      <c r="BF125" s="26">
        <f t="shared" si="196"/>
        <v>0.38216856146680567</v>
      </c>
      <c r="BG125" s="26">
        <f t="shared" si="196"/>
        <v>0.39479215844718113</v>
      </c>
      <c r="BH125" s="26">
        <f t="shared" si="196"/>
        <v>0.49186071177492829</v>
      </c>
      <c r="BI125" s="26">
        <f t="shared" si="196"/>
        <v>0.44660665543961037</v>
      </c>
      <c r="BJ125" s="26">
        <f t="shared" si="196"/>
        <v>0.54423679045382145</v>
      </c>
      <c r="BK125" s="26">
        <f t="shared" si="196"/>
        <v>0.49367229971574245</v>
      </c>
      <c r="BL125" s="26">
        <f t="shared" si="197"/>
        <v>0.51486151077939302</v>
      </c>
      <c r="BM125" s="26">
        <f t="shared" si="197"/>
        <v>0.44571545103275445</v>
      </c>
      <c r="BN125" s="26">
        <f t="shared" si="197"/>
        <v>0.41280750479668893</v>
      </c>
      <c r="BO125" s="26">
        <f t="shared" si="197"/>
        <v>0.40220167540693114</v>
      </c>
      <c r="BP125" s="26">
        <f t="shared" si="197"/>
        <v>0.39327078317142694</v>
      </c>
      <c r="BQ125" s="26">
        <f t="shared" si="197"/>
        <v>0.4444593561652857</v>
      </c>
      <c r="BR125" s="26">
        <f t="shared" si="197"/>
        <v>0.43429476698439978</v>
      </c>
      <c r="BS125" s="26">
        <f t="shared" si="197"/>
        <v>0.57217463779946742</v>
      </c>
      <c r="BT125" s="26">
        <f t="shared" si="197"/>
        <v>0.62630177176290236</v>
      </c>
      <c r="BU125" s="26">
        <f t="shared" si="197"/>
        <v>0.53867686980900253</v>
      </c>
      <c r="BV125" s="26">
        <f t="shared" si="197"/>
        <v>0.63185418618761313</v>
      </c>
      <c r="BW125" s="26">
        <f t="shared" si="197"/>
        <v>0.72613105797932498</v>
      </c>
      <c r="BX125" s="26">
        <f t="shared" si="197"/>
        <v>0.66217804767218424</v>
      </c>
      <c r="CA125" s="130">
        <v>186.13414635936081</v>
      </c>
    </row>
    <row r="126" spans="1:79" s="2" customFormat="1" x14ac:dyDescent="0.3">
      <c r="A126" s="31" t="s">
        <v>63</v>
      </c>
      <c r="B126" s="24"/>
      <c r="C126" s="24"/>
      <c r="D126" s="24"/>
      <c r="E126" s="24"/>
      <c r="F126" s="22">
        <v>147.15237692783592</v>
      </c>
      <c r="G126" s="22">
        <v>130.32596078748114</v>
      </c>
      <c r="H126" s="22">
        <v>65.108701235101975</v>
      </c>
      <c r="I126" s="22">
        <v>144.84556075440855</v>
      </c>
      <c r="J126" s="75">
        <v>231.85201335224656</v>
      </c>
      <c r="K126" s="61">
        <f t="shared" si="198"/>
        <v>233.87275085982986</v>
      </c>
      <c r="L126" s="61">
        <f t="shared" ref="L126:L130" si="199">SUM(AJ126:AM126)</f>
        <v>94.466795352078421</v>
      </c>
      <c r="M126" s="24"/>
      <c r="N126" s="24"/>
      <c r="O126" s="24"/>
      <c r="P126" s="24"/>
      <c r="Q126" s="123">
        <v>41.709894123588832</v>
      </c>
      <c r="R126" s="123">
        <v>37.323800988158105</v>
      </c>
      <c r="S126" s="123">
        <v>34.478555613969164</v>
      </c>
      <c r="T126" s="123">
        <v>33.640126202119838</v>
      </c>
      <c r="U126" s="123">
        <v>39.309754638847338</v>
      </c>
      <c r="V126" s="123">
        <v>45.82305425969377</v>
      </c>
      <c r="W126" s="123">
        <v>23.684410372963502</v>
      </c>
      <c r="X126" s="123">
        <v>21.508741515976535</v>
      </c>
      <c r="Y126" s="123">
        <v>-6.6489495083725831</v>
      </c>
      <c r="Z126" s="123">
        <v>21.211045143430393</v>
      </c>
      <c r="AA126" s="123">
        <v>19.519394096757406</v>
      </c>
      <c r="AB126" s="123">
        <v>31.027211503286757</v>
      </c>
      <c r="AC126" s="123">
        <v>28.361656925481764</v>
      </c>
      <c r="AD126" s="123">
        <v>18.719897867032604</v>
      </c>
      <c r="AE126" s="123">
        <v>45.258099023842512</v>
      </c>
      <c r="AF126" s="129">
        <v>52.505906938051673</v>
      </c>
      <c r="AG126" s="123">
        <v>72.852467943142813</v>
      </c>
      <c r="AH126" s="123">
        <v>56.729531428859985</v>
      </c>
      <c r="AI126" s="123">
        <v>51.784844549775379</v>
      </c>
      <c r="AJ126" s="123">
        <v>50.485169430468396</v>
      </c>
      <c r="AK126" s="123">
        <v>2.5301056821549719</v>
      </c>
      <c r="AL126" s="123">
        <v>25.592632714679073</v>
      </c>
      <c r="AM126" s="125">
        <v>15.85888752477598</v>
      </c>
      <c r="AN126" s="129"/>
      <c r="AO126" s="129"/>
      <c r="AP126" s="129"/>
      <c r="AQ126" s="129"/>
      <c r="AR126" s="26">
        <f t="shared" si="195"/>
        <v>0.25893475058868898</v>
      </c>
      <c r="AS126" s="26">
        <f t="shared" si="195"/>
        <v>0.20350026821011902</v>
      </c>
      <c r="AT126" s="26">
        <f t="shared" si="195"/>
        <v>8.3961530522047564E-2</v>
      </c>
      <c r="AU126" s="26">
        <f t="shared" si="195"/>
        <v>0.14423328659763729</v>
      </c>
      <c r="AV126" s="26">
        <f t="shared" si="195"/>
        <v>0.1608514214263313</v>
      </c>
      <c r="AW126" s="131"/>
      <c r="AX126" s="26"/>
      <c r="AY126" s="26"/>
      <c r="AZ126" s="26"/>
      <c r="BA126" s="26"/>
      <c r="BB126" s="26">
        <f t="shared" si="196"/>
        <v>0.29848636190229477</v>
      </c>
      <c r="BC126" s="26">
        <f t="shared" si="196"/>
        <v>0.24394077031781991</v>
      </c>
      <c r="BD126" s="26">
        <f t="shared" si="196"/>
        <v>0.2540347726084593</v>
      </c>
      <c r="BE126" s="26">
        <f t="shared" si="196"/>
        <v>0.24057231190777945</v>
      </c>
      <c r="BF126" s="26">
        <f t="shared" si="196"/>
        <v>0.26954910804886384</v>
      </c>
      <c r="BG126" s="26">
        <f t="shared" si="196"/>
        <v>0.24487565183874574</v>
      </c>
      <c r="BH126" s="26">
        <f t="shared" si="196"/>
        <v>0.14163209297526622</v>
      </c>
      <c r="BI126" s="26">
        <f t="shared" si="196"/>
        <v>0.15337794711627251</v>
      </c>
      <c r="BJ126" s="26">
        <f t="shared" si="196"/>
        <v>-4.9336025704357973E-2</v>
      </c>
      <c r="BK126" s="26">
        <f t="shared" si="196"/>
        <v>9.6811598505916543E-2</v>
      </c>
      <c r="BL126" s="26">
        <f t="shared" si="197"/>
        <v>9.0087389500939793E-2</v>
      </c>
      <c r="BM126" s="26">
        <f t="shared" si="197"/>
        <v>0.15140972073217601</v>
      </c>
      <c r="BN126" s="26">
        <f t="shared" si="197"/>
        <v>0.12961948537296814</v>
      </c>
      <c r="BO126" s="26">
        <f t="shared" si="197"/>
        <v>7.8487765149329036E-2</v>
      </c>
      <c r="BP126" s="26">
        <f t="shared" si="197"/>
        <v>0.15539282084577438</v>
      </c>
      <c r="BQ126" s="26">
        <f t="shared" si="197"/>
        <v>0.2053569681695018</v>
      </c>
      <c r="BR126" s="26">
        <f t="shared" si="197"/>
        <v>0.22332085873500448</v>
      </c>
      <c r="BS126" s="26">
        <f t="shared" si="197"/>
        <v>0.14604572697206702</v>
      </c>
      <c r="BT126" s="26">
        <f t="shared" si="197"/>
        <v>0.12663113061682674</v>
      </c>
      <c r="BU126" s="26">
        <f t="shared" si="197"/>
        <v>0.15885716143840767</v>
      </c>
      <c r="BV126" s="26">
        <f t="shared" si="197"/>
        <v>8.3309954696455177E-3</v>
      </c>
      <c r="BW126" s="26">
        <f t="shared" si="197"/>
        <v>7.0813927199915902E-2</v>
      </c>
      <c r="BX126" s="26">
        <f t="shared" si="197"/>
        <v>5.6418488411762564E-2</v>
      </c>
      <c r="CA126" s="130">
        <v>15.858887524775982</v>
      </c>
    </row>
    <row r="127" spans="1:79" s="2" customFormat="1" x14ac:dyDescent="0.3">
      <c r="A127" s="31" t="s">
        <v>38</v>
      </c>
      <c r="B127" s="24"/>
      <c r="C127" s="24"/>
      <c r="D127" s="24"/>
      <c r="E127" s="24"/>
      <c r="F127" s="22">
        <v>38.701823673777888</v>
      </c>
      <c r="G127" s="22">
        <v>44.469995254562008</v>
      </c>
      <c r="H127" s="22">
        <v>108.03667201602629</v>
      </c>
      <c r="I127" s="22">
        <v>228.98878480775079</v>
      </c>
      <c r="J127" s="75">
        <v>158.3382774989025</v>
      </c>
      <c r="K127" s="61">
        <f t="shared" si="198"/>
        <v>172.33887986375896</v>
      </c>
      <c r="L127" s="61">
        <f t="shared" si="199"/>
        <v>60.6338934236475</v>
      </c>
      <c r="M127" s="24"/>
      <c r="N127" s="24"/>
      <c r="O127" s="24"/>
      <c r="P127" s="24"/>
      <c r="Q127" s="123">
        <v>7.1949213723905423</v>
      </c>
      <c r="R127" s="123">
        <v>11.41699608313133</v>
      </c>
      <c r="S127" s="123">
        <v>11.191684859915547</v>
      </c>
      <c r="T127" s="123">
        <v>8.4404083064684201</v>
      </c>
      <c r="U127" s="123">
        <v>11.885621649917269</v>
      </c>
      <c r="V127" s="123">
        <v>16.498437171384392</v>
      </c>
      <c r="W127" s="123">
        <v>9.0306209752203799</v>
      </c>
      <c r="X127" s="123">
        <v>7.0553154580399644</v>
      </c>
      <c r="Y127" s="123">
        <v>16.206257908295978</v>
      </c>
      <c r="Z127" s="123">
        <v>34.142624991254081</v>
      </c>
      <c r="AA127" s="123">
        <v>27.896260956756635</v>
      </c>
      <c r="AB127" s="123">
        <v>29.791528269720615</v>
      </c>
      <c r="AC127" s="123">
        <v>54.137112807437305</v>
      </c>
      <c r="AD127" s="123">
        <v>64.464929457931703</v>
      </c>
      <c r="AE127" s="123">
        <v>73.970106605962556</v>
      </c>
      <c r="AF127" s="129">
        <v>36.416635936419233</v>
      </c>
      <c r="AG127" s="123">
        <v>48.231147900996341</v>
      </c>
      <c r="AH127" s="123">
        <v>43.9075812768655</v>
      </c>
      <c r="AI127" s="123">
        <v>43.783514749477902</v>
      </c>
      <c r="AJ127" s="123">
        <v>22.430491599891795</v>
      </c>
      <c r="AK127" s="123">
        <v>19.441377093383245</v>
      </c>
      <c r="AL127" s="123">
        <v>2.8027857348989311</v>
      </c>
      <c r="AM127" s="125">
        <v>15.959238995473527</v>
      </c>
      <c r="AN127" s="129"/>
      <c r="AO127" s="129"/>
      <c r="AP127" s="129"/>
      <c r="AQ127" s="129"/>
      <c r="AR127" s="26">
        <f t="shared" si="195"/>
        <v>6.8101156566513055E-2</v>
      </c>
      <c r="AS127" s="26">
        <f t="shared" si="195"/>
        <v>6.9438628397016824E-2</v>
      </c>
      <c r="AT127" s="26">
        <f t="shared" si="195"/>
        <v>0.13931969403320912</v>
      </c>
      <c r="AU127" s="26">
        <f t="shared" si="195"/>
        <v>0.22802083028848205</v>
      </c>
      <c r="AV127" s="26">
        <f t="shared" si="195"/>
        <v>0.1098499712538665</v>
      </c>
      <c r="AW127" s="131"/>
      <c r="AX127" s="26"/>
      <c r="AY127" s="26"/>
      <c r="AZ127" s="26"/>
      <c r="BA127" s="26"/>
      <c r="BB127" s="26">
        <f t="shared" si="196"/>
        <v>5.1488644355089881E-2</v>
      </c>
      <c r="BC127" s="26">
        <f t="shared" si="196"/>
        <v>7.4619163790907092E-2</v>
      </c>
      <c r="BD127" s="26">
        <f t="shared" si="196"/>
        <v>8.2459287167537129E-2</v>
      </c>
      <c r="BE127" s="26">
        <f t="shared" si="196"/>
        <v>6.0360312786364612E-2</v>
      </c>
      <c r="BF127" s="26">
        <f t="shared" si="196"/>
        <v>8.1500348800839201E-2</v>
      </c>
      <c r="BG127" s="26">
        <f t="shared" si="196"/>
        <v>8.8166658070564521E-2</v>
      </c>
      <c r="BH127" s="26">
        <f t="shared" si="196"/>
        <v>5.4002853752561655E-2</v>
      </c>
      <c r="BI127" s="26">
        <f t="shared" si="196"/>
        <v>5.0311163040760686E-2</v>
      </c>
      <c r="BJ127" s="26">
        <f t="shared" si="196"/>
        <v>0.12025243321946144</v>
      </c>
      <c r="BK127" s="26">
        <f t="shared" si="196"/>
        <v>0.1558340044179827</v>
      </c>
      <c r="BL127" s="26">
        <f t="shared" si="197"/>
        <v>0.12874894138484938</v>
      </c>
      <c r="BM127" s="26">
        <f t="shared" si="197"/>
        <v>0.14537970887346088</v>
      </c>
      <c r="BN127" s="26">
        <f t="shared" si="197"/>
        <v>0.24741941982147247</v>
      </c>
      <c r="BO127" s="26">
        <f t="shared" si="197"/>
        <v>0.27028503465143366</v>
      </c>
      <c r="BP127" s="26">
        <f t="shared" si="197"/>
        <v>0.25397495192424607</v>
      </c>
      <c r="BQ127" s="26">
        <f t="shared" si="197"/>
        <v>0.14242987852126568</v>
      </c>
      <c r="BR127" s="26">
        <f t="shared" si="197"/>
        <v>0.14784703485174555</v>
      </c>
      <c r="BS127" s="26">
        <f t="shared" si="197"/>
        <v>0.11303662247248364</v>
      </c>
      <c r="BT127" s="26">
        <f t="shared" si="197"/>
        <v>0.10706522387598719</v>
      </c>
      <c r="BU127" s="26">
        <f t="shared" si="197"/>
        <v>7.0580019150661658E-2</v>
      </c>
      <c r="BV127" s="26">
        <f t="shared" si="197"/>
        <v>6.4015517466722696E-2</v>
      </c>
      <c r="BW127" s="26">
        <f t="shared" si="197"/>
        <v>7.7552109312402397E-3</v>
      </c>
      <c r="BX127" s="26">
        <f t="shared" si="197"/>
        <v>5.6775491907613565E-2</v>
      </c>
      <c r="CA127" s="130">
        <v>15.959238995473534</v>
      </c>
    </row>
    <row r="128" spans="1:79" s="2" customFormat="1" x14ac:dyDescent="0.3">
      <c r="A128" s="31" t="s">
        <v>39</v>
      </c>
      <c r="B128" s="24"/>
      <c r="C128" s="24"/>
      <c r="D128" s="24"/>
      <c r="E128" s="24"/>
      <c r="F128" s="22">
        <v>26.408619519999995</v>
      </c>
      <c r="G128" s="22">
        <v>24.194469387075294</v>
      </c>
      <c r="H128" s="22">
        <v>28.86399615221616</v>
      </c>
      <c r="I128" s="22">
        <v>36.941646602164624</v>
      </c>
      <c r="J128" s="75">
        <v>47.663313660301952</v>
      </c>
      <c r="K128" s="61">
        <f t="shared" si="198"/>
        <v>44.773295183353724</v>
      </c>
      <c r="L128" s="61">
        <f t="shared" si="199"/>
        <v>65.823432491752897</v>
      </c>
      <c r="M128" s="24"/>
      <c r="N128" s="24"/>
      <c r="O128" s="24"/>
      <c r="P128" s="24"/>
      <c r="Q128" s="123">
        <v>9.1353709200000051</v>
      </c>
      <c r="R128" s="123">
        <v>6.3456191699999946</v>
      </c>
      <c r="S128" s="123">
        <v>5.3700887900000041</v>
      </c>
      <c r="T128" s="123">
        <v>5.557540639999992</v>
      </c>
      <c r="U128" s="123">
        <v>5.0383753397324531</v>
      </c>
      <c r="V128" s="123">
        <v>6.39050810337136</v>
      </c>
      <c r="W128" s="123">
        <v>7.0071288722342118</v>
      </c>
      <c r="X128" s="123">
        <v>5.7584570717372729</v>
      </c>
      <c r="Y128" s="123">
        <v>6.2282667517805699</v>
      </c>
      <c r="Z128" s="123">
        <v>8.2815403930052511</v>
      </c>
      <c r="AA128" s="123">
        <v>7.4860310331674063</v>
      </c>
      <c r="AB128" s="123">
        <v>6.8681579742629335</v>
      </c>
      <c r="AC128" s="123">
        <v>7.8563771290939739</v>
      </c>
      <c r="AD128" s="123">
        <v>8.9886997431169622</v>
      </c>
      <c r="AE128" s="123">
        <v>10.010859569718184</v>
      </c>
      <c r="AF128" s="129">
        <v>10.085710160235505</v>
      </c>
      <c r="AG128" s="123">
        <v>10.649686406083703</v>
      </c>
      <c r="AH128" s="123">
        <v>13.258480124578597</v>
      </c>
      <c r="AI128" s="123">
        <v>10.779418492455914</v>
      </c>
      <c r="AJ128" s="123">
        <v>12.975728637183741</v>
      </c>
      <c r="AK128" s="123">
        <v>16.440007455705214</v>
      </c>
      <c r="AL128" s="123">
        <v>18.939691667787056</v>
      </c>
      <c r="AM128" s="125">
        <v>17.468004731076888</v>
      </c>
      <c r="AN128" s="129"/>
      <c r="AO128" s="129"/>
      <c r="AP128" s="129"/>
      <c r="AQ128" s="129"/>
      <c r="AR128" s="26">
        <f t="shared" si="195"/>
        <v>4.6469581066680407E-2</v>
      </c>
      <c r="AS128" s="26">
        <f t="shared" si="195"/>
        <v>3.7778973427251998E-2</v>
      </c>
      <c r="AT128" s="26">
        <f t="shared" si="195"/>
        <v>3.7221834377737524E-2</v>
      </c>
      <c r="AU128" s="26">
        <f t="shared" si="195"/>
        <v>3.6785491208756099E-2</v>
      </c>
      <c r="AV128" s="26">
        <f t="shared" si="195"/>
        <v>3.3067264076334819E-2</v>
      </c>
      <c r="AW128" s="131"/>
      <c r="AX128" s="26"/>
      <c r="AY128" s="26"/>
      <c r="AZ128" s="26"/>
      <c r="BA128" s="26"/>
      <c r="BB128" s="26">
        <f t="shared" si="196"/>
        <v>6.5374983270377121E-2</v>
      </c>
      <c r="BC128" s="26">
        <f t="shared" si="196"/>
        <v>4.1473675978618861E-2</v>
      </c>
      <c r="BD128" s="26">
        <f t="shared" si="196"/>
        <v>3.9566311881759311E-2</v>
      </c>
      <c r="BE128" s="26">
        <f t="shared" si="196"/>
        <v>3.9743917494637328E-2</v>
      </c>
      <c r="BF128" s="26">
        <f t="shared" si="196"/>
        <v>3.454841149016382E-2</v>
      </c>
      <c r="BG128" s="26">
        <f t="shared" si="196"/>
        <v>3.4150491770478207E-2</v>
      </c>
      <c r="BH128" s="26">
        <f t="shared" si="196"/>
        <v>4.190242916306007E-2</v>
      </c>
      <c r="BI128" s="26">
        <f t="shared" si="196"/>
        <v>4.1063319467770594E-2</v>
      </c>
      <c r="BJ128" s="26">
        <f t="shared" si="196"/>
        <v>4.6214507746300301E-2</v>
      </c>
      <c r="BK128" s="26">
        <f t="shared" si="196"/>
        <v>3.7798663767705812E-2</v>
      </c>
      <c r="BL128" s="26">
        <f t="shared" si="197"/>
        <v>3.4550098745795947E-2</v>
      </c>
      <c r="BM128" s="26">
        <f t="shared" si="197"/>
        <v>3.3515931030974527E-2</v>
      </c>
      <c r="BN128" s="26">
        <f t="shared" si="197"/>
        <v>3.5905503089778301E-2</v>
      </c>
      <c r="BO128" s="26">
        <f t="shared" si="197"/>
        <v>3.7687329249699142E-2</v>
      </c>
      <c r="BP128" s="26">
        <f t="shared" si="197"/>
        <v>3.4372095628892999E-2</v>
      </c>
      <c r="BQ128" s="26">
        <f t="shared" si="197"/>
        <v>3.9446435289384567E-2</v>
      </c>
      <c r="BR128" s="26">
        <f t="shared" si="197"/>
        <v>3.2645388421449789E-2</v>
      </c>
      <c r="BS128" s="26">
        <f t="shared" si="197"/>
        <v>3.4132916658530826E-2</v>
      </c>
      <c r="BT128" s="26">
        <f t="shared" si="197"/>
        <v>2.6359255549750282E-2</v>
      </c>
      <c r="BU128" s="26">
        <f t="shared" si="197"/>
        <v>4.0829563258909372E-2</v>
      </c>
      <c r="BV128" s="26">
        <f t="shared" si="197"/>
        <v>5.4132769472998485E-2</v>
      </c>
      <c r="BW128" s="26">
        <f t="shared" si="197"/>
        <v>5.2405470039128203E-2</v>
      </c>
      <c r="BX128" s="26">
        <f t="shared" si="197"/>
        <v>6.2142973203966674E-2</v>
      </c>
      <c r="CA128" s="130">
        <v>17.468004731076892</v>
      </c>
    </row>
    <row r="129" spans="1:79" s="2" customFormat="1" x14ac:dyDescent="0.3">
      <c r="A129" s="31" t="s">
        <v>40</v>
      </c>
      <c r="B129" s="24"/>
      <c r="C129" s="24"/>
      <c r="D129" s="24"/>
      <c r="E129" s="24"/>
      <c r="F129" s="22">
        <v>106.11113766953206</v>
      </c>
      <c r="G129" s="22">
        <v>165.53160548728249</v>
      </c>
      <c r="H129" s="22">
        <v>176.23446860906452</v>
      </c>
      <c r="I129" s="22">
        <v>180.75451847093157</v>
      </c>
      <c r="J129" s="75">
        <v>211.34695464767543</v>
      </c>
      <c r="K129" s="61">
        <f t="shared" si="198"/>
        <v>194.22350166216052</v>
      </c>
      <c r="L129" s="61">
        <f t="shared" si="199"/>
        <v>243.51117165698412</v>
      </c>
      <c r="M129" s="24"/>
      <c r="N129" s="24"/>
      <c r="O129" s="24"/>
      <c r="P129" s="24"/>
      <c r="Q129" s="123">
        <v>25.707386837915806</v>
      </c>
      <c r="R129" s="123">
        <v>27.073509732350907</v>
      </c>
      <c r="S129" s="123">
        <v>19.794012364538418</v>
      </c>
      <c r="T129" s="123">
        <v>33.536523989077132</v>
      </c>
      <c r="U129" s="123">
        <v>39.827123292915154</v>
      </c>
      <c r="V129" s="123">
        <v>40.757927639432282</v>
      </c>
      <c r="W129" s="123">
        <v>41.273523310080805</v>
      </c>
      <c r="X129" s="123">
        <v>43.673471877596278</v>
      </c>
      <c r="Y129" s="123">
        <v>44.852824938343588</v>
      </c>
      <c r="Z129" s="123">
        <v>47.480664618464623</v>
      </c>
      <c r="AA129" s="123">
        <v>45.132512001923182</v>
      </c>
      <c r="AB129" s="123">
        <v>38.768243407726445</v>
      </c>
      <c r="AC129" s="123">
        <v>38.613163698136162</v>
      </c>
      <c r="AD129" s="123">
        <v>50.04843548528158</v>
      </c>
      <c r="AE129" s="123">
        <v>45.047940623293343</v>
      </c>
      <c r="AF129" s="129">
        <v>47.044518284995235</v>
      </c>
      <c r="AG129" s="123">
        <v>48.570064751817092</v>
      </c>
      <c r="AH129" s="123">
        <v>49.448834301857588</v>
      </c>
      <c r="AI129" s="123">
        <v>49.16008432349058</v>
      </c>
      <c r="AJ129" s="123">
        <v>64.167971270510193</v>
      </c>
      <c r="AK129" s="123">
        <v>69.308156520457942</v>
      </c>
      <c r="AL129" s="123">
        <v>59.47420095999005</v>
      </c>
      <c r="AM129" s="125">
        <v>50.560842906025954</v>
      </c>
      <c r="AN129" s="129"/>
      <c r="AO129" s="129"/>
      <c r="AP129" s="129"/>
      <c r="AQ129" s="129"/>
      <c r="AR129" s="26">
        <f t="shared" si="195"/>
        <v>0.18671707206344748</v>
      </c>
      <c r="AS129" s="26">
        <f t="shared" si="195"/>
        <v>0.25847287762446619</v>
      </c>
      <c r="AT129" s="26">
        <f t="shared" si="195"/>
        <v>0.22726479617104328</v>
      </c>
      <c r="AU129" s="26">
        <f t="shared" si="195"/>
        <v>0.17999045418202295</v>
      </c>
      <c r="AV129" s="26">
        <f t="shared" si="195"/>
        <v>0.14662567548014596</v>
      </c>
      <c r="AW129" s="131"/>
      <c r="AX129" s="26"/>
      <c r="AY129" s="26"/>
      <c r="AZ129" s="26"/>
      <c r="BA129" s="26"/>
      <c r="BB129" s="26">
        <f t="shared" si="196"/>
        <v>0.18396844519739083</v>
      </c>
      <c r="BC129" s="26">
        <f t="shared" si="196"/>
        <v>0.17694695193054058</v>
      </c>
      <c r="BD129" s="26">
        <f t="shared" si="196"/>
        <v>0.14584043155210596</v>
      </c>
      <c r="BE129" s="26">
        <f t="shared" si="196"/>
        <v>0.23983141623572707</v>
      </c>
      <c r="BF129" s="26">
        <f t="shared" si="196"/>
        <v>0.27309673281827934</v>
      </c>
      <c r="BG129" s="26">
        <f t="shared" si="196"/>
        <v>0.21780791916966188</v>
      </c>
      <c r="BH129" s="26">
        <f t="shared" si="196"/>
        <v>0.2468144825569811</v>
      </c>
      <c r="BI129" s="26">
        <f t="shared" si="196"/>
        <v>0.31143372358863231</v>
      </c>
      <c r="BJ129" s="26">
        <f t="shared" si="196"/>
        <v>0.33281349501672092</v>
      </c>
      <c r="BK129" s="26">
        <f t="shared" si="196"/>
        <v>0.21671157685789869</v>
      </c>
      <c r="BL129" s="26">
        <f t="shared" si="197"/>
        <v>0.2082989957433424</v>
      </c>
      <c r="BM129" s="26">
        <f t="shared" si="197"/>
        <v>0.18918519013605456</v>
      </c>
      <c r="BN129" s="26">
        <f t="shared" si="197"/>
        <v>0.17647129786263596</v>
      </c>
      <c r="BO129" s="26">
        <f t="shared" si="197"/>
        <v>0.20984034626481676</v>
      </c>
      <c r="BP129" s="26">
        <f t="shared" si="197"/>
        <v>0.1546712459809404</v>
      </c>
      <c r="BQ129" s="26">
        <f t="shared" si="197"/>
        <v>0.18399681497549614</v>
      </c>
      <c r="BR129" s="26">
        <f t="shared" si="197"/>
        <v>0.14888594546523531</v>
      </c>
      <c r="BS129" s="26">
        <f t="shared" si="197"/>
        <v>0.12730214355097139</v>
      </c>
      <c r="BT129" s="26">
        <f t="shared" si="197"/>
        <v>0.12021272079166942</v>
      </c>
      <c r="BU129" s="26">
        <f t="shared" si="197"/>
        <v>0.2019116086226824</v>
      </c>
      <c r="BV129" s="26">
        <f t="shared" si="197"/>
        <v>0.22821415803059358</v>
      </c>
      <c r="BW129" s="26">
        <f t="shared" si="197"/>
        <v>0.16456305156281445</v>
      </c>
      <c r="BX129" s="26">
        <f t="shared" si="197"/>
        <v>0.17987178010601773</v>
      </c>
      <c r="CA129" s="130">
        <v>47.82276897035365</v>
      </c>
    </row>
    <row r="130" spans="1:79" s="2" customFormat="1" x14ac:dyDescent="0.3">
      <c r="A130" s="31" t="s">
        <v>32</v>
      </c>
      <c r="B130" s="24"/>
      <c r="C130" s="24"/>
      <c r="D130" s="24"/>
      <c r="E130" s="24"/>
      <c r="F130" s="22">
        <v>-6.1772131199999443</v>
      </c>
      <c r="G130" s="22">
        <v>1.4082311508666761</v>
      </c>
      <c r="H130" s="22">
        <v>12.814427881770596</v>
      </c>
      <c r="I130" s="22">
        <v>-1.7180597524509729</v>
      </c>
      <c r="J130" s="75">
        <v>0.94493128380267333</v>
      </c>
      <c r="K130" s="61">
        <f>SUM(AF130:AI130)</f>
        <v>0.38324825999125078</v>
      </c>
      <c r="L130" s="61">
        <f t="shared" si="199"/>
        <v>-12.082894953906266</v>
      </c>
      <c r="M130" s="24"/>
      <c r="N130" s="24"/>
      <c r="O130" s="24"/>
      <c r="P130" s="24"/>
      <c r="Q130" s="123">
        <v>-1.2728927100000651</v>
      </c>
      <c r="R130" s="123">
        <v>-1.919701199999869</v>
      </c>
      <c r="S130" s="123">
        <v>-0.58148603000001053</v>
      </c>
      <c r="T130" s="123">
        <v>-2.4031331799999998</v>
      </c>
      <c r="U130" s="123">
        <v>-5.9592884880293582</v>
      </c>
      <c r="V130" s="123">
        <v>3.7813150530473973</v>
      </c>
      <c r="W130" s="123">
        <v>3.9778501943038069</v>
      </c>
      <c r="X130" s="123">
        <v>-0.39164560845517005</v>
      </c>
      <c r="Y130" s="123">
        <v>0.7841917134648636</v>
      </c>
      <c r="Z130" s="123">
        <v>-0.18144297228281947</v>
      </c>
      <c r="AA130" s="123">
        <v>5.081616844669</v>
      </c>
      <c r="AB130" s="123">
        <v>7.1300622959195525</v>
      </c>
      <c r="AC130" s="123">
        <v>-0.48645422308488562</v>
      </c>
      <c r="AD130" s="123">
        <v>0.35724785190524533</v>
      </c>
      <c r="AE130" s="123">
        <v>2.4226441238764749</v>
      </c>
      <c r="AF130" s="22">
        <v>-4.0114975051478075</v>
      </c>
      <c r="AG130" s="22">
        <v>4.2428620738614615</v>
      </c>
      <c r="AH130" s="22">
        <v>2.8386775310820784</v>
      </c>
      <c r="AI130" s="22">
        <v>-2.6867938398044817</v>
      </c>
      <c r="AJ130" s="22">
        <v>-3.4498144813363849</v>
      </c>
      <c r="AK130" s="22">
        <v>4.0854573060397099</v>
      </c>
      <c r="AL130" s="22">
        <v>-7.8312212828775234</v>
      </c>
      <c r="AM130" s="62">
        <v>-4.8873164957320681</v>
      </c>
      <c r="AN130" s="22"/>
      <c r="AO130" s="22"/>
      <c r="AP130" s="22"/>
      <c r="AQ130" s="22"/>
      <c r="AR130" s="26">
        <f t="shared" si="195"/>
        <v>-1.0869652070552427E-2</v>
      </c>
      <c r="AS130" s="26">
        <f t="shared" si="195"/>
        <v>2.1989127505495517E-3</v>
      </c>
      <c r="AT130" s="26">
        <f t="shared" si="195"/>
        <v>1.6524964517919155E-2</v>
      </c>
      <c r="AU130" s="26">
        <f t="shared" si="195"/>
        <v>-1.7107973718799992E-3</v>
      </c>
      <c r="AV130" s="26">
        <f t="shared" si="195"/>
        <v>6.5556273569618892E-4</v>
      </c>
      <c r="AW130" s="22"/>
      <c r="AX130" s="26"/>
      <c r="AY130" s="26"/>
      <c r="AZ130" s="26"/>
      <c r="BA130" s="26"/>
      <c r="BB130" s="26">
        <f t="shared" si="196"/>
        <v>-9.1091363831824809E-3</v>
      </c>
      <c r="BC130" s="26">
        <f t="shared" si="196"/>
        <v>-1.2546776510157391E-2</v>
      </c>
      <c r="BD130" s="26">
        <f t="shared" si="196"/>
        <v>-4.2843346763110877E-3</v>
      </c>
      <c r="BE130" s="26">
        <f t="shared" si="196"/>
        <v>-1.7185646137631405E-2</v>
      </c>
      <c r="BF130" s="26">
        <f t="shared" si="196"/>
        <v>-4.086316262495189E-2</v>
      </c>
      <c r="BG130" s="26">
        <f t="shared" si="196"/>
        <v>2.0207120703368647E-2</v>
      </c>
      <c r="BH130" s="26">
        <f t="shared" si="196"/>
        <v>2.3787429777202579E-2</v>
      </c>
      <c r="BI130" s="26">
        <f t="shared" si="196"/>
        <v>-2.7928086530463921E-3</v>
      </c>
      <c r="BJ130" s="26">
        <f t="shared" si="196"/>
        <v>5.8187992680540966E-3</v>
      </c>
      <c r="BK130" s="26">
        <f t="shared" si="196"/>
        <v>-8.2814326524617479E-4</v>
      </c>
      <c r="BL130" s="26">
        <f t="shared" si="197"/>
        <v>2.3453063845679599E-2</v>
      </c>
      <c r="BM130" s="26">
        <f t="shared" si="197"/>
        <v>3.4793998194579547E-2</v>
      </c>
      <c r="BN130" s="26">
        <f t="shared" si="197"/>
        <v>-2.2232109435439424E-3</v>
      </c>
      <c r="BO130" s="26">
        <f t="shared" si="197"/>
        <v>1.4978492777902046E-3</v>
      </c>
      <c r="BP130" s="26">
        <f t="shared" si="197"/>
        <v>8.3181024487193021E-3</v>
      </c>
      <c r="BQ130" s="26">
        <f t="shared" si="197"/>
        <v>-1.5689453120933793E-2</v>
      </c>
      <c r="BR130" s="26">
        <f t="shared" si="197"/>
        <v>1.300600554216514E-2</v>
      </c>
      <c r="BS130" s="26">
        <f t="shared" si="197"/>
        <v>7.3079525464800005E-3</v>
      </c>
      <c r="BT130" s="26">
        <f t="shared" si="197"/>
        <v>-6.5701025971360676E-3</v>
      </c>
      <c r="BU130" s="26">
        <f t="shared" si="197"/>
        <v>-1.0855222279663571E-2</v>
      </c>
      <c r="BV130" s="26">
        <f t="shared" si="197"/>
        <v>1.3452373372426687E-2</v>
      </c>
      <c r="BW130" s="26">
        <f t="shared" si="197"/>
        <v>-2.1668717712423714E-2</v>
      </c>
      <c r="BX130" s="26">
        <f t="shared" si="197"/>
        <v>-1.7386781301544713E-2</v>
      </c>
      <c r="CA130" s="21">
        <v>-4.8873164957320672</v>
      </c>
    </row>
    <row r="131" spans="1:79" s="2" customFormat="1" x14ac:dyDescent="0.3">
      <c r="A131" s="34"/>
      <c r="B131" s="24"/>
      <c r="C131" s="24"/>
      <c r="D131" s="24"/>
      <c r="E131" s="24"/>
      <c r="F131" s="47">
        <f>F28-F124</f>
        <v>-1.639928314818917E-2</v>
      </c>
      <c r="G131" s="47">
        <f t="shared" ref="G131:I131" si="200">G28-G124</f>
        <v>-1.593194001543452E-4</v>
      </c>
      <c r="H131" s="47">
        <f t="shared" si="200"/>
        <v>-1.128754023284273E-3</v>
      </c>
      <c r="I131" s="47">
        <f t="shared" si="200"/>
        <v>5.8308176789978461E-5</v>
      </c>
      <c r="J131" s="77">
        <f>J28-J124</f>
        <v>3.8022722037567291E-7</v>
      </c>
      <c r="K131" s="85">
        <f t="shared" ref="K131:L131" si="201">K28-K124</f>
        <v>1.0720826526267047E-4</v>
      </c>
      <c r="L131" s="85">
        <f t="shared" si="201"/>
        <v>4.0678469304111786E-7</v>
      </c>
      <c r="M131" s="126"/>
      <c r="N131" s="126"/>
      <c r="O131" s="126"/>
      <c r="P131" s="126"/>
      <c r="Q131" s="47">
        <f>Q28-Q124</f>
        <v>-1.2892506518085156E-3</v>
      </c>
      <c r="R131" s="47">
        <f t="shared" ref="R131:AV131" si="202">R28-R124</f>
        <v>-1.6362644681180427E-3</v>
      </c>
      <c r="S131" s="47">
        <f t="shared" si="202"/>
        <v>-1.1048558538135467E-2</v>
      </c>
      <c r="T131" s="47">
        <f t="shared" si="202"/>
        <v>-2.4252094905250487E-3</v>
      </c>
      <c r="U131" s="47">
        <f t="shared" si="202"/>
        <v>3.3969703906677751E-5</v>
      </c>
      <c r="V131" s="47">
        <f t="shared" si="202"/>
        <v>-1.0625556188870178E-4</v>
      </c>
      <c r="W131" s="47">
        <f t="shared" si="202"/>
        <v>1.1075977391783454E-4</v>
      </c>
      <c r="X131" s="47">
        <f t="shared" si="202"/>
        <v>-1.8779331628593354E-4</v>
      </c>
      <c r="Y131" s="47">
        <f t="shared" si="202"/>
        <v>-4.7171620650487966E-5</v>
      </c>
      <c r="Z131" s="47">
        <f t="shared" si="202"/>
        <v>-9.3899828655708006E-4</v>
      </c>
      <c r="AA131" s="47">
        <f t="shared" si="202"/>
        <v>-1.7869392735292422E-5</v>
      </c>
      <c r="AB131" s="47">
        <f t="shared" si="202"/>
        <v>-1.2472472428726178E-4</v>
      </c>
      <c r="AC131" s="47">
        <f t="shared" si="202"/>
        <v>-3.4482856386830463E-4</v>
      </c>
      <c r="AD131" s="47">
        <f t="shared" si="202"/>
        <v>3.2194459421930333E-4</v>
      </c>
      <c r="AE131" s="47">
        <f t="shared" si="202"/>
        <v>-2.6042675756343669E-5</v>
      </c>
      <c r="AF131" s="47">
        <f t="shared" si="202"/>
        <v>1.0723482222374514E-4</v>
      </c>
      <c r="AG131" s="47">
        <f t="shared" si="202"/>
        <v>-3.4997038653727941E-5</v>
      </c>
      <c r="AH131" s="47">
        <f t="shared" si="202"/>
        <v>-2.3780725882716069E-5</v>
      </c>
      <c r="AI131" s="47">
        <f t="shared" si="202"/>
        <v>5.8751207632212754E-5</v>
      </c>
      <c r="AJ131" s="47">
        <f t="shared" si="202"/>
        <v>4.0678457935428014E-7</v>
      </c>
      <c r="AK131" s="47">
        <f t="shared" si="202"/>
        <v>0</v>
      </c>
      <c r="AL131" s="47">
        <f t="shared" si="202"/>
        <v>0</v>
      </c>
      <c r="AM131" s="86">
        <f t="shared" si="202"/>
        <v>0</v>
      </c>
      <c r="AN131" s="47"/>
      <c r="AO131" s="47"/>
      <c r="AP131" s="47"/>
      <c r="AQ131" s="47"/>
      <c r="AR131" s="47">
        <f t="shared" si="202"/>
        <v>0</v>
      </c>
      <c r="AS131" s="47">
        <f t="shared" si="202"/>
        <v>0</v>
      </c>
      <c r="AT131" s="47">
        <f t="shared" si="202"/>
        <v>0</v>
      </c>
      <c r="AU131" s="47">
        <f t="shared" si="202"/>
        <v>0</v>
      </c>
      <c r="AV131" s="47">
        <f t="shared" si="202"/>
        <v>0</v>
      </c>
      <c r="AW131" s="77"/>
      <c r="AX131" s="47"/>
      <c r="AY131" s="47"/>
      <c r="AZ131" s="47"/>
      <c r="BA131" s="47"/>
      <c r="BB131" s="47">
        <f t="shared" ref="BB131:BX131" si="203">BB28-BB124</f>
        <v>0</v>
      </c>
      <c r="BC131" s="47">
        <f t="shared" si="203"/>
        <v>0</v>
      </c>
      <c r="BD131" s="47">
        <f t="shared" si="203"/>
        <v>0</v>
      </c>
      <c r="BE131" s="47">
        <f t="shared" si="203"/>
        <v>0</v>
      </c>
      <c r="BF131" s="47">
        <f t="shared" si="203"/>
        <v>0</v>
      </c>
      <c r="BG131" s="47">
        <f t="shared" si="203"/>
        <v>0</v>
      </c>
      <c r="BH131" s="47">
        <f t="shared" si="203"/>
        <v>0</v>
      </c>
      <c r="BI131" s="47">
        <f t="shared" si="203"/>
        <v>0</v>
      </c>
      <c r="BJ131" s="47">
        <f t="shared" si="203"/>
        <v>0</v>
      </c>
      <c r="BK131" s="47">
        <f t="shared" si="203"/>
        <v>0</v>
      </c>
      <c r="BL131" s="47">
        <f t="shared" si="203"/>
        <v>0</v>
      </c>
      <c r="BM131" s="47">
        <f t="shared" si="203"/>
        <v>0</v>
      </c>
      <c r="BN131" s="47">
        <f t="shared" si="203"/>
        <v>0</v>
      </c>
      <c r="BO131" s="47">
        <f t="shared" si="203"/>
        <v>0</v>
      </c>
      <c r="BP131" s="47">
        <f t="shared" si="203"/>
        <v>0</v>
      </c>
      <c r="BQ131" s="47">
        <f t="shared" si="203"/>
        <v>0</v>
      </c>
      <c r="BR131" s="47">
        <f t="shared" si="203"/>
        <v>0</v>
      </c>
      <c r="BS131" s="47">
        <f t="shared" si="203"/>
        <v>0</v>
      </c>
      <c r="BT131" s="47">
        <f t="shared" si="203"/>
        <v>0</v>
      </c>
      <c r="BU131" s="47">
        <f t="shared" si="203"/>
        <v>0</v>
      </c>
      <c r="BV131" s="47">
        <f t="shared" si="203"/>
        <v>0</v>
      </c>
      <c r="BW131" s="47">
        <f t="shared" si="203"/>
        <v>0</v>
      </c>
      <c r="BX131" s="47">
        <f t="shared" si="203"/>
        <v>0</v>
      </c>
      <c r="CA131" s="48">
        <f t="shared" ref="CA131" si="204">CA28-CA124</f>
        <v>0</v>
      </c>
    </row>
    <row r="132" spans="1:79" s="2" customFormat="1" x14ac:dyDescent="0.3">
      <c r="A132" s="25" t="s">
        <v>49</v>
      </c>
      <c r="B132" s="24"/>
      <c r="C132" s="24"/>
      <c r="D132" s="24"/>
      <c r="E132" s="24"/>
      <c r="F132" s="109">
        <f>F35</f>
        <v>7509.2737144666353</v>
      </c>
      <c r="G132" s="109">
        <f>G35</f>
        <v>6845.2786040171941</v>
      </c>
      <c r="H132" s="109">
        <f>H35</f>
        <v>7215.1220239255199</v>
      </c>
      <c r="I132" s="109">
        <f>I35</f>
        <v>8438.0660941727037</v>
      </c>
      <c r="J132" s="133">
        <f>J35</f>
        <v>10741.009230502443</v>
      </c>
      <c r="K132" s="61">
        <f>SUM(AF132:AI132)</f>
        <v>10087.606296680198</v>
      </c>
      <c r="L132" s="61">
        <f t="shared" ref="L132:L138" si="205">SUM(AJ132:AM132)</f>
        <v>11580.015899195423</v>
      </c>
      <c r="M132" s="24"/>
      <c r="N132" s="24"/>
      <c r="O132" s="24"/>
      <c r="P132" s="24"/>
      <c r="Q132" s="109">
        <f t="shared" ref="Q132:AL132" si="206">Q35</f>
        <v>1887.1482057008513</v>
      </c>
      <c r="R132" s="109">
        <f t="shared" si="206"/>
        <v>1972.3551611329997</v>
      </c>
      <c r="S132" s="109">
        <f t="shared" si="206"/>
        <v>1981.4910508493485</v>
      </c>
      <c r="T132" s="109">
        <f t="shared" si="206"/>
        <v>1668.2792967834357</v>
      </c>
      <c r="U132" s="109">
        <f t="shared" si="206"/>
        <v>1643.6953741709021</v>
      </c>
      <c r="V132" s="109">
        <f t="shared" si="206"/>
        <v>1842.3452437457681</v>
      </c>
      <c r="W132" s="109">
        <f t="shared" si="206"/>
        <v>1763.9337278786243</v>
      </c>
      <c r="X132" s="109">
        <f t="shared" si="206"/>
        <v>1595.3065729086529</v>
      </c>
      <c r="Y132" s="109">
        <f t="shared" si="206"/>
        <v>1603.6197107913426</v>
      </c>
      <c r="Z132" s="109">
        <f t="shared" si="206"/>
        <v>1888.740212692057</v>
      </c>
      <c r="AA132" s="109">
        <f t="shared" si="206"/>
        <v>1877.8535087463338</v>
      </c>
      <c r="AB132" s="109">
        <f t="shared" si="206"/>
        <v>1844.9085259280391</v>
      </c>
      <c r="AC132" s="109">
        <f t="shared" si="206"/>
        <v>2040.9668870113308</v>
      </c>
      <c r="AD132" s="109">
        <f t="shared" si="206"/>
        <v>2088.690547958081</v>
      </c>
      <c r="AE132" s="109">
        <f t="shared" si="206"/>
        <v>2173.5285232848573</v>
      </c>
      <c r="AF132" s="109">
        <f t="shared" si="206"/>
        <v>2134.8801359184345</v>
      </c>
      <c r="AG132" s="109">
        <f t="shared" si="206"/>
        <v>2414.0152557526108</v>
      </c>
      <c r="AH132" s="109">
        <f t="shared" si="206"/>
        <v>2618.3808414333807</v>
      </c>
      <c r="AI132" s="109">
        <f t="shared" si="206"/>
        <v>2920.3300635757732</v>
      </c>
      <c r="AJ132" s="109">
        <f t="shared" si="206"/>
        <v>2788.283069740678</v>
      </c>
      <c r="AK132" s="109">
        <f t="shared" si="206"/>
        <v>3029.6223828993343</v>
      </c>
      <c r="AL132" s="109">
        <f t="shared" si="206"/>
        <v>2929.6640477384663</v>
      </c>
      <c r="AM132" s="149">
        <v>2832.4463988169437</v>
      </c>
      <c r="AN132" s="26"/>
      <c r="AO132" s="74"/>
      <c r="AP132" s="74"/>
      <c r="AQ132" s="74"/>
      <c r="AR132" s="26">
        <f t="shared" ref="AR132:AV138" si="207">F132/F$132</f>
        <v>1</v>
      </c>
      <c r="AS132" s="26">
        <f t="shared" si="207"/>
        <v>1</v>
      </c>
      <c r="AT132" s="26">
        <f t="shared" si="207"/>
        <v>1</v>
      </c>
      <c r="AU132" s="26">
        <f t="shared" si="207"/>
        <v>1</v>
      </c>
      <c r="AV132" s="26">
        <f t="shared" si="207"/>
        <v>1</v>
      </c>
      <c r="AW132" s="133"/>
      <c r="AX132" s="38"/>
      <c r="AY132" s="38"/>
      <c r="AZ132" s="38"/>
      <c r="BA132" s="38"/>
      <c r="BB132" s="38">
        <f t="shared" ref="BB132:BQ138" si="208">Q132/Q$132</f>
        <v>1</v>
      </c>
      <c r="BC132" s="38">
        <f t="shared" si="208"/>
        <v>1</v>
      </c>
      <c r="BD132" s="38">
        <f t="shared" si="208"/>
        <v>1</v>
      </c>
      <c r="BE132" s="38">
        <f t="shared" si="208"/>
        <v>1</v>
      </c>
      <c r="BF132" s="38">
        <f t="shared" si="208"/>
        <v>1</v>
      </c>
      <c r="BG132" s="38">
        <f t="shared" si="208"/>
        <v>1</v>
      </c>
      <c r="BH132" s="38">
        <f t="shared" si="208"/>
        <v>1</v>
      </c>
      <c r="BI132" s="38">
        <f t="shared" si="208"/>
        <v>1</v>
      </c>
      <c r="BJ132" s="38">
        <f t="shared" si="208"/>
        <v>1</v>
      </c>
      <c r="BK132" s="38">
        <f t="shared" si="208"/>
        <v>1</v>
      </c>
      <c r="BL132" s="38">
        <f t="shared" si="208"/>
        <v>1</v>
      </c>
      <c r="BM132" s="38">
        <f t="shared" si="208"/>
        <v>1</v>
      </c>
      <c r="BN132" s="38">
        <f t="shared" si="208"/>
        <v>1</v>
      </c>
      <c r="BO132" s="38">
        <f t="shared" si="208"/>
        <v>1</v>
      </c>
      <c r="BP132" s="38">
        <f t="shared" si="208"/>
        <v>1</v>
      </c>
      <c r="BQ132" s="38">
        <f t="shared" si="208"/>
        <v>1</v>
      </c>
      <c r="BR132" s="38">
        <f t="shared" ref="BL132:BX138" si="209">AG132/AG$132</f>
        <v>1</v>
      </c>
      <c r="BS132" s="38">
        <f t="shared" si="209"/>
        <v>1</v>
      </c>
      <c r="BT132" s="38">
        <f t="shared" si="209"/>
        <v>1</v>
      </c>
      <c r="BU132" s="38">
        <f t="shared" si="209"/>
        <v>1</v>
      </c>
      <c r="BV132" s="38">
        <f t="shared" si="209"/>
        <v>1</v>
      </c>
      <c r="BW132" s="38">
        <f t="shared" si="209"/>
        <v>1</v>
      </c>
      <c r="BX132" s="38">
        <f t="shared" si="209"/>
        <v>1</v>
      </c>
      <c r="CA132" s="132">
        <f>CA35</f>
        <v>2679.808653304513</v>
      </c>
    </row>
    <row r="133" spans="1:79" s="2" customFormat="1" x14ac:dyDescent="0.3">
      <c r="A133" s="31" t="s">
        <v>37</v>
      </c>
      <c r="B133" s="24"/>
      <c r="C133" s="24"/>
      <c r="D133" s="24"/>
      <c r="E133" s="24"/>
      <c r="F133" s="109">
        <v>4727.252492657658</v>
      </c>
      <c r="G133" s="109">
        <v>4330.9021112881828</v>
      </c>
      <c r="H133" s="109">
        <v>4656.1166255314465</v>
      </c>
      <c r="I133" s="109">
        <v>5365.7870111511311</v>
      </c>
      <c r="J133" s="133">
        <v>6996.1163803721629</v>
      </c>
      <c r="K133" s="61">
        <f t="shared" ref="K133:K137" si="210">SUM(AF133:AI133)</f>
        <v>6457.6744719229791</v>
      </c>
      <c r="L133" s="61">
        <f>SUM(AJ133:AM133)</f>
        <v>7808.9653419478936</v>
      </c>
      <c r="M133" s="24"/>
      <c r="N133" s="24"/>
      <c r="O133" s="24"/>
      <c r="P133" s="24"/>
      <c r="Q133" s="109">
        <v>1238.8050173243387</v>
      </c>
      <c r="R133" s="109">
        <v>1226.6500755880247</v>
      </c>
      <c r="S133" s="109">
        <v>1255.5255333775781</v>
      </c>
      <c r="T133" s="109">
        <v>1006.2718663677163</v>
      </c>
      <c r="U133" s="109">
        <v>1014.2653372286402</v>
      </c>
      <c r="V133" s="109">
        <v>1165.5566202978457</v>
      </c>
      <c r="W133" s="109">
        <v>1145.9929191870106</v>
      </c>
      <c r="X133" s="109">
        <v>1005.0872345746882</v>
      </c>
      <c r="Y133" s="109">
        <v>1012.6632434028933</v>
      </c>
      <c r="Z133" s="109">
        <v>1230.2122484910531</v>
      </c>
      <c r="AA133" s="109">
        <v>1228.9337263007535</v>
      </c>
      <c r="AB133" s="109">
        <v>1184.307407336747</v>
      </c>
      <c r="AC133" s="109">
        <v>1306.1145894657552</v>
      </c>
      <c r="AD133" s="109">
        <v>1362.0281665500586</v>
      </c>
      <c r="AE133" s="109">
        <v>1381.2894432218022</v>
      </c>
      <c r="AF133" s="109">
        <v>1316.3548119135155</v>
      </c>
      <c r="AG133" s="109">
        <v>1496.1038351668369</v>
      </c>
      <c r="AH133" s="109">
        <v>1698.4441692154812</v>
      </c>
      <c r="AI133" s="109">
        <v>1946.7716556271448</v>
      </c>
      <c r="AJ133" s="109">
        <v>1854.796720362699</v>
      </c>
      <c r="AK133" s="109">
        <v>2101.7278535710175</v>
      </c>
      <c r="AL133" s="109">
        <v>2026.0782440718024</v>
      </c>
      <c r="AM133" s="149">
        <v>1826.3625239423745</v>
      </c>
      <c r="AN133" s="74"/>
      <c r="AO133" s="74"/>
      <c r="AP133" s="74"/>
      <c r="AQ133" s="74"/>
      <c r="AR133" s="26">
        <f t="shared" si="207"/>
        <v>0.62952193146863111</v>
      </c>
      <c r="AS133" s="26">
        <f t="shared" si="207"/>
        <v>0.6326845643282607</v>
      </c>
      <c r="AT133" s="26">
        <f t="shared" si="207"/>
        <v>0.64532749551451118</v>
      </c>
      <c r="AU133" s="26">
        <f t="shared" si="207"/>
        <v>0.63590246287081387</v>
      </c>
      <c r="AV133" s="26">
        <f t="shared" si="207"/>
        <v>0.65134627763883768</v>
      </c>
      <c r="AW133" s="133"/>
      <c r="AX133" s="26"/>
      <c r="AY133" s="26"/>
      <c r="AZ133" s="26"/>
      <c r="BA133" s="26"/>
      <c r="BB133" s="26">
        <f t="shared" si="208"/>
        <v>0.65644288751781943</v>
      </c>
      <c r="BC133" s="26">
        <f t="shared" si="208"/>
        <v>0.62192149758838966</v>
      </c>
      <c r="BD133" s="26">
        <f t="shared" si="208"/>
        <v>0.63362664839662441</v>
      </c>
      <c r="BE133" s="26">
        <f t="shared" si="208"/>
        <v>0.60317949656744041</v>
      </c>
      <c r="BF133" s="26">
        <f t="shared" si="208"/>
        <v>0.61706405771218198</v>
      </c>
      <c r="BG133" s="26">
        <f t="shared" si="208"/>
        <v>0.63264831836192215</v>
      </c>
      <c r="BH133" s="26">
        <f t="shared" si="208"/>
        <v>0.64968025786616512</v>
      </c>
      <c r="BI133" s="26">
        <f t="shared" si="208"/>
        <v>0.63002763960418995</v>
      </c>
      <c r="BJ133" s="26">
        <f t="shared" si="208"/>
        <v>0.63148590441256891</v>
      </c>
      <c r="BK133" s="26">
        <f t="shared" si="208"/>
        <v>0.65134010502037676</v>
      </c>
      <c r="BL133" s="26">
        <f t="shared" si="209"/>
        <v>0.65443535428980137</v>
      </c>
      <c r="BM133" s="26">
        <f t="shared" si="209"/>
        <v>0.64193286046038955</v>
      </c>
      <c r="BN133" s="26">
        <f t="shared" si="209"/>
        <v>0.63994893683863285</v>
      </c>
      <c r="BO133" s="26">
        <f t="shared" si="209"/>
        <v>0.65209667745257294</v>
      </c>
      <c r="BP133" s="26">
        <f t="shared" si="209"/>
        <v>0.63550555165213896</v>
      </c>
      <c r="BQ133" s="26">
        <f t="shared" si="209"/>
        <v>0.61659424797037332</v>
      </c>
      <c r="BR133" s="26">
        <f t="shared" si="209"/>
        <v>0.61975740691845826</v>
      </c>
      <c r="BS133" s="26">
        <f t="shared" si="209"/>
        <v>0.64866200605321478</v>
      </c>
      <c r="BT133" s="26">
        <f t="shared" si="209"/>
        <v>0.66662726926265203</v>
      </c>
      <c r="BU133" s="26">
        <f t="shared" si="209"/>
        <v>0.66521105424751692</v>
      </c>
      <c r="BV133" s="26">
        <f t="shared" si="209"/>
        <v>0.69372601200538853</v>
      </c>
      <c r="BW133" s="26">
        <f t="shared" si="209"/>
        <v>0.691573576716354</v>
      </c>
      <c r="BX133" s="26">
        <f t="shared" si="209"/>
        <v>0.6448003834089181</v>
      </c>
      <c r="CA133" s="132">
        <v>1826.3625239423736</v>
      </c>
    </row>
    <row r="134" spans="1:79" s="2" customFormat="1" x14ac:dyDescent="0.3">
      <c r="A134" s="31" t="s">
        <v>63</v>
      </c>
      <c r="B134" s="24"/>
      <c r="C134" s="24"/>
      <c r="D134" s="24"/>
      <c r="E134" s="24"/>
      <c r="F134" s="109">
        <v>606.55219835000003</v>
      </c>
      <c r="G134" s="109">
        <v>410.30123374999783</v>
      </c>
      <c r="H134" s="109">
        <v>311.35242920999889</v>
      </c>
      <c r="I134" s="109">
        <v>422.34968029999942</v>
      </c>
      <c r="J134" s="133">
        <v>451.54955017999998</v>
      </c>
      <c r="K134" s="61">
        <f t="shared" si="210"/>
        <v>471.934643910001</v>
      </c>
      <c r="L134" s="61">
        <f t="shared" si="205"/>
        <v>306.98170141999992</v>
      </c>
      <c r="M134" s="24"/>
      <c r="N134" s="24"/>
      <c r="O134" s="24"/>
      <c r="P134" s="24"/>
      <c r="Q134" s="109">
        <v>150.84969474000002</v>
      </c>
      <c r="R134" s="109">
        <v>152.25445946999997</v>
      </c>
      <c r="S134" s="109">
        <v>162.96139596000003</v>
      </c>
      <c r="T134" s="109">
        <v>140.48664818</v>
      </c>
      <c r="U134" s="109">
        <v>114.12355999000008</v>
      </c>
      <c r="V134" s="109">
        <v>129.96070874999975</v>
      </c>
      <c r="W134" s="109">
        <v>91.460369450000798</v>
      </c>
      <c r="X134" s="109">
        <v>74.756595559997209</v>
      </c>
      <c r="Y134" s="109">
        <v>57.022611019999999</v>
      </c>
      <c r="Z134" s="109">
        <v>74.021217599999829</v>
      </c>
      <c r="AA134" s="109">
        <v>86.203403060000227</v>
      </c>
      <c r="AB134" s="109">
        <v>94.105197529998833</v>
      </c>
      <c r="AC134" s="109">
        <v>94.280075359999998</v>
      </c>
      <c r="AD134" s="109">
        <v>81.999352060000078</v>
      </c>
      <c r="AE134" s="109">
        <v>118.94422906999844</v>
      </c>
      <c r="AF134" s="109">
        <v>127.1260238100009</v>
      </c>
      <c r="AG134" s="109">
        <v>123.67445235</v>
      </c>
      <c r="AH134" s="109">
        <v>112.24243168999999</v>
      </c>
      <c r="AI134" s="109">
        <v>108.89173606000006</v>
      </c>
      <c r="AJ134" s="109">
        <v>106.74093007999994</v>
      </c>
      <c r="AK134" s="109">
        <v>67.733036757999997</v>
      </c>
      <c r="AL134" s="109">
        <v>54.503227151999994</v>
      </c>
      <c r="AM134" s="149">
        <v>78.004507430000018</v>
      </c>
      <c r="AN134" s="74"/>
      <c r="AO134" s="74"/>
      <c r="AP134" s="74"/>
      <c r="AQ134" s="74"/>
      <c r="AR134" s="26">
        <f t="shared" si="207"/>
        <v>8.0773750087372045E-2</v>
      </c>
      <c r="AS134" s="26">
        <f t="shared" si="207"/>
        <v>5.9939303786585109E-2</v>
      </c>
      <c r="AT134" s="26">
        <f t="shared" si="207"/>
        <v>4.3152760019518267E-2</v>
      </c>
      <c r="AU134" s="26">
        <f t="shared" si="207"/>
        <v>5.0052900224575453E-2</v>
      </c>
      <c r="AV134" s="26">
        <f t="shared" si="207"/>
        <v>4.203976930749527E-2</v>
      </c>
      <c r="AW134" s="133"/>
      <c r="AX134" s="26"/>
      <c r="AY134" s="26"/>
      <c r="AZ134" s="26"/>
      <c r="BA134" s="26"/>
      <c r="BB134" s="26">
        <f t="shared" si="208"/>
        <v>7.9935266495922766E-2</v>
      </c>
      <c r="BC134" s="26">
        <f t="shared" si="208"/>
        <v>7.7194240910718595E-2</v>
      </c>
      <c r="BD134" s="26">
        <f t="shared" si="208"/>
        <v>8.2241802651668847E-2</v>
      </c>
      <c r="BE134" s="26">
        <f t="shared" si="208"/>
        <v>8.421050866654553E-2</v>
      </c>
      <c r="BF134" s="26">
        <f t="shared" si="208"/>
        <v>6.943108910771574E-2</v>
      </c>
      <c r="BG134" s="26">
        <f t="shared" si="208"/>
        <v>7.0540909306319732E-2</v>
      </c>
      <c r="BH134" s="26">
        <f t="shared" si="208"/>
        <v>5.1850229974339579E-2</v>
      </c>
      <c r="BI134" s="26">
        <f t="shared" si="208"/>
        <v>4.6860331944659869E-2</v>
      </c>
      <c r="BJ134" s="26">
        <f t="shared" si="208"/>
        <v>3.5558686786071554E-2</v>
      </c>
      <c r="BK134" s="26">
        <f t="shared" si="208"/>
        <v>3.9190788178590209E-2</v>
      </c>
      <c r="BL134" s="26">
        <f t="shared" si="209"/>
        <v>4.5905286359397723E-2</v>
      </c>
      <c r="BM134" s="26">
        <f t="shared" si="209"/>
        <v>5.1008056067528527E-2</v>
      </c>
      <c r="BN134" s="26">
        <f t="shared" si="209"/>
        <v>4.6193828993501246E-2</v>
      </c>
      <c r="BO134" s="26">
        <f t="shared" si="209"/>
        <v>3.9258736599427448E-2</v>
      </c>
      <c r="BP134" s="26">
        <f t="shared" si="209"/>
        <v>5.4724024918816262E-2</v>
      </c>
      <c r="BQ134" s="26">
        <f t="shared" si="209"/>
        <v>5.9547148184650074E-2</v>
      </c>
      <c r="BR134" s="26">
        <f t="shared" si="209"/>
        <v>5.1231843732256102E-2</v>
      </c>
      <c r="BS134" s="26">
        <f t="shared" si="209"/>
        <v>4.2867114635835438E-2</v>
      </c>
      <c r="BT134" s="26">
        <f t="shared" si="209"/>
        <v>3.7287475624131504E-2</v>
      </c>
      <c r="BU134" s="26">
        <f t="shared" si="209"/>
        <v>3.8281956103519754E-2</v>
      </c>
      <c r="BV134" s="26">
        <f t="shared" si="209"/>
        <v>2.2356923800245957E-2</v>
      </c>
      <c r="BW134" s="26">
        <f t="shared" si="209"/>
        <v>1.8603917126290771E-2</v>
      </c>
      <c r="BX134" s="26">
        <f t="shared" si="209"/>
        <v>2.7539623507996814E-2</v>
      </c>
      <c r="CA134" s="132">
        <v>78.004507430000018</v>
      </c>
    </row>
    <row r="135" spans="1:79" s="2" customFormat="1" x14ac:dyDescent="0.3">
      <c r="A135" s="31" t="s">
        <v>38</v>
      </c>
      <c r="B135" s="24"/>
      <c r="C135" s="24"/>
      <c r="D135" s="24"/>
      <c r="E135" s="24"/>
      <c r="F135" s="109">
        <v>686.35794115626959</v>
      </c>
      <c r="G135" s="109">
        <v>526.78415422293017</v>
      </c>
      <c r="H135" s="109">
        <v>708.29602728488862</v>
      </c>
      <c r="I135" s="109">
        <v>917.42275871039431</v>
      </c>
      <c r="J135" s="133">
        <v>1061.1960923326353</v>
      </c>
      <c r="K135" s="61">
        <f t="shared" si="210"/>
        <v>1044.1573149467044</v>
      </c>
      <c r="L135" s="61">
        <f t="shared" si="205"/>
        <v>965.26339495793934</v>
      </c>
      <c r="M135" s="24"/>
      <c r="N135" s="24"/>
      <c r="O135" s="24"/>
      <c r="P135" s="24"/>
      <c r="Q135" s="74">
        <v>186.13604320295843</v>
      </c>
      <c r="R135" s="74">
        <v>200.27071818292615</v>
      </c>
      <c r="S135" s="74">
        <v>175.35300461895457</v>
      </c>
      <c r="T135" s="74">
        <v>124.59817515143051</v>
      </c>
      <c r="U135" s="74">
        <v>132.04948595336259</v>
      </c>
      <c r="V135" s="74">
        <v>144.33645710237261</v>
      </c>
      <c r="W135" s="74">
        <v>135.63309185897415</v>
      </c>
      <c r="X135" s="74">
        <v>114.76511930822085</v>
      </c>
      <c r="Y135" s="74">
        <v>128.55237495292241</v>
      </c>
      <c r="Z135" s="74">
        <v>191.43586600907207</v>
      </c>
      <c r="AA135" s="74">
        <v>194.10925322812167</v>
      </c>
      <c r="AB135" s="74">
        <v>194.19853309477244</v>
      </c>
      <c r="AC135" s="74">
        <v>228.60669865408227</v>
      </c>
      <c r="AD135" s="74">
        <v>239.01571321258507</v>
      </c>
      <c r="AE135" s="74">
        <v>233.53567479012838</v>
      </c>
      <c r="AF135" s="74">
        <v>216.26467205359847</v>
      </c>
      <c r="AG135" s="74">
        <v>258.75219842245463</v>
      </c>
      <c r="AH135" s="74">
        <v>286.25035116723774</v>
      </c>
      <c r="AI135" s="74">
        <v>282.89009330341355</v>
      </c>
      <c r="AJ135" s="74">
        <v>233.30344943952954</v>
      </c>
      <c r="AK135" s="74">
        <v>268.88256784130726</v>
      </c>
      <c r="AL135" s="74">
        <v>234.39977518569742</v>
      </c>
      <c r="AM135" s="149">
        <v>228.67760249140508</v>
      </c>
      <c r="AN135" s="74"/>
      <c r="AO135" s="74"/>
      <c r="AP135" s="74"/>
      <c r="AQ135" s="74"/>
      <c r="AR135" s="26">
        <f t="shared" si="207"/>
        <v>9.1401374787284592E-2</v>
      </c>
      <c r="AS135" s="26">
        <f t="shared" si="207"/>
        <v>7.6955838424718551E-2</v>
      </c>
      <c r="AT135" s="26">
        <f t="shared" si="207"/>
        <v>9.8168267277554247E-2</v>
      </c>
      <c r="AU135" s="26">
        <f t="shared" si="207"/>
        <v>0.10872429161747892</v>
      </c>
      <c r="AV135" s="26">
        <f t="shared" si="207"/>
        <v>9.879854579391277E-2</v>
      </c>
      <c r="AW135" s="133"/>
      <c r="AX135" s="26"/>
      <c r="AY135" s="26"/>
      <c r="AZ135" s="26"/>
      <c r="BA135" s="26"/>
      <c r="BB135" s="26">
        <f t="shared" si="208"/>
        <v>9.8633505646595995E-2</v>
      </c>
      <c r="BC135" s="26">
        <f t="shared" si="208"/>
        <v>0.10153887196861779</v>
      </c>
      <c r="BD135" s="26">
        <f t="shared" si="208"/>
        <v>8.8495481492985334E-2</v>
      </c>
      <c r="BE135" s="26">
        <f t="shared" si="208"/>
        <v>7.4686639935929722E-2</v>
      </c>
      <c r="BF135" s="26">
        <f t="shared" si="208"/>
        <v>8.0336957825880476E-2</v>
      </c>
      <c r="BG135" s="26">
        <f t="shared" si="208"/>
        <v>7.8343870451183531E-2</v>
      </c>
      <c r="BH135" s="26">
        <f t="shared" si="208"/>
        <v>7.6892396644681102E-2</v>
      </c>
      <c r="BI135" s="26">
        <f t="shared" si="208"/>
        <v>7.1939225511353982E-2</v>
      </c>
      <c r="BJ135" s="26">
        <f t="shared" si="208"/>
        <v>8.0163878061517035E-2</v>
      </c>
      <c r="BK135" s="26">
        <f t="shared" si="208"/>
        <v>0.10135637750636703</v>
      </c>
      <c r="BL135" s="26">
        <f t="shared" si="209"/>
        <v>0.10336762283321566</v>
      </c>
      <c r="BM135" s="26">
        <f t="shared" si="209"/>
        <v>0.10526187632911789</v>
      </c>
      <c r="BN135" s="26">
        <f t="shared" si="209"/>
        <v>0.11200901891595125</v>
      </c>
      <c r="BO135" s="26">
        <f t="shared" si="209"/>
        <v>0.11443328139070125</v>
      </c>
      <c r="BP135" s="26">
        <f t="shared" si="209"/>
        <v>0.107445415272115</v>
      </c>
      <c r="BQ135" s="26">
        <f t="shared" si="209"/>
        <v>0.1013006156247552</v>
      </c>
      <c r="BR135" s="26">
        <f t="shared" si="209"/>
        <v>0.10718747439803739</v>
      </c>
      <c r="BS135" s="26">
        <f t="shared" si="209"/>
        <v>0.10932342103852839</v>
      </c>
      <c r="BT135" s="26">
        <f t="shared" si="209"/>
        <v>9.6869219281683239E-2</v>
      </c>
      <c r="BU135" s="26">
        <f t="shared" si="209"/>
        <v>8.3672799211605059E-2</v>
      </c>
      <c r="BV135" s="26">
        <f t="shared" si="209"/>
        <v>8.8751182113986068E-2</v>
      </c>
      <c r="BW135" s="26">
        <f t="shared" si="209"/>
        <v>8.0009097072628751E-2</v>
      </c>
      <c r="BX135" s="26">
        <f t="shared" si="209"/>
        <v>8.0735014998666574E-2</v>
      </c>
      <c r="CA135" s="132">
        <v>228.67760249140514</v>
      </c>
    </row>
    <row r="136" spans="1:79" s="2" customFormat="1" x14ac:dyDescent="0.3">
      <c r="A136" s="31" t="s">
        <v>39</v>
      </c>
      <c r="B136" s="24"/>
      <c r="C136" s="24"/>
      <c r="D136" s="24"/>
      <c r="E136" s="24"/>
      <c r="F136" s="109">
        <v>159.32506297999998</v>
      </c>
      <c r="G136" s="109">
        <v>148.86460547724946</v>
      </c>
      <c r="H136" s="109">
        <v>154.32645123407303</v>
      </c>
      <c r="I136" s="109">
        <v>181.76263036614966</v>
      </c>
      <c r="J136" s="133">
        <v>249.1626561128443</v>
      </c>
      <c r="K136" s="61">
        <f t="shared" si="210"/>
        <v>220.15128240149662</v>
      </c>
      <c r="L136" s="61">
        <f t="shared" si="205"/>
        <v>336.52233272210378</v>
      </c>
      <c r="M136" s="24"/>
      <c r="N136" s="24"/>
      <c r="O136" s="24"/>
      <c r="P136" s="24"/>
      <c r="Q136" s="74">
        <v>36.731490090000001</v>
      </c>
      <c r="R136" s="74">
        <v>43.021204859999997</v>
      </c>
      <c r="S136" s="74">
        <v>38.674941620000013</v>
      </c>
      <c r="T136" s="74">
        <v>40.897426409999994</v>
      </c>
      <c r="U136" s="74">
        <v>37.115181213223288</v>
      </c>
      <c r="V136" s="74">
        <v>40.962508129462094</v>
      </c>
      <c r="W136" s="74">
        <v>36.206728137218505</v>
      </c>
      <c r="X136" s="74">
        <v>34.580187997345583</v>
      </c>
      <c r="Y136" s="74">
        <v>35.090095889164651</v>
      </c>
      <c r="Z136" s="74">
        <v>44.008402168148152</v>
      </c>
      <c r="AA136" s="74">
        <v>38.889514797361429</v>
      </c>
      <c r="AB136" s="74">
        <v>36.338438379398767</v>
      </c>
      <c r="AC136" s="74">
        <v>41.23072923125585</v>
      </c>
      <c r="AD136" s="74">
        <v>46.279016101379611</v>
      </c>
      <c r="AE136" s="74">
        <v>45.410331028949116</v>
      </c>
      <c r="AF136" s="74">
        <v>48.842554004565088</v>
      </c>
      <c r="AG136" s="74">
        <v>51.824174854632233</v>
      </c>
      <c r="AH136" s="74">
        <v>59.678343268960553</v>
      </c>
      <c r="AI136" s="74">
        <v>59.806210273338735</v>
      </c>
      <c r="AJ136" s="74">
        <v>77.853927715912775</v>
      </c>
      <c r="AK136" s="74">
        <v>84.586093580488523</v>
      </c>
      <c r="AL136" s="74">
        <v>94.809017259447586</v>
      </c>
      <c r="AM136" s="149">
        <v>79.273294166254942</v>
      </c>
      <c r="AN136" s="74"/>
      <c r="AO136" s="74"/>
      <c r="AP136" s="74"/>
      <c r="AQ136" s="74"/>
      <c r="AR136" s="26">
        <f t="shared" si="207"/>
        <v>2.1217106878533384E-2</v>
      </c>
      <c r="AS136" s="26">
        <f t="shared" si="207"/>
        <v>2.1747048453205006E-2</v>
      </c>
      <c r="AT136" s="26">
        <f t="shared" si="207"/>
        <v>2.1389305783370366E-2</v>
      </c>
      <c r="AU136" s="26">
        <f t="shared" si="207"/>
        <v>2.1540792444334402E-2</v>
      </c>
      <c r="AV136" s="26">
        <f t="shared" si="207"/>
        <v>2.3197322594721296E-2</v>
      </c>
      <c r="AW136" s="133"/>
      <c r="AX136" s="26"/>
      <c r="AY136" s="26"/>
      <c r="AZ136" s="26"/>
      <c r="BA136" s="26"/>
      <c r="BB136" s="26">
        <f t="shared" si="208"/>
        <v>1.9464019825808337E-2</v>
      </c>
      <c r="BC136" s="26">
        <f t="shared" si="208"/>
        <v>2.1812098402848958E-2</v>
      </c>
      <c r="BD136" s="26">
        <f t="shared" si="208"/>
        <v>1.9518100575534946E-2</v>
      </c>
      <c r="BE136" s="26">
        <f t="shared" si="208"/>
        <v>2.45147359251255E-2</v>
      </c>
      <c r="BF136" s="26">
        <f t="shared" si="208"/>
        <v>2.2580328323880933E-2</v>
      </c>
      <c r="BG136" s="26">
        <f t="shared" si="208"/>
        <v>2.2233893603013886E-2</v>
      </c>
      <c r="BH136" s="26">
        <f t="shared" si="208"/>
        <v>2.0526127237649759E-2</v>
      </c>
      <c r="BI136" s="26">
        <f t="shared" si="208"/>
        <v>2.1676202295272333E-2</v>
      </c>
      <c r="BJ136" s="26">
        <f t="shared" si="208"/>
        <v>2.1881806299230786E-2</v>
      </c>
      <c r="BK136" s="26">
        <f t="shared" si="208"/>
        <v>2.3300399849814257E-2</v>
      </c>
      <c r="BL136" s="26">
        <f t="shared" si="209"/>
        <v>2.0709557277087232E-2</v>
      </c>
      <c r="BM136" s="26">
        <f t="shared" si="209"/>
        <v>1.9696607104744961E-2</v>
      </c>
      <c r="BN136" s="26">
        <f t="shared" si="209"/>
        <v>2.0201566960075305E-2</v>
      </c>
      <c r="BO136" s="26">
        <f t="shared" si="209"/>
        <v>2.2156951946099585E-2</v>
      </c>
      <c r="BP136" s="26">
        <f t="shared" si="209"/>
        <v>2.0892447714613106E-2</v>
      </c>
      <c r="BQ136" s="26">
        <f t="shared" si="209"/>
        <v>2.2878358921800925E-2</v>
      </c>
      <c r="BR136" s="26">
        <f t="shared" si="209"/>
        <v>2.1468039496078145E-2</v>
      </c>
      <c r="BS136" s="26">
        <f t="shared" si="209"/>
        <v>2.2792079106525552E-2</v>
      </c>
      <c r="BT136" s="26">
        <f t="shared" si="209"/>
        <v>2.0479263977479838E-2</v>
      </c>
      <c r="BU136" s="26">
        <f t="shared" si="209"/>
        <v>2.7921816318008743E-2</v>
      </c>
      <c r="BV136" s="26">
        <f t="shared" si="209"/>
        <v>2.7919682023057946E-2</v>
      </c>
      <c r="BW136" s="26">
        <f t="shared" si="209"/>
        <v>3.2361736948178323E-2</v>
      </c>
      <c r="BX136" s="26">
        <f t="shared" si="209"/>
        <v>2.7987570814884906E-2</v>
      </c>
      <c r="CA136" s="132">
        <v>79.273294166254885</v>
      </c>
    </row>
    <row r="137" spans="1:79" s="2" customFormat="1" x14ac:dyDescent="0.3">
      <c r="A137" s="31" t="s">
        <v>40</v>
      </c>
      <c r="B137" s="24"/>
      <c r="C137" s="24"/>
      <c r="D137" s="24"/>
      <c r="E137" s="24"/>
      <c r="F137" s="109">
        <v>1869.8717344126553</v>
      </c>
      <c r="G137" s="109">
        <v>1863.6328796987268</v>
      </c>
      <c r="H137" s="109">
        <v>1821.8246822878502</v>
      </c>
      <c r="I137" s="109">
        <v>2112.1332024393214</v>
      </c>
      <c r="J137" s="133">
        <v>2746.8221225964057</v>
      </c>
      <c r="K137" s="61">
        <f t="shared" si="210"/>
        <v>2570.2706653002883</v>
      </c>
      <c r="L137" s="61">
        <f t="shared" si="205"/>
        <v>3171.5994583646816</v>
      </c>
      <c r="M137" s="24"/>
      <c r="N137" s="24"/>
      <c r="O137" s="24"/>
      <c r="P137" s="24"/>
      <c r="Q137" s="74">
        <v>405.27227774197752</v>
      </c>
      <c r="R137" s="74">
        <v>486.32860885242144</v>
      </c>
      <c r="S137" s="74">
        <v>496.88082122818611</v>
      </c>
      <c r="T137" s="74">
        <v>481.39002659007025</v>
      </c>
      <c r="U137" s="74">
        <v>447.66515992081719</v>
      </c>
      <c r="V137" s="74">
        <v>492.44315049328833</v>
      </c>
      <c r="W137" s="74">
        <v>463.41730184315924</v>
      </c>
      <c r="X137" s="74">
        <v>460.10726744146223</v>
      </c>
      <c r="Y137" s="74">
        <v>460.56473192071985</v>
      </c>
      <c r="Z137" s="74">
        <v>463.88644299409566</v>
      </c>
      <c r="AA137" s="74">
        <v>443.68862119849086</v>
      </c>
      <c r="AB137" s="74">
        <v>453.68488617454403</v>
      </c>
      <c r="AC137" s="74">
        <v>505.75036604452674</v>
      </c>
      <c r="AD137" s="74">
        <v>491.77106875137076</v>
      </c>
      <c r="AE137" s="74">
        <v>538.56444574627449</v>
      </c>
      <c r="AF137" s="74">
        <v>576.04732189714969</v>
      </c>
      <c r="AG137" s="74">
        <v>645.98477571073499</v>
      </c>
      <c r="AH137" s="74">
        <v>634.04991068921879</v>
      </c>
      <c r="AI137" s="74">
        <v>714.18865700318486</v>
      </c>
      <c r="AJ137" s="74">
        <v>752.59877919326721</v>
      </c>
      <c r="AK137" s="74">
        <v>790.11625069153047</v>
      </c>
      <c r="AL137" s="74">
        <v>770.66637243434934</v>
      </c>
      <c r="AM137" s="149">
        <v>858.21805604553424</v>
      </c>
      <c r="AN137" s="74"/>
      <c r="AO137" s="74"/>
      <c r="AP137" s="74"/>
      <c r="AQ137" s="74"/>
      <c r="AR137" s="26">
        <f t="shared" si="207"/>
        <v>0.24900833363023411</v>
      </c>
      <c r="AS137" s="26">
        <f t="shared" si="207"/>
        <v>0.27225084434182745</v>
      </c>
      <c r="AT137" s="26">
        <f t="shared" si="207"/>
        <v>0.2525008830407352</v>
      </c>
      <c r="AU137" s="26">
        <f t="shared" si="207"/>
        <v>0.25031010410050619</v>
      </c>
      <c r="AV137" s="26">
        <f t="shared" si="207"/>
        <v>0.25573221879336516</v>
      </c>
      <c r="AW137" s="133"/>
      <c r="AX137" s="26"/>
      <c r="AY137" s="26"/>
      <c r="AZ137" s="26"/>
      <c r="BA137" s="26"/>
      <c r="BB137" s="26">
        <f t="shared" si="208"/>
        <v>0.21475381558146728</v>
      </c>
      <c r="BC137" s="26">
        <f t="shared" si="208"/>
        <v>0.24657253340369736</v>
      </c>
      <c r="BD137" s="26">
        <f t="shared" si="208"/>
        <v>0.25076107258481062</v>
      </c>
      <c r="BE137" s="26">
        <f t="shared" si="208"/>
        <v>0.28855481664144927</v>
      </c>
      <c r="BF137" s="26">
        <f t="shared" si="208"/>
        <v>0.27235287447750128</v>
      </c>
      <c r="BG137" s="26">
        <f t="shared" si="208"/>
        <v>0.26729146025425532</v>
      </c>
      <c r="BH137" s="26">
        <f t="shared" si="208"/>
        <v>0.26271809111586242</v>
      </c>
      <c r="BI137" s="26">
        <f t="shared" si="208"/>
        <v>0.2884130707256905</v>
      </c>
      <c r="BJ137" s="26">
        <f t="shared" si="208"/>
        <v>0.28720321209661592</v>
      </c>
      <c r="BK137" s="26">
        <f t="shared" si="208"/>
        <v>0.24560627230618953</v>
      </c>
      <c r="BL137" s="26">
        <f t="shared" si="209"/>
        <v>0.23627435214299547</v>
      </c>
      <c r="BM137" s="26">
        <f t="shared" si="209"/>
        <v>0.24591185947624597</v>
      </c>
      <c r="BN137" s="26">
        <f t="shared" si="209"/>
        <v>0.24779939805153683</v>
      </c>
      <c r="BO137" s="26">
        <f t="shared" si="209"/>
        <v>0.23544467572380681</v>
      </c>
      <c r="BP137" s="26">
        <f t="shared" si="209"/>
        <v>0.24778347280777394</v>
      </c>
      <c r="BQ137" s="26">
        <f t="shared" si="209"/>
        <v>0.26982654070615147</v>
      </c>
      <c r="BR137" s="26">
        <f t="shared" si="209"/>
        <v>0.26759763600140885</v>
      </c>
      <c r="BS137" s="26">
        <f t="shared" si="209"/>
        <v>0.24215343339516673</v>
      </c>
      <c r="BT137" s="26">
        <f t="shared" si="209"/>
        <v>0.24455751283425226</v>
      </c>
      <c r="BU137" s="26">
        <f t="shared" si="209"/>
        <v>0.26991476846834711</v>
      </c>
      <c r="BV137" s="26">
        <f t="shared" si="209"/>
        <v>0.26079694127932634</v>
      </c>
      <c r="BW137" s="26">
        <f t="shared" si="209"/>
        <v>0.26305622756618113</v>
      </c>
      <c r="BX137" s="26">
        <f t="shared" si="209"/>
        <v>0.30299533873050333</v>
      </c>
      <c r="CA137" s="132">
        <v>705.58031314593268</v>
      </c>
    </row>
    <row r="138" spans="1:79" s="2" customFormat="1" x14ac:dyDescent="0.3">
      <c r="A138" s="31" t="s">
        <v>33</v>
      </c>
      <c r="B138" s="24"/>
      <c r="C138" s="24"/>
      <c r="D138" s="24"/>
      <c r="E138" s="24"/>
      <c r="F138" s="109">
        <v>-540.09203775118249</v>
      </c>
      <c r="G138" s="109">
        <v>-435.2051711374105</v>
      </c>
      <c r="H138" s="109">
        <v>-436.79286834178333</v>
      </c>
      <c r="I138" s="109">
        <v>-561.38917601783669</v>
      </c>
      <c r="J138" s="133">
        <v>-763.83757218610151</v>
      </c>
      <c r="K138" s="61">
        <f>SUM(AF138:AI138)</f>
        <v>-676.58209377147114</v>
      </c>
      <c r="L138" s="61">
        <f t="shared" si="205"/>
        <v>-1009.3163311340591</v>
      </c>
      <c r="M138" s="24"/>
      <c r="N138" s="24"/>
      <c r="O138" s="24"/>
      <c r="P138" s="24"/>
      <c r="Q138" s="74">
        <v>-130.64651111608248</v>
      </c>
      <c r="R138" s="74">
        <v>-136.17430150337211</v>
      </c>
      <c r="S138" s="74">
        <v>-147.91042897471868</v>
      </c>
      <c r="T138" s="74">
        <v>-125.36079615700922</v>
      </c>
      <c r="U138" s="74">
        <v>-101.52437790011187</v>
      </c>
      <c r="V138" s="74">
        <v>-130.91317717376387</v>
      </c>
      <c r="W138" s="74">
        <v>-108.7777840904738</v>
      </c>
      <c r="X138" s="74">
        <v>-93.989831973060831</v>
      </c>
      <c r="Y138" s="74">
        <v>-90.273346394357631</v>
      </c>
      <c r="Z138" s="74">
        <v>-114.82396457031172</v>
      </c>
      <c r="AA138" s="74">
        <v>-113.97098267628098</v>
      </c>
      <c r="AB138" s="74">
        <v>-117.72457470083309</v>
      </c>
      <c r="AC138" s="74">
        <v>-135.01285899854071</v>
      </c>
      <c r="AD138" s="74">
        <v>-132.40547526947188</v>
      </c>
      <c r="AE138" s="74">
        <v>-144.21558219685849</v>
      </c>
      <c r="AF138" s="74">
        <v>-149.75525955296513</v>
      </c>
      <c r="AG138" s="74">
        <v>-162.32418657814662</v>
      </c>
      <c r="AH138" s="74">
        <v>-172.28434500629567</v>
      </c>
      <c r="AI138" s="74">
        <v>-192.21830263406369</v>
      </c>
      <c r="AJ138" s="74">
        <v>-237.01073796759584</v>
      </c>
      <c r="AK138" s="74">
        <v>-283.42599999999999</v>
      </c>
      <c r="AL138" s="74">
        <v>-250.7900159213261</v>
      </c>
      <c r="AM138" s="149">
        <v>-238.08957724513715</v>
      </c>
      <c r="AN138" s="22"/>
      <c r="AO138" s="22"/>
      <c r="AP138" s="22"/>
      <c r="AQ138" s="22"/>
      <c r="AR138" s="26">
        <f t="shared" si="207"/>
        <v>-7.1923338832448447E-2</v>
      </c>
      <c r="AS138" s="26">
        <f t="shared" si="207"/>
        <v>-6.3577422675244757E-2</v>
      </c>
      <c r="AT138" s="26">
        <f t="shared" si="207"/>
        <v>-6.0538528231867401E-2</v>
      </c>
      <c r="AU138" s="26">
        <f t="shared" si="207"/>
        <v>-6.6530549743563858E-2</v>
      </c>
      <c r="AV138" s="26">
        <f t="shared" si="207"/>
        <v>-7.1114134230231052E-2</v>
      </c>
      <c r="AW138" s="75"/>
      <c r="AX138" s="26"/>
      <c r="AY138" s="26"/>
      <c r="AZ138" s="26"/>
      <c r="BA138" s="26"/>
      <c r="BB138" s="26">
        <f t="shared" si="208"/>
        <v>-6.9229597718618405E-2</v>
      </c>
      <c r="BC138" s="26">
        <f t="shared" si="208"/>
        <v>-6.9041470921062789E-2</v>
      </c>
      <c r="BD138" s="26">
        <f t="shared" si="208"/>
        <v>-7.464602422065858E-2</v>
      </c>
      <c r="BE138" s="26">
        <f t="shared" si="208"/>
        <v>-7.5143770230029217E-2</v>
      </c>
      <c r="BF138" s="26">
        <f t="shared" si="208"/>
        <v>-6.1765932724195852E-2</v>
      </c>
      <c r="BG138" s="26">
        <f t="shared" si="208"/>
        <v>-7.1057896242941662E-2</v>
      </c>
      <c r="BH138" s="26">
        <f t="shared" si="208"/>
        <v>-6.1667727291146147E-2</v>
      </c>
      <c r="BI138" s="26">
        <f t="shared" si="208"/>
        <v>-5.8916470081166447E-2</v>
      </c>
      <c r="BJ138" s="26">
        <f t="shared" si="208"/>
        <v>-5.6293487656004296E-2</v>
      </c>
      <c r="BK138" s="26">
        <f t="shared" si="208"/>
        <v>-6.0793942861337692E-2</v>
      </c>
      <c r="BL138" s="26">
        <f t="shared" si="209"/>
        <v>-6.0692158438050203E-2</v>
      </c>
      <c r="BM138" s="26">
        <f t="shared" si="209"/>
        <v>-6.3810521251515401E-2</v>
      </c>
      <c r="BN138" s="26">
        <f t="shared" si="209"/>
        <v>-6.6151420612338016E-2</v>
      </c>
      <c r="BO138" s="26">
        <f t="shared" si="209"/>
        <v>-6.3391618925509305E-2</v>
      </c>
      <c r="BP138" s="26">
        <f t="shared" si="209"/>
        <v>-6.6350903911260958E-2</v>
      </c>
      <c r="BQ138" s="26">
        <f t="shared" si="209"/>
        <v>-7.0146916931493108E-2</v>
      </c>
      <c r="BR138" s="26">
        <f t="shared" si="209"/>
        <v>-6.7242402959686046E-2</v>
      </c>
      <c r="BS138" s="26">
        <f t="shared" si="209"/>
        <v>-6.5798046747081299E-2</v>
      </c>
      <c r="BT138" s="26">
        <f t="shared" si="209"/>
        <v>-6.5820745754575305E-2</v>
      </c>
      <c r="BU138" s="26">
        <f t="shared" si="209"/>
        <v>-8.5002394677825457E-2</v>
      </c>
      <c r="BV138" s="26">
        <f t="shared" si="209"/>
        <v>-9.3551592964124672E-2</v>
      </c>
      <c r="BW138" s="26">
        <f t="shared" si="209"/>
        <v>-8.5603677361887856E-2</v>
      </c>
      <c r="BX138" s="26">
        <f t="shared" si="209"/>
        <v>-8.4057928631794204E-2</v>
      </c>
      <c r="CA138" s="21">
        <v>-238.08957724513718</v>
      </c>
    </row>
    <row r="139" spans="1:79" s="2" customFormat="1" x14ac:dyDescent="0.3">
      <c r="A139" s="31" t="s">
        <v>50</v>
      </c>
      <c r="B139" s="24"/>
      <c r="C139" s="24"/>
      <c r="D139" s="24"/>
      <c r="E139" s="24"/>
      <c r="F139" s="47">
        <f t="shared" ref="F139:L139" si="211">F132-SUM(F133:F138)</f>
        <v>6.3226612346625188E-3</v>
      </c>
      <c r="G139" s="47">
        <f t="shared" si="211"/>
        <v>-1.2092824827050208E-3</v>
      </c>
      <c r="H139" s="47">
        <f t="shared" si="211"/>
        <v>-1.3232809542387258E-3</v>
      </c>
      <c r="I139" s="47">
        <f t="shared" si="211"/>
        <v>-1.2776454241247848E-5</v>
      </c>
      <c r="J139" s="77">
        <f t="shared" si="211"/>
        <v>1.0944950190605596E-6</v>
      </c>
      <c r="K139" s="85">
        <f t="shared" si="211"/>
        <v>1.1970199921051972E-5</v>
      </c>
      <c r="L139" s="85">
        <f t="shared" si="211"/>
        <v>9.168634278466925E-7</v>
      </c>
      <c r="M139" s="24"/>
      <c r="N139" s="24"/>
      <c r="O139" s="24"/>
      <c r="P139" s="24"/>
      <c r="Q139" s="47">
        <f t="shared" ref="Q139:AL139" si="212">Q132-SUM(Q133:Q138)</f>
        <v>1.9371765915821015E-4</v>
      </c>
      <c r="R139" s="47">
        <f t="shared" si="212"/>
        <v>4.3956829993021529E-3</v>
      </c>
      <c r="S139" s="47">
        <f t="shared" si="212"/>
        <v>5.7830193482004688E-3</v>
      </c>
      <c r="T139" s="47">
        <f t="shared" si="212"/>
        <v>-4.049758771998313E-3</v>
      </c>
      <c r="U139" s="47">
        <f t="shared" si="212"/>
        <v>1.0277649707859382E-3</v>
      </c>
      <c r="V139" s="47">
        <f t="shared" si="212"/>
        <v>-1.0238534366635577E-3</v>
      </c>
      <c r="W139" s="47">
        <f t="shared" si="212"/>
        <v>1.1014927345058823E-3</v>
      </c>
      <c r="X139" s="47">
        <f t="shared" si="212"/>
        <v>0</v>
      </c>
      <c r="Y139" s="47">
        <f t="shared" si="212"/>
        <v>0</v>
      </c>
      <c r="Z139" s="47">
        <f t="shared" si="212"/>
        <v>0</v>
      </c>
      <c r="AA139" s="47">
        <f t="shared" si="212"/>
        <v>-2.7162112928635906E-5</v>
      </c>
      <c r="AB139" s="47">
        <f t="shared" si="212"/>
        <v>-1.3618865889384324E-3</v>
      </c>
      <c r="AC139" s="47">
        <f t="shared" si="212"/>
        <v>-2.7127457485676132E-3</v>
      </c>
      <c r="AD139" s="47">
        <f t="shared" si="212"/>
        <v>2.7065521589975106E-3</v>
      </c>
      <c r="AE139" s="47">
        <f t="shared" si="212"/>
        <v>-1.8375436866335804E-5</v>
      </c>
      <c r="AF139" s="47">
        <f t="shared" si="212"/>
        <v>1.1792569694080157E-5</v>
      </c>
      <c r="AG139" s="47">
        <f t="shared" si="212"/>
        <v>5.8260984587832354E-6</v>
      </c>
      <c r="AH139" s="47">
        <f t="shared" si="212"/>
        <v>-1.959122164407745E-5</v>
      </c>
      <c r="AI139" s="47">
        <f t="shared" si="212"/>
        <v>1.3942755231255433E-5</v>
      </c>
      <c r="AJ139" s="47">
        <f t="shared" si="212"/>
        <v>9.1686524683609605E-7</v>
      </c>
      <c r="AK139" s="47">
        <f t="shared" si="212"/>
        <v>2.5804569909269048E-3</v>
      </c>
      <c r="AL139" s="47">
        <f t="shared" si="212"/>
        <v>-2.5724435045049177E-3</v>
      </c>
      <c r="AM139" s="86">
        <f>AM132-SUM(AM133:AM138)</f>
        <v>-8.0134882409765851E-6</v>
      </c>
      <c r="AN139" s="47"/>
      <c r="AO139" s="47"/>
      <c r="AP139" s="47"/>
      <c r="AQ139" s="47"/>
      <c r="AR139" s="47">
        <f t="shared" ref="AR139:BU139" si="213">AR132-AR35</f>
        <v>0</v>
      </c>
      <c r="AS139" s="47">
        <f t="shared" si="213"/>
        <v>0</v>
      </c>
      <c r="AT139" s="47">
        <f t="shared" si="213"/>
        <v>0</v>
      </c>
      <c r="AU139" s="47">
        <f t="shared" si="213"/>
        <v>0</v>
      </c>
      <c r="AV139" s="47">
        <f t="shared" si="213"/>
        <v>0</v>
      </c>
      <c r="AW139" s="47"/>
      <c r="AX139" s="47">
        <f t="shared" si="213"/>
        <v>-1</v>
      </c>
      <c r="AY139" s="47">
        <f t="shared" si="213"/>
        <v>-1</v>
      </c>
      <c r="AZ139" s="47">
        <f t="shared" si="213"/>
        <v>-1</v>
      </c>
      <c r="BA139" s="47">
        <f t="shared" si="213"/>
        <v>-1</v>
      </c>
      <c r="BB139" s="47">
        <f t="shared" si="213"/>
        <v>0</v>
      </c>
      <c r="BC139" s="47">
        <f t="shared" si="213"/>
        <v>0</v>
      </c>
      <c r="BD139" s="47">
        <f t="shared" si="213"/>
        <v>0</v>
      </c>
      <c r="BE139" s="47">
        <f t="shared" si="213"/>
        <v>0</v>
      </c>
      <c r="BF139" s="47">
        <f t="shared" si="213"/>
        <v>0</v>
      </c>
      <c r="BG139" s="47">
        <f t="shared" si="213"/>
        <v>0</v>
      </c>
      <c r="BH139" s="47">
        <f t="shared" si="213"/>
        <v>0</v>
      </c>
      <c r="BI139" s="47">
        <f t="shared" si="213"/>
        <v>0</v>
      </c>
      <c r="BJ139" s="47">
        <f t="shared" si="213"/>
        <v>0</v>
      </c>
      <c r="BK139" s="47">
        <f t="shared" si="213"/>
        <v>0</v>
      </c>
      <c r="BL139" s="47">
        <f t="shared" si="213"/>
        <v>0</v>
      </c>
      <c r="BM139" s="47">
        <f t="shared" si="213"/>
        <v>0</v>
      </c>
      <c r="BN139" s="47">
        <f t="shared" si="213"/>
        <v>0</v>
      </c>
      <c r="BO139" s="47">
        <f t="shared" si="213"/>
        <v>0</v>
      </c>
      <c r="BP139" s="47">
        <f t="shared" si="213"/>
        <v>0</v>
      </c>
      <c r="BQ139" s="47">
        <f t="shared" si="213"/>
        <v>0</v>
      </c>
      <c r="BR139" s="47">
        <f t="shared" si="213"/>
        <v>0</v>
      </c>
      <c r="BS139" s="47">
        <f t="shared" si="213"/>
        <v>0</v>
      </c>
      <c r="BT139" s="47">
        <f t="shared" si="213"/>
        <v>0</v>
      </c>
      <c r="BU139" s="47">
        <f t="shared" si="213"/>
        <v>0</v>
      </c>
      <c r="BV139" s="47"/>
      <c r="BW139" s="47"/>
      <c r="BX139" s="91"/>
      <c r="CA139" s="48">
        <f>CA132-CA35</f>
        <v>0</v>
      </c>
    </row>
    <row r="140" spans="1:79" s="2" customFormat="1" x14ac:dyDescent="0.3">
      <c r="B140" s="24"/>
      <c r="C140" s="24"/>
      <c r="D140" s="24"/>
      <c r="E140" s="24"/>
      <c r="F140" s="24"/>
      <c r="G140" s="24"/>
      <c r="H140" s="24"/>
      <c r="I140" s="24"/>
      <c r="J140" s="34"/>
      <c r="K140" s="93"/>
      <c r="L140" s="93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134"/>
      <c r="AJ140" s="135"/>
      <c r="AK140" s="135"/>
      <c r="AL140" s="135"/>
      <c r="AM140" s="152"/>
      <c r="AN140" s="105"/>
      <c r="AO140" s="105"/>
      <c r="AP140" s="105"/>
      <c r="AQ140" s="105"/>
      <c r="AR140" s="105"/>
      <c r="AS140" s="26"/>
      <c r="AT140" s="92"/>
      <c r="AU140" s="24"/>
      <c r="AV140" s="24"/>
      <c r="AW140" s="92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137"/>
      <c r="CA140" s="136"/>
    </row>
    <row r="141" spans="1:79" s="2" customFormat="1" x14ac:dyDescent="0.3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138"/>
      <c r="AA141" s="138"/>
      <c r="AB141" s="138"/>
      <c r="AC141" s="138"/>
      <c r="AD141" s="138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05"/>
      <c r="AO141" s="105"/>
      <c r="AP141" s="105"/>
      <c r="AQ141" s="105"/>
      <c r="AR141" s="105"/>
      <c r="AS141" s="26"/>
      <c r="AT141" s="92"/>
      <c r="AU141" s="24"/>
      <c r="AV141" s="24"/>
      <c r="AW141" s="92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CA141" s="136"/>
    </row>
    <row r="142" spans="1:79" s="2" customFormat="1" x14ac:dyDescent="0.3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138"/>
      <c r="AA142" s="138"/>
      <c r="AB142" s="138"/>
      <c r="AC142" s="138"/>
      <c r="AD142" s="138"/>
      <c r="AE142" s="135"/>
      <c r="AF142" s="135"/>
      <c r="AG142" s="135"/>
      <c r="AH142" s="135"/>
      <c r="AI142" s="135"/>
      <c r="AJ142" s="135"/>
      <c r="AK142" s="135"/>
      <c r="AL142" s="135"/>
      <c r="AM142" s="135"/>
      <c r="AN142" s="105"/>
      <c r="AO142" s="105"/>
      <c r="AP142" s="105"/>
      <c r="AQ142" s="105"/>
      <c r="AR142" s="105"/>
      <c r="AS142" s="26"/>
      <c r="AT142" s="92"/>
      <c r="AU142" s="24"/>
      <c r="AV142" s="24"/>
      <c r="AW142" s="92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CA142" s="136"/>
    </row>
    <row r="143" spans="1:79" s="2" customFormat="1" x14ac:dyDescent="0.3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138"/>
      <c r="AA143" s="138"/>
      <c r="AB143" s="138"/>
      <c r="AC143" s="138"/>
      <c r="AD143" s="138"/>
      <c r="AE143" s="135"/>
      <c r="AF143" s="135"/>
      <c r="AG143" s="135"/>
      <c r="AH143" s="135"/>
      <c r="AI143" s="135"/>
      <c r="AJ143" s="135"/>
      <c r="AK143" s="135"/>
      <c r="AL143" s="135"/>
      <c r="AM143" s="135"/>
      <c r="AN143" s="105"/>
      <c r="AO143" s="105"/>
      <c r="AP143" s="105"/>
      <c r="AQ143" s="105"/>
      <c r="AR143" s="105"/>
      <c r="AS143" s="26"/>
      <c r="AT143" s="92"/>
      <c r="AU143" s="24"/>
      <c r="AV143" s="24"/>
      <c r="AW143" s="92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CA143" s="136"/>
    </row>
    <row r="144" spans="1:79" s="2" customFormat="1" x14ac:dyDescent="0.3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138"/>
      <c r="AA144" s="138"/>
      <c r="AB144" s="138"/>
      <c r="AC144" s="138"/>
      <c r="AD144" s="138"/>
      <c r="AE144" s="135"/>
      <c r="AF144" s="135"/>
      <c r="AG144" s="135"/>
      <c r="AH144" s="135"/>
      <c r="AI144" s="135"/>
      <c r="AJ144" s="135"/>
      <c r="AK144" s="135"/>
      <c r="AL144" s="135"/>
      <c r="AM144" s="135"/>
      <c r="AN144" s="105"/>
      <c r="AO144" s="105"/>
      <c r="AP144" s="105"/>
      <c r="AQ144" s="105"/>
      <c r="AR144" s="105"/>
      <c r="AS144" s="26"/>
      <c r="AT144" s="92"/>
      <c r="AU144" s="24"/>
      <c r="AV144" s="24"/>
      <c r="AW144" s="92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CA144" s="136"/>
    </row>
    <row r="145" spans="1:79" s="2" customFormat="1" x14ac:dyDescent="0.3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138"/>
      <c r="AA145" s="138"/>
      <c r="AB145" s="138"/>
      <c r="AC145" s="138"/>
      <c r="AD145" s="138"/>
      <c r="AE145" s="135"/>
      <c r="AF145" s="135"/>
      <c r="AG145" s="135"/>
      <c r="AH145" s="135"/>
      <c r="AI145" s="135"/>
      <c r="AJ145" s="135"/>
      <c r="AK145" s="135"/>
      <c r="AL145" s="135"/>
      <c r="AM145" s="135"/>
      <c r="AN145" s="105"/>
      <c r="AO145" s="105"/>
      <c r="AP145" s="105"/>
      <c r="AQ145" s="105"/>
      <c r="AR145" s="105"/>
      <c r="AS145" s="26"/>
      <c r="AT145" s="92"/>
      <c r="AU145" s="24"/>
      <c r="AV145" s="24"/>
      <c r="AW145" s="92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CA145" s="136"/>
    </row>
    <row r="146" spans="1:79" s="2" customFormat="1" x14ac:dyDescent="0.3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138"/>
      <c r="AA146" s="138"/>
      <c r="AB146" s="138"/>
      <c r="AC146" s="138"/>
      <c r="AD146" s="138"/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05"/>
      <c r="AO146" s="105"/>
      <c r="AP146" s="105"/>
      <c r="AQ146" s="105"/>
      <c r="AR146" s="105"/>
      <c r="AS146" s="26"/>
      <c r="AT146" s="92"/>
      <c r="AU146" s="24"/>
      <c r="AV146" s="24"/>
      <c r="AW146" s="92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CA146" s="136"/>
    </row>
    <row r="147" spans="1:79" s="2" customFormat="1" x14ac:dyDescent="0.3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138"/>
      <c r="AA147" s="138"/>
      <c r="AB147" s="138"/>
      <c r="AC147" s="138"/>
      <c r="AD147" s="138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05"/>
      <c r="AO147" s="105"/>
      <c r="AP147" s="105"/>
      <c r="AQ147" s="105"/>
      <c r="AR147" s="105"/>
      <c r="AS147" s="26"/>
      <c r="AT147" s="92"/>
      <c r="AU147" s="24"/>
      <c r="AV147" s="24"/>
      <c r="AW147" s="92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CA147" s="136"/>
    </row>
    <row r="148" spans="1:79" s="2" customFormat="1" x14ac:dyDescent="0.3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138"/>
      <c r="AA148" s="138"/>
      <c r="AB148" s="138"/>
      <c r="AC148" s="138"/>
      <c r="AD148" s="138"/>
      <c r="AE148" s="135"/>
      <c r="AF148" s="135"/>
      <c r="AG148" s="135"/>
      <c r="AH148" s="135"/>
      <c r="AI148" s="135"/>
      <c r="AJ148" s="135"/>
      <c r="AK148" s="135"/>
      <c r="AL148" s="135"/>
      <c r="AM148" s="135"/>
      <c r="AN148" s="105"/>
      <c r="AO148" s="105"/>
      <c r="AP148" s="105"/>
      <c r="AQ148" s="105"/>
      <c r="AR148" s="105"/>
      <c r="AS148" s="26"/>
      <c r="AT148" s="92"/>
      <c r="AU148" s="24"/>
      <c r="AV148" s="24"/>
      <c r="AW148" s="92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CA148" s="136"/>
    </row>
    <row r="149" spans="1:79" s="2" customFormat="1" x14ac:dyDescent="0.3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138"/>
      <c r="AA149" s="138"/>
      <c r="AB149" s="138"/>
      <c r="AC149" s="138"/>
      <c r="AD149" s="138"/>
      <c r="AE149" s="135"/>
      <c r="AF149" s="135"/>
      <c r="AG149" s="135"/>
      <c r="AH149" s="135"/>
      <c r="AI149" s="135"/>
      <c r="AJ149" s="135"/>
      <c r="AK149" s="135"/>
      <c r="AL149" s="135"/>
      <c r="AM149" s="135"/>
      <c r="AN149" s="105"/>
      <c r="AO149" s="105"/>
      <c r="AP149" s="105"/>
      <c r="AQ149" s="105"/>
      <c r="AR149" s="105"/>
      <c r="AS149" s="26"/>
      <c r="AT149" s="92"/>
      <c r="AU149" s="24"/>
      <c r="AV149" s="24"/>
      <c r="AW149" s="92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CA149" s="136"/>
    </row>
    <row r="150" spans="1:79" s="2" customFormat="1" x14ac:dyDescent="0.3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138"/>
      <c r="AA150" s="138"/>
      <c r="AB150" s="138"/>
      <c r="AC150" s="138"/>
      <c r="AD150" s="138"/>
      <c r="AE150" s="135"/>
      <c r="AF150" s="135"/>
      <c r="AG150" s="135"/>
      <c r="AH150" s="135"/>
      <c r="AI150" s="135"/>
      <c r="AJ150" s="135"/>
      <c r="AK150" s="135"/>
      <c r="AL150" s="135"/>
      <c r="AM150" s="135"/>
      <c r="AN150" s="105"/>
      <c r="AO150" s="105"/>
      <c r="AP150" s="105"/>
      <c r="AQ150" s="105"/>
      <c r="AR150" s="105"/>
      <c r="AS150" s="26"/>
      <c r="AT150" s="92"/>
      <c r="AU150" s="24"/>
      <c r="AV150" s="24"/>
      <c r="AW150" s="92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CA150" s="136"/>
    </row>
    <row r="151" spans="1:79" s="2" customFormat="1" x14ac:dyDescent="0.3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138"/>
      <c r="AA151" s="138"/>
      <c r="AB151" s="138"/>
      <c r="AC151" s="138"/>
      <c r="AD151" s="138"/>
      <c r="AE151" s="135"/>
      <c r="AF151" s="135"/>
      <c r="AG151" s="135"/>
      <c r="AH151" s="135"/>
      <c r="AI151" s="135"/>
      <c r="AJ151" s="135"/>
      <c r="AK151" s="135"/>
      <c r="AL151" s="135"/>
      <c r="AM151" s="135"/>
      <c r="AN151" s="105"/>
      <c r="AO151" s="105"/>
      <c r="AP151" s="105"/>
      <c r="AQ151" s="105"/>
      <c r="AR151" s="105"/>
      <c r="AS151" s="26"/>
      <c r="AT151" s="92"/>
      <c r="AU151" s="24"/>
      <c r="AV151" s="24"/>
      <c r="AW151" s="92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CA151" s="136"/>
    </row>
    <row r="152" spans="1:79" s="2" customFormat="1" x14ac:dyDescent="0.3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138"/>
      <c r="AA152" s="138"/>
      <c r="AB152" s="138"/>
      <c r="AC152" s="138"/>
      <c r="AD152" s="138"/>
      <c r="AE152" s="135"/>
      <c r="AF152" s="135"/>
      <c r="AG152" s="135"/>
      <c r="AH152" s="135"/>
      <c r="AI152" s="135"/>
      <c r="AJ152" s="135"/>
      <c r="AK152" s="135"/>
      <c r="AL152" s="135"/>
      <c r="AM152" s="135"/>
      <c r="AN152" s="105"/>
      <c r="AO152" s="105"/>
      <c r="AP152" s="105"/>
      <c r="AQ152" s="105"/>
      <c r="AR152" s="105"/>
      <c r="AS152" s="26"/>
      <c r="AT152" s="92"/>
      <c r="AU152" s="24"/>
      <c r="AV152" s="24"/>
      <c r="AW152" s="92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CA152" s="136"/>
    </row>
    <row r="153" spans="1:79" s="2" customFormat="1" x14ac:dyDescent="0.3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138"/>
      <c r="AA153" s="138"/>
      <c r="AB153" s="138"/>
      <c r="AC153" s="138"/>
      <c r="AD153" s="138"/>
      <c r="AE153" s="135"/>
      <c r="AF153" s="135"/>
      <c r="AG153" s="135"/>
      <c r="AH153" s="135"/>
      <c r="AI153" s="135"/>
      <c r="AJ153" s="135"/>
      <c r="AK153" s="135"/>
      <c r="AL153" s="135"/>
      <c r="AM153" s="135"/>
      <c r="AN153" s="105"/>
      <c r="AO153" s="105"/>
      <c r="AP153" s="105"/>
      <c r="AQ153" s="105"/>
      <c r="AR153" s="105"/>
      <c r="AS153" s="26"/>
      <c r="AT153" s="92"/>
      <c r="AU153" s="24"/>
      <c r="AV153" s="24"/>
      <c r="AW153" s="92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CA153" s="136"/>
    </row>
    <row r="154" spans="1:79" s="2" customFormat="1" x14ac:dyDescent="0.3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138"/>
      <c r="AA154" s="138"/>
      <c r="AB154" s="138"/>
      <c r="AC154" s="138"/>
      <c r="AD154" s="138"/>
      <c r="AE154" s="135"/>
      <c r="AF154" s="135"/>
      <c r="AG154" s="135"/>
      <c r="AH154" s="135"/>
      <c r="AI154" s="135"/>
      <c r="AJ154" s="135"/>
      <c r="AK154" s="135"/>
      <c r="AL154" s="135"/>
      <c r="AM154" s="135"/>
      <c r="AN154" s="105"/>
      <c r="AO154" s="105"/>
      <c r="AP154" s="105"/>
      <c r="AQ154" s="105"/>
      <c r="AR154" s="105"/>
      <c r="AS154" s="26"/>
      <c r="AT154" s="92"/>
      <c r="AU154" s="24"/>
      <c r="AV154" s="24"/>
      <c r="AW154" s="92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CA154" s="136"/>
    </row>
    <row r="155" spans="1:79" s="2" customFormat="1" x14ac:dyDescent="0.3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138"/>
      <c r="AA155" s="138"/>
      <c r="AB155" s="138"/>
      <c r="AC155" s="138"/>
      <c r="AD155" s="138"/>
      <c r="AE155" s="135"/>
      <c r="AF155" s="135"/>
      <c r="AG155" s="135"/>
      <c r="AH155" s="135"/>
      <c r="AI155" s="135"/>
      <c r="AJ155" s="135"/>
      <c r="AK155" s="135"/>
      <c r="AL155" s="135"/>
      <c r="AM155" s="135"/>
      <c r="AN155" s="105"/>
      <c r="AO155" s="105"/>
      <c r="AP155" s="105"/>
      <c r="AQ155" s="105"/>
      <c r="AR155" s="105"/>
      <c r="AS155" s="26"/>
      <c r="AT155" s="92"/>
      <c r="AU155" s="24"/>
      <c r="AV155" s="24"/>
      <c r="AW155" s="92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CA155" s="136"/>
    </row>
    <row r="156" spans="1:79" s="2" customFormat="1" x14ac:dyDescent="0.3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138"/>
      <c r="AA156" s="138"/>
      <c r="AB156" s="138"/>
      <c r="AC156" s="138"/>
      <c r="AD156" s="138"/>
      <c r="AE156" s="135"/>
      <c r="AF156" s="135"/>
      <c r="AG156" s="135"/>
      <c r="AH156" s="135"/>
      <c r="AI156" s="135"/>
      <c r="AJ156" s="135"/>
      <c r="AK156" s="135"/>
      <c r="AL156" s="135"/>
      <c r="AM156" s="135"/>
      <c r="AN156" s="105"/>
      <c r="AO156" s="105"/>
      <c r="AP156" s="105"/>
      <c r="AQ156" s="105"/>
      <c r="AR156" s="105"/>
      <c r="AS156" s="26"/>
      <c r="AT156" s="92"/>
      <c r="AU156" s="24"/>
      <c r="AV156" s="24"/>
      <c r="AW156" s="92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CA156" s="136"/>
    </row>
    <row r="157" spans="1:79" s="2" customFormat="1" x14ac:dyDescent="0.3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138"/>
      <c r="AA157" s="138"/>
      <c r="AB157" s="138"/>
      <c r="AC157" s="138"/>
      <c r="AD157" s="138"/>
      <c r="AE157" s="135"/>
      <c r="AF157" s="135"/>
      <c r="AG157" s="135"/>
      <c r="AH157" s="135"/>
      <c r="AI157" s="135"/>
      <c r="AJ157" s="135"/>
      <c r="AK157" s="135"/>
      <c r="AL157" s="135"/>
      <c r="AM157" s="135"/>
      <c r="AN157" s="105"/>
      <c r="AO157" s="105"/>
      <c r="AP157" s="105"/>
      <c r="AQ157" s="105"/>
      <c r="AR157" s="105"/>
      <c r="AS157" s="26"/>
      <c r="AT157" s="92"/>
      <c r="AU157" s="24"/>
      <c r="AV157" s="24"/>
      <c r="AW157" s="92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CA157" s="136"/>
    </row>
    <row r="158" spans="1:79" s="2" customFormat="1" x14ac:dyDescent="0.3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138"/>
      <c r="AA158" s="138"/>
      <c r="AB158" s="138"/>
      <c r="AC158" s="138"/>
      <c r="AD158" s="138"/>
      <c r="AE158" s="135"/>
      <c r="AF158" s="135"/>
      <c r="AG158" s="135"/>
      <c r="AH158" s="135"/>
      <c r="AI158" s="135"/>
      <c r="AJ158" s="135"/>
      <c r="AK158" s="135"/>
      <c r="AL158" s="135"/>
      <c r="AM158" s="135"/>
      <c r="AN158" s="105"/>
      <c r="AO158" s="105"/>
      <c r="AP158" s="105"/>
      <c r="AQ158" s="105"/>
      <c r="AR158" s="105"/>
      <c r="AS158" s="26"/>
      <c r="AT158" s="92"/>
      <c r="AU158" s="24"/>
      <c r="AV158" s="24"/>
      <c r="AW158" s="92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CA158" s="136"/>
    </row>
    <row r="159" spans="1:79" s="2" customFormat="1" x14ac:dyDescent="0.3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138"/>
      <c r="AA159" s="138"/>
      <c r="AB159" s="138"/>
      <c r="AC159" s="138"/>
      <c r="AD159" s="138"/>
      <c r="AE159" s="135"/>
      <c r="AF159" s="135"/>
      <c r="AG159" s="135"/>
      <c r="AH159" s="135"/>
      <c r="AI159" s="135"/>
      <c r="AJ159" s="135"/>
      <c r="AK159" s="135"/>
      <c r="AL159" s="135"/>
      <c r="AM159" s="135"/>
      <c r="AN159" s="105"/>
      <c r="AO159" s="105"/>
      <c r="AP159" s="105"/>
      <c r="AQ159" s="105"/>
      <c r="AR159" s="105"/>
      <c r="AS159" s="26"/>
      <c r="AT159" s="92"/>
      <c r="AU159" s="24"/>
      <c r="AV159" s="24"/>
      <c r="AW159" s="92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CA159" s="136"/>
    </row>
    <row r="160" spans="1:79" s="2" customFormat="1" x14ac:dyDescent="0.3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138"/>
      <c r="AA160" s="138"/>
      <c r="AB160" s="138"/>
      <c r="AC160" s="138"/>
      <c r="AD160" s="138"/>
      <c r="AE160" s="135"/>
      <c r="AF160" s="135"/>
      <c r="AG160" s="135"/>
      <c r="AH160" s="135"/>
      <c r="AI160" s="135"/>
      <c r="AJ160" s="135"/>
      <c r="AK160" s="135"/>
      <c r="AL160" s="135"/>
      <c r="AM160" s="135"/>
      <c r="AN160" s="105"/>
      <c r="AO160" s="105"/>
      <c r="AP160" s="105"/>
      <c r="AQ160" s="105"/>
      <c r="AR160" s="105"/>
      <c r="AS160" s="26"/>
      <c r="AT160" s="92"/>
      <c r="AU160" s="24"/>
      <c r="AV160" s="24"/>
      <c r="AW160" s="92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CA160" s="136"/>
    </row>
    <row r="161" spans="1:79" s="2" customFormat="1" x14ac:dyDescent="0.3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138"/>
      <c r="AA161" s="138"/>
      <c r="AB161" s="138"/>
      <c r="AC161" s="138"/>
      <c r="AD161" s="138"/>
      <c r="AE161" s="135"/>
      <c r="AF161" s="135"/>
      <c r="AG161" s="135"/>
      <c r="AH161" s="135"/>
      <c r="AI161" s="135"/>
      <c r="AJ161" s="135"/>
      <c r="AK161" s="135"/>
      <c r="AL161" s="135"/>
      <c r="AM161" s="135"/>
      <c r="AN161" s="105"/>
      <c r="AO161" s="105"/>
      <c r="AP161" s="105"/>
      <c r="AQ161" s="105"/>
      <c r="AR161" s="105"/>
      <c r="AS161" s="26"/>
      <c r="AT161" s="92"/>
      <c r="AU161" s="24"/>
      <c r="AV161" s="24"/>
      <c r="AW161" s="92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CA161" s="136"/>
    </row>
    <row r="162" spans="1:79" s="2" customFormat="1" x14ac:dyDescent="0.3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138"/>
      <c r="AA162" s="138"/>
      <c r="AB162" s="138"/>
      <c r="AC162" s="138"/>
      <c r="AD162" s="138"/>
      <c r="AE162" s="135"/>
      <c r="AF162" s="135"/>
      <c r="AG162" s="135"/>
      <c r="AH162" s="135"/>
      <c r="AI162" s="135"/>
      <c r="AJ162" s="135"/>
      <c r="AK162" s="135"/>
      <c r="AL162" s="135"/>
      <c r="AM162" s="135"/>
      <c r="AN162" s="105"/>
      <c r="AO162" s="105"/>
      <c r="AP162" s="105"/>
      <c r="AQ162" s="105"/>
      <c r="AR162" s="105"/>
      <c r="AS162" s="26"/>
      <c r="AT162" s="92"/>
      <c r="AU162" s="24"/>
      <c r="AV162" s="24"/>
      <c r="AW162" s="92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CA162" s="136"/>
    </row>
    <row r="163" spans="1:79" s="2" customFormat="1" x14ac:dyDescent="0.3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138"/>
      <c r="AA163" s="138"/>
      <c r="AB163" s="138"/>
      <c r="AC163" s="138"/>
      <c r="AD163" s="138"/>
      <c r="AE163" s="135"/>
      <c r="AF163" s="135"/>
      <c r="AG163" s="135"/>
      <c r="AH163" s="135"/>
      <c r="AI163" s="135"/>
      <c r="AJ163" s="135"/>
      <c r="AK163" s="135"/>
      <c r="AL163" s="135"/>
      <c r="AM163" s="135"/>
      <c r="AN163" s="105"/>
      <c r="AO163" s="105"/>
      <c r="AP163" s="105"/>
      <c r="AQ163" s="105"/>
      <c r="AR163" s="105"/>
      <c r="AS163" s="26"/>
      <c r="AT163" s="92"/>
      <c r="AU163" s="24"/>
      <c r="AV163" s="24"/>
      <c r="AW163" s="92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CA163" s="136"/>
    </row>
    <row r="164" spans="1:79" s="2" customFormat="1" x14ac:dyDescent="0.3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138"/>
      <c r="AA164" s="138"/>
      <c r="AB164" s="138"/>
      <c r="AC164" s="138"/>
      <c r="AD164" s="138"/>
      <c r="AE164" s="135"/>
      <c r="AF164" s="135"/>
      <c r="AG164" s="135"/>
      <c r="AH164" s="135"/>
      <c r="AI164" s="135"/>
      <c r="AJ164" s="135"/>
      <c r="AK164" s="135"/>
      <c r="AL164" s="135"/>
      <c r="AM164" s="135"/>
      <c r="AN164" s="105"/>
      <c r="AO164" s="105"/>
      <c r="AP164" s="105"/>
      <c r="AQ164" s="105"/>
      <c r="AR164" s="105"/>
      <c r="AS164" s="26"/>
      <c r="AT164" s="92"/>
      <c r="AU164" s="24"/>
      <c r="AV164" s="24"/>
      <c r="AW164" s="92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CA164" s="136"/>
    </row>
    <row r="165" spans="1:79" s="2" customFormat="1" x14ac:dyDescent="0.3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138"/>
      <c r="AA165" s="138"/>
      <c r="AB165" s="138"/>
      <c r="AC165" s="138"/>
      <c r="AD165" s="138"/>
      <c r="AE165" s="135"/>
      <c r="AF165" s="135"/>
      <c r="AG165" s="135"/>
      <c r="AH165" s="135"/>
      <c r="AI165" s="135"/>
      <c r="AJ165" s="135"/>
      <c r="AK165" s="135"/>
      <c r="AL165" s="135"/>
      <c r="AM165" s="135"/>
      <c r="AN165" s="105"/>
      <c r="AO165" s="105"/>
      <c r="AP165" s="105"/>
      <c r="AQ165" s="105"/>
      <c r="AR165" s="105"/>
      <c r="AS165" s="26"/>
      <c r="AT165" s="92"/>
      <c r="AU165" s="24"/>
      <c r="AV165" s="24"/>
      <c r="AW165" s="92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CA165" s="136"/>
    </row>
    <row r="166" spans="1:79" s="2" customFormat="1" x14ac:dyDescent="0.3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138"/>
      <c r="AA166" s="138"/>
      <c r="AB166" s="138"/>
      <c r="AC166" s="138"/>
      <c r="AD166" s="138"/>
      <c r="AE166" s="135"/>
      <c r="AF166" s="135"/>
      <c r="AG166" s="135"/>
      <c r="AH166" s="135"/>
      <c r="AI166" s="135"/>
      <c r="AJ166" s="135"/>
      <c r="AK166" s="135"/>
      <c r="AL166" s="135"/>
      <c r="AM166" s="135"/>
      <c r="AN166" s="105"/>
      <c r="AO166" s="105"/>
      <c r="AP166" s="105"/>
      <c r="AQ166" s="105"/>
      <c r="AR166" s="105"/>
      <c r="AS166" s="26"/>
      <c r="AT166" s="92"/>
      <c r="AU166" s="24"/>
      <c r="AV166" s="24"/>
      <c r="AW166" s="92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CA166" s="136"/>
    </row>
    <row r="167" spans="1:79" s="2" customFormat="1" x14ac:dyDescent="0.3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138"/>
      <c r="AA167" s="138"/>
      <c r="AB167" s="138"/>
      <c r="AC167" s="138"/>
      <c r="AD167" s="138"/>
      <c r="AE167" s="135"/>
      <c r="AF167" s="135"/>
      <c r="AG167" s="135"/>
      <c r="AH167" s="135"/>
      <c r="AI167" s="135"/>
      <c r="AJ167" s="135"/>
      <c r="AK167" s="135"/>
      <c r="AL167" s="135"/>
      <c r="AM167" s="135"/>
      <c r="AN167" s="105"/>
      <c r="AO167" s="105"/>
      <c r="AP167" s="105"/>
      <c r="AQ167" s="105"/>
      <c r="AR167" s="105"/>
      <c r="AS167" s="26"/>
      <c r="AT167" s="92"/>
      <c r="AU167" s="24"/>
      <c r="AV167" s="24"/>
      <c r="AW167" s="92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CA167" s="136"/>
    </row>
    <row r="168" spans="1:79" s="2" customFormat="1" x14ac:dyDescent="0.3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138"/>
      <c r="AA168" s="138"/>
      <c r="AB168" s="138"/>
      <c r="AC168" s="138"/>
      <c r="AD168" s="138"/>
      <c r="AE168" s="135"/>
      <c r="AF168" s="135"/>
      <c r="AG168" s="135"/>
      <c r="AH168" s="135"/>
      <c r="AI168" s="135"/>
      <c r="AJ168" s="135"/>
      <c r="AK168" s="135"/>
      <c r="AL168" s="135"/>
      <c r="AM168" s="135"/>
      <c r="AN168" s="105"/>
      <c r="AO168" s="105"/>
      <c r="AP168" s="105"/>
      <c r="AQ168" s="105"/>
      <c r="AR168" s="105"/>
      <c r="AS168" s="26"/>
      <c r="AT168" s="92"/>
      <c r="AU168" s="24"/>
      <c r="AV168" s="24"/>
      <c r="AW168" s="92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CA168" s="136"/>
    </row>
    <row r="169" spans="1:79" s="2" customFormat="1" x14ac:dyDescent="0.3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138"/>
      <c r="AA169" s="138"/>
      <c r="AB169" s="138"/>
      <c r="AC169" s="138"/>
      <c r="AD169" s="138"/>
      <c r="AE169" s="135"/>
      <c r="AF169" s="135"/>
      <c r="AG169" s="135"/>
      <c r="AH169" s="135"/>
      <c r="AI169" s="135"/>
      <c r="AJ169" s="135"/>
      <c r="AK169" s="135"/>
      <c r="AL169" s="135"/>
      <c r="AM169" s="135"/>
      <c r="AN169" s="105"/>
      <c r="AO169" s="105"/>
      <c r="AP169" s="105"/>
      <c r="AQ169" s="105"/>
      <c r="AR169" s="105"/>
      <c r="AS169" s="26"/>
      <c r="AT169" s="92"/>
      <c r="AU169" s="24"/>
      <c r="AV169" s="24"/>
      <c r="AW169" s="92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CA169" s="136"/>
    </row>
    <row r="170" spans="1:79" s="2" customFormat="1" x14ac:dyDescent="0.3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138"/>
      <c r="AA170" s="138"/>
      <c r="AB170" s="138"/>
      <c r="AC170" s="138"/>
      <c r="AD170" s="138"/>
      <c r="AE170" s="135"/>
      <c r="AF170" s="135"/>
      <c r="AG170" s="135"/>
      <c r="AH170" s="135"/>
      <c r="AI170" s="135"/>
      <c r="AJ170" s="135"/>
      <c r="AK170" s="135"/>
      <c r="AL170" s="135"/>
      <c r="AM170" s="135"/>
      <c r="AN170" s="105"/>
      <c r="AO170" s="105"/>
      <c r="AP170" s="105"/>
      <c r="AQ170" s="105"/>
      <c r="AR170" s="105"/>
      <c r="AS170" s="26"/>
      <c r="AT170" s="92"/>
      <c r="AU170" s="24"/>
      <c r="AV170" s="24"/>
      <c r="AW170" s="92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CA170" s="136"/>
    </row>
    <row r="171" spans="1:79" s="2" customFormat="1" x14ac:dyDescent="0.3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138"/>
      <c r="AA171" s="138"/>
      <c r="AB171" s="138"/>
      <c r="AC171" s="138"/>
      <c r="AD171" s="138"/>
      <c r="AE171" s="135"/>
      <c r="AF171" s="135"/>
      <c r="AG171" s="135"/>
      <c r="AH171" s="135"/>
      <c r="AI171" s="135"/>
      <c r="AJ171" s="135"/>
      <c r="AK171" s="135"/>
      <c r="AL171" s="135"/>
      <c r="AM171" s="135"/>
      <c r="AN171" s="105"/>
      <c r="AO171" s="105"/>
      <c r="AP171" s="105"/>
      <c r="AQ171" s="105"/>
      <c r="AR171" s="105"/>
      <c r="AS171" s="26"/>
      <c r="AT171" s="92"/>
      <c r="AU171" s="24"/>
      <c r="AV171" s="24"/>
      <c r="AW171" s="92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CA171" s="136"/>
    </row>
    <row r="172" spans="1:79" s="2" customFormat="1" x14ac:dyDescent="0.3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138"/>
      <c r="AA172" s="138"/>
      <c r="AB172" s="138"/>
      <c r="AC172" s="138"/>
      <c r="AD172" s="138"/>
      <c r="AE172" s="135"/>
      <c r="AF172" s="135"/>
      <c r="AG172" s="135"/>
      <c r="AH172" s="135"/>
      <c r="AI172" s="135"/>
      <c r="AJ172" s="135"/>
      <c r="AK172" s="135"/>
      <c r="AL172" s="135"/>
      <c r="AM172" s="135"/>
      <c r="AN172" s="105"/>
      <c r="AO172" s="105"/>
      <c r="AP172" s="105"/>
      <c r="AQ172" s="105"/>
      <c r="AR172" s="105"/>
      <c r="AS172" s="26"/>
      <c r="AT172" s="92"/>
      <c r="AU172" s="24"/>
      <c r="AV172" s="24"/>
      <c r="AW172" s="92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CA172" s="136"/>
    </row>
    <row r="173" spans="1:79" s="2" customFormat="1" x14ac:dyDescent="0.3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138"/>
      <c r="AA173" s="138"/>
      <c r="AB173" s="138"/>
      <c r="AC173" s="138"/>
      <c r="AD173" s="138"/>
      <c r="AE173" s="135"/>
      <c r="AF173" s="135"/>
      <c r="AG173" s="135"/>
      <c r="AH173" s="135"/>
      <c r="AI173" s="135"/>
      <c r="AJ173" s="135"/>
      <c r="AK173" s="135"/>
      <c r="AL173" s="135"/>
      <c r="AM173" s="135"/>
      <c r="AN173" s="105"/>
      <c r="AO173" s="105"/>
      <c r="AP173" s="105"/>
      <c r="AQ173" s="105"/>
      <c r="AR173" s="105"/>
      <c r="AS173" s="26"/>
      <c r="AT173" s="92"/>
      <c r="AU173" s="24"/>
      <c r="AV173" s="24"/>
      <c r="AW173" s="92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CA173" s="136"/>
    </row>
    <row r="174" spans="1:79" s="2" customFormat="1" x14ac:dyDescent="0.3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138"/>
      <c r="AA174" s="138"/>
      <c r="AB174" s="138"/>
      <c r="AC174" s="138"/>
      <c r="AD174" s="138"/>
      <c r="AE174" s="135"/>
      <c r="AF174" s="135"/>
      <c r="AG174" s="135"/>
      <c r="AH174" s="135"/>
      <c r="AI174" s="135"/>
      <c r="AJ174" s="135"/>
      <c r="AK174" s="135"/>
      <c r="AL174" s="135"/>
      <c r="AM174" s="135"/>
      <c r="AN174" s="105"/>
      <c r="AO174" s="105"/>
      <c r="AP174" s="105"/>
      <c r="AQ174" s="105"/>
      <c r="AR174" s="105"/>
      <c r="AS174" s="26"/>
      <c r="AT174" s="92"/>
      <c r="AU174" s="24"/>
      <c r="AV174" s="24"/>
      <c r="AW174" s="92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CA174" s="136"/>
    </row>
    <row r="175" spans="1:79" s="2" customFormat="1" x14ac:dyDescent="0.3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138"/>
      <c r="AA175" s="138"/>
      <c r="AB175" s="138"/>
      <c r="AC175" s="138"/>
      <c r="AD175" s="138"/>
      <c r="AE175" s="135"/>
      <c r="AF175" s="135"/>
      <c r="AG175" s="135"/>
      <c r="AH175" s="135"/>
      <c r="AI175" s="135"/>
      <c r="AJ175" s="135"/>
      <c r="AK175" s="135"/>
      <c r="AL175" s="135"/>
      <c r="AM175" s="135"/>
      <c r="AN175" s="105"/>
      <c r="AO175" s="105"/>
      <c r="AP175" s="105"/>
      <c r="AQ175" s="105"/>
      <c r="AR175" s="105"/>
      <c r="AS175" s="26"/>
      <c r="AT175" s="92"/>
      <c r="AU175" s="24"/>
      <c r="AV175" s="24"/>
      <c r="AW175" s="92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CA175" s="136"/>
    </row>
    <row r="176" spans="1:79" s="2" customFormat="1" x14ac:dyDescent="0.3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138"/>
      <c r="AA176" s="138"/>
      <c r="AB176" s="138"/>
      <c r="AC176" s="138"/>
      <c r="AD176" s="138"/>
      <c r="AE176" s="135"/>
      <c r="AF176" s="135"/>
      <c r="AG176" s="135"/>
      <c r="AH176" s="135"/>
      <c r="AI176" s="135"/>
      <c r="AJ176" s="135"/>
      <c r="AK176" s="135"/>
      <c r="AL176" s="135"/>
      <c r="AM176" s="135"/>
      <c r="AN176" s="105"/>
      <c r="AO176" s="105"/>
      <c r="AP176" s="105"/>
      <c r="AQ176" s="105"/>
      <c r="AR176" s="105"/>
      <c r="AS176" s="26"/>
      <c r="AT176" s="92"/>
      <c r="AU176" s="24"/>
      <c r="AV176" s="24"/>
      <c r="AW176" s="92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CA176" s="136"/>
    </row>
    <row r="177" spans="1:79" s="2" customFormat="1" x14ac:dyDescent="0.3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138"/>
      <c r="AA177" s="138"/>
      <c r="AB177" s="138"/>
      <c r="AC177" s="138"/>
      <c r="AD177" s="138"/>
      <c r="AE177" s="135"/>
      <c r="AF177" s="135"/>
      <c r="AG177" s="135"/>
      <c r="AH177" s="135"/>
      <c r="AI177" s="135"/>
      <c r="AJ177" s="135"/>
      <c r="AK177" s="135"/>
      <c r="AL177" s="135"/>
      <c r="AM177" s="135"/>
      <c r="AN177" s="105"/>
      <c r="AO177" s="105"/>
      <c r="AP177" s="105"/>
      <c r="AQ177" s="105"/>
      <c r="AR177" s="105"/>
      <c r="AS177" s="26"/>
      <c r="AT177" s="92"/>
      <c r="AU177" s="24"/>
      <c r="AV177" s="24"/>
      <c r="AW177" s="92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CA177" s="136"/>
    </row>
    <row r="178" spans="1:79" s="2" customFormat="1" x14ac:dyDescent="0.3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138"/>
      <c r="AA178" s="138"/>
      <c r="AB178" s="138"/>
      <c r="AC178" s="138"/>
      <c r="AD178" s="138"/>
      <c r="AE178" s="135"/>
      <c r="AF178" s="135"/>
      <c r="AG178" s="135"/>
      <c r="AH178" s="135"/>
      <c r="AI178" s="135"/>
      <c r="AJ178" s="135"/>
      <c r="AK178" s="135"/>
      <c r="AL178" s="135"/>
      <c r="AM178" s="135"/>
      <c r="AN178" s="105"/>
      <c r="AO178" s="105"/>
      <c r="AP178" s="105"/>
      <c r="AQ178" s="105"/>
      <c r="AR178" s="105"/>
      <c r="AS178" s="26"/>
      <c r="AT178" s="92"/>
      <c r="AU178" s="24"/>
      <c r="AV178" s="24"/>
      <c r="AW178" s="92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CA178" s="136"/>
    </row>
    <row r="179" spans="1:79" s="2" customFormat="1" x14ac:dyDescent="0.3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138"/>
      <c r="AA179" s="138"/>
      <c r="AB179" s="138"/>
      <c r="AC179" s="138"/>
      <c r="AD179" s="138"/>
      <c r="AE179" s="135"/>
      <c r="AF179" s="135"/>
      <c r="AG179" s="135"/>
      <c r="AH179" s="135"/>
      <c r="AI179" s="135"/>
      <c r="AJ179" s="135"/>
      <c r="AK179" s="135"/>
      <c r="AL179" s="135"/>
      <c r="AM179" s="135"/>
      <c r="AN179" s="105"/>
      <c r="AO179" s="105"/>
      <c r="AP179" s="105"/>
      <c r="AQ179" s="105"/>
      <c r="AR179" s="105"/>
      <c r="AS179" s="26"/>
      <c r="AT179" s="92"/>
      <c r="AU179" s="24"/>
      <c r="AV179" s="24"/>
      <c r="AW179" s="92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CA179" s="136"/>
    </row>
    <row r="180" spans="1:79" s="2" customFormat="1" x14ac:dyDescent="0.3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138"/>
      <c r="AA180" s="138"/>
      <c r="AB180" s="138"/>
      <c r="AC180" s="138"/>
      <c r="AD180" s="138"/>
      <c r="AE180" s="135"/>
      <c r="AF180" s="135"/>
      <c r="AG180" s="135"/>
      <c r="AH180" s="135"/>
      <c r="AI180" s="135"/>
      <c r="AJ180" s="135"/>
      <c r="AK180" s="135"/>
      <c r="AL180" s="135"/>
      <c r="AM180" s="135"/>
      <c r="AN180" s="105"/>
      <c r="AO180" s="105"/>
      <c r="AP180" s="105"/>
      <c r="AQ180" s="105"/>
      <c r="AR180" s="105"/>
      <c r="AS180" s="26"/>
      <c r="AT180" s="92"/>
      <c r="AU180" s="24"/>
      <c r="AV180" s="24"/>
      <c r="AW180" s="92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CA180" s="136"/>
    </row>
    <row r="181" spans="1:79" s="2" customFormat="1" x14ac:dyDescent="0.3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138"/>
      <c r="AA181" s="138"/>
      <c r="AB181" s="138"/>
      <c r="AC181" s="138"/>
      <c r="AD181" s="138"/>
      <c r="AE181" s="135"/>
      <c r="AF181" s="135"/>
      <c r="AG181" s="135"/>
      <c r="AH181" s="135"/>
      <c r="AI181" s="135"/>
      <c r="AJ181" s="135"/>
      <c r="AK181" s="135"/>
      <c r="AL181" s="135"/>
      <c r="AM181" s="135"/>
      <c r="AN181" s="105"/>
      <c r="AO181" s="105"/>
      <c r="AP181" s="105"/>
      <c r="AQ181" s="105"/>
      <c r="AR181" s="105"/>
      <c r="AS181" s="26"/>
      <c r="AT181" s="92"/>
      <c r="AU181" s="24"/>
      <c r="AV181" s="24"/>
      <c r="AW181" s="92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CA181" s="136"/>
    </row>
    <row r="182" spans="1:79" s="2" customFormat="1" x14ac:dyDescent="0.3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138"/>
      <c r="AA182" s="138"/>
      <c r="AB182" s="138"/>
      <c r="AC182" s="138"/>
      <c r="AD182" s="138"/>
      <c r="AE182" s="135"/>
      <c r="AF182" s="135"/>
      <c r="AG182" s="135"/>
      <c r="AH182" s="135"/>
      <c r="AI182" s="135"/>
      <c r="AJ182" s="135"/>
      <c r="AK182" s="135"/>
      <c r="AL182" s="135"/>
      <c r="AM182" s="135"/>
      <c r="AN182" s="105"/>
      <c r="AO182" s="105"/>
      <c r="AP182" s="105"/>
      <c r="AQ182" s="105"/>
      <c r="AR182" s="105"/>
      <c r="AS182" s="26"/>
      <c r="AT182" s="92"/>
      <c r="AU182" s="24"/>
      <c r="AV182" s="24"/>
      <c r="AW182" s="92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CA182" s="136"/>
    </row>
    <row r="183" spans="1:79" s="2" customFormat="1" x14ac:dyDescent="0.3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138"/>
      <c r="AA183" s="138"/>
      <c r="AB183" s="138"/>
      <c r="AC183" s="138"/>
      <c r="AD183" s="138"/>
      <c r="AE183" s="135"/>
      <c r="AF183" s="135"/>
      <c r="AG183" s="135"/>
      <c r="AH183" s="135"/>
      <c r="AI183" s="135"/>
      <c r="AJ183" s="135"/>
      <c r="AK183" s="135"/>
      <c r="AL183" s="135"/>
      <c r="AM183" s="135"/>
      <c r="AN183" s="105"/>
      <c r="AO183" s="105"/>
      <c r="AP183" s="105"/>
      <c r="AQ183" s="105"/>
      <c r="AR183" s="105"/>
      <c r="AS183" s="26"/>
      <c r="AT183" s="92"/>
      <c r="AU183" s="24"/>
      <c r="AV183" s="24"/>
      <c r="AW183" s="92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CA183" s="136"/>
    </row>
    <row r="184" spans="1:79" s="2" customFormat="1" x14ac:dyDescent="0.3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138"/>
      <c r="AA184" s="138"/>
      <c r="AB184" s="138"/>
      <c r="AC184" s="138"/>
      <c r="AD184" s="138"/>
      <c r="AE184" s="135"/>
      <c r="AF184" s="135"/>
      <c r="AG184" s="135"/>
      <c r="AH184" s="135"/>
      <c r="AI184" s="135"/>
      <c r="AJ184" s="135"/>
      <c r="AK184" s="135"/>
      <c r="AL184" s="135"/>
      <c r="AM184" s="135"/>
      <c r="AN184" s="105"/>
      <c r="AO184" s="105"/>
      <c r="AP184" s="105"/>
      <c r="AQ184" s="105"/>
      <c r="AR184" s="105"/>
      <c r="AS184" s="26"/>
      <c r="AT184" s="92"/>
      <c r="AU184" s="24"/>
      <c r="AV184" s="24"/>
      <c r="AW184" s="92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CA184" s="136"/>
    </row>
    <row r="185" spans="1:79" s="2" customFormat="1" x14ac:dyDescent="0.3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138"/>
      <c r="AA185" s="138"/>
      <c r="AB185" s="138"/>
      <c r="AC185" s="138"/>
      <c r="AD185" s="138"/>
      <c r="AE185" s="135"/>
      <c r="AF185" s="135"/>
      <c r="AG185" s="135"/>
      <c r="AH185" s="135"/>
      <c r="AI185" s="135"/>
      <c r="AJ185" s="135"/>
      <c r="AK185" s="135"/>
      <c r="AL185" s="135"/>
      <c r="AM185" s="135"/>
      <c r="AN185" s="105"/>
      <c r="AO185" s="105"/>
      <c r="AP185" s="105"/>
      <c r="AQ185" s="105"/>
      <c r="AR185" s="105"/>
      <c r="AS185" s="26"/>
      <c r="AT185" s="92"/>
      <c r="AU185" s="24"/>
      <c r="AV185" s="24"/>
      <c r="AW185" s="92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CA185" s="136"/>
    </row>
    <row r="186" spans="1:79" s="2" customFormat="1" x14ac:dyDescent="0.3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138"/>
      <c r="AA186" s="138"/>
      <c r="AB186" s="138"/>
      <c r="AC186" s="138"/>
      <c r="AD186" s="138"/>
      <c r="AE186" s="135"/>
      <c r="AF186" s="135"/>
      <c r="AG186" s="135"/>
      <c r="AH186" s="135"/>
      <c r="AI186" s="135"/>
      <c r="AJ186" s="135"/>
      <c r="AK186" s="135"/>
      <c r="AL186" s="135"/>
      <c r="AM186" s="135"/>
      <c r="AN186" s="105"/>
      <c r="AO186" s="105"/>
      <c r="AP186" s="105"/>
      <c r="AQ186" s="105"/>
      <c r="AR186" s="105"/>
      <c r="AS186" s="26"/>
      <c r="AT186" s="92"/>
      <c r="AU186" s="24"/>
      <c r="AV186" s="24"/>
      <c r="AW186" s="92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CA186" s="136"/>
    </row>
    <row r="187" spans="1:79" s="2" customFormat="1" x14ac:dyDescent="0.3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138"/>
      <c r="AA187" s="138"/>
      <c r="AB187" s="138"/>
      <c r="AC187" s="138"/>
      <c r="AD187" s="138"/>
      <c r="AE187" s="135"/>
      <c r="AF187" s="135"/>
      <c r="AG187" s="135"/>
      <c r="AH187" s="135"/>
      <c r="AI187" s="135"/>
      <c r="AJ187" s="135"/>
      <c r="AK187" s="135"/>
      <c r="AL187" s="135"/>
      <c r="AM187" s="135"/>
      <c r="AN187" s="105"/>
      <c r="AO187" s="105"/>
      <c r="AP187" s="105"/>
      <c r="AQ187" s="105"/>
      <c r="AR187" s="105"/>
      <c r="AS187" s="26"/>
      <c r="AT187" s="92"/>
      <c r="AU187" s="24"/>
      <c r="AV187" s="24"/>
      <c r="AW187" s="92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CA187" s="136"/>
    </row>
    <row r="188" spans="1:79" s="2" customFormat="1" x14ac:dyDescent="0.3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138"/>
      <c r="AA188" s="138"/>
      <c r="AB188" s="138"/>
      <c r="AC188" s="138"/>
      <c r="AD188" s="138"/>
      <c r="AE188" s="135"/>
      <c r="AF188" s="135"/>
      <c r="AG188" s="135"/>
      <c r="AH188" s="135"/>
      <c r="AI188" s="135"/>
      <c r="AJ188" s="135"/>
      <c r="AK188" s="135"/>
      <c r="AL188" s="135"/>
      <c r="AM188" s="135"/>
      <c r="AN188" s="105"/>
      <c r="AO188" s="105"/>
      <c r="AP188" s="105"/>
      <c r="AQ188" s="105"/>
      <c r="AR188" s="105"/>
      <c r="AS188" s="26"/>
      <c r="AT188" s="92"/>
      <c r="AU188" s="24"/>
      <c r="AV188" s="24"/>
      <c r="AW188" s="92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CA188" s="136"/>
    </row>
    <row r="189" spans="1:79" s="2" customFormat="1" x14ac:dyDescent="0.3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138"/>
      <c r="AA189" s="138"/>
      <c r="AB189" s="138"/>
      <c r="AC189" s="138"/>
      <c r="AD189" s="138"/>
      <c r="AE189" s="135"/>
      <c r="AF189" s="135"/>
      <c r="AG189" s="135"/>
      <c r="AH189" s="135"/>
      <c r="AI189" s="135"/>
      <c r="AJ189" s="135"/>
      <c r="AK189" s="135"/>
      <c r="AL189" s="135"/>
      <c r="AM189" s="135"/>
      <c r="AN189" s="105"/>
      <c r="AO189" s="105"/>
      <c r="AP189" s="105"/>
      <c r="AQ189" s="105"/>
      <c r="AR189" s="105"/>
      <c r="AS189" s="26"/>
      <c r="AT189" s="92"/>
      <c r="AU189" s="24"/>
      <c r="AV189" s="24"/>
      <c r="AW189" s="92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CA189" s="136"/>
    </row>
    <row r="190" spans="1:79" s="2" customFormat="1" x14ac:dyDescent="0.3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138"/>
      <c r="AA190" s="138"/>
      <c r="AB190" s="138"/>
      <c r="AC190" s="138"/>
      <c r="AD190" s="138"/>
      <c r="AE190" s="135"/>
      <c r="AF190" s="135"/>
      <c r="AG190" s="135"/>
      <c r="AH190" s="135"/>
      <c r="AI190" s="135"/>
      <c r="AJ190" s="135"/>
      <c r="AK190" s="135"/>
      <c r="AL190" s="135"/>
      <c r="AM190" s="135"/>
      <c r="AN190" s="105"/>
      <c r="AO190" s="105"/>
      <c r="AP190" s="105"/>
      <c r="AQ190" s="105"/>
      <c r="AR190" s="105"/>
      <c r="AS190" s="26"/>
      <c r="AT190" s="92"/>
      <c r="AU190" s="24"/>
      <c r="AV190" s="24"/>
      <c r="AW190" s="92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CA190" s="136"/>
    </row>
    <row r="191" spans="1:79" s="2" customFormat="1" x14ac:dyDescent="0.3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138"/>
      <c r="AA191" s="138"/>
      <c r="AB191" s="138"/>
      <c r="AC191" s="138"/>
      <c r="AD191" s="138"/>
      <c r="AE191" s="135"/>
      <c r="AF191" s="135"/>
      <c r="AG191" s="135"/>
      <c r="AH191" s="135"/>
      <c r="AI191" s="135"/>
      <c r="AJ191" s="135"/>
      <c r="AK191" s="135"/>
      <c r="AL191" s="135"/>
      <c r="AM191" s="135"/>
      <c r="AN191" s="105"/>
      <c r="AO191" s="105"/>
      <c r="AP191" s="105"/>
      <c r="AQ191" s="105"/>
      <c r="AR191" s="105"/>
      <c r="AS191" s="26"/>
      <c r="AT191" s="92"/>
      <c r="AU191" s="24"/>
      <c r="AV191" s="24"/>
      <c r="AW191" s="92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CA191" s="136"/>
    </row>
    <row r="192" spans="1:79" s="2" customFormat="1" x14ac:dyDescent="0.3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138"/>
      <c r="AA192" s="138"/>
      <c r="AB192" s="138"/>
      <c r="AC192" s="138"/>
      <c r="AD192" s="138"/>
      <c r="AE192" s="135"/>
      <c r="AF192" s="135"/>
      <c r="AG192" s="135"/>
      <c r="AH192" s="135"/>
      <c r="AI192" s="135"/>
      <c r="AJ192" s="135"/>
      <c r="AK192" s="135"/>
      <c r="AL192" s="135"/>
      <c r="AM192" s="135"/>
      <c r="AN192" s="105"/>
      <c r="AO192" s="105"/>
      <c r="AP192" s="105"/>
      <c r="AQ192" s="105"/>
      <c r="AR192" s="105"/>
      <c r="AS192" s="26"/>
      <c r="AT192" s="92"/>
      <c r="AU192" s="24"/>
      <c r="AV192" s="24"/>
      <c r="AW192" s="92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CA192" s="136"/>
    </row>
    <row r="193" spans="1:79" s="2" customFormat="1" x14ac:dyDescent="0.3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138"/>
      <c r="AA193" s="138"/>
      <c r="AB193" s="138"/>
      <c r="AC193" s="138"/>
      <c r="AD193" s="138"/>
      <c r="AE193" s="135"/>
      <c r="AF193" s="135"/>
      <c r="AG193" s="135"/>
      <c r="AH193" s="135"/>
      <c r="AI193" s="135"/>
      <c r="AJ193" s="135"/>
      <c r="AK193" s="135"/>
      <c r="AL193" s="135"/>
      <c r="AM193" s="135"/>
      <c r="AN193" s="105"/>
      <c r="AO193" s="105"/>
      <c r="AP193" s="105"/>
      <c r="AQ193" s="105"/>
      <c r="AR193" s="105"/>
      <c r="AS193" s="26"/>
      <c r="AT193" s="92"/>
      <c r="AU193" s="24"/>
      <c r="AV193" s="24"/>
      <c r="AW193" s="92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CA193" s="136"/>
    </row>
    <row r="194" spans="1:79" s="2" customFormat="1" x14ac:dyDescent="0.3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138"/>
      <c r="AA194" s="138"/>
      <c r="AB194" s="138"/>
      <c r="AC194" s="138"/>
      <c r="AD194" s="138"/>
      <c r="AE194" s="135"/>
      <c r="AF194" s="135"/>
      <c r="AG194" s="135"/>
      <c r="AH194" s="135"/>
      <c r="AI194" s="135"/>
      <c r="AJ194" s="135"/>
      <c r="AK194" s="135"/>
      <c r="AL194" s="135"/>
      <c r="AM194" s="135"/>
      <c r="AN194" s="105"/>
      <c r="AO194" s="105"/>
      <c r="AP194" s="105"/>
      <c r="AQ194" s="105"/>
      <c r="AR194" s="105"/>
      <c r="AS194" s="26"/>
      <c r="AT194" s="92"/>
      <c r="AU194" s="24"/>
      <c r="AV194" s="24"/>
      <c r="AW194" s="92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16"/>
      <c r="BO194" s="16"/>
      <c r="BP194" s="24"/>
      <c r="BQ194" s="24"/>
      <c r="BR194" s="24"/>
      <c r="BS194" s="24"/>
      <c r="BT194" s="24"/>
      <c r="BU194" s="24"/>
      <c r="BV194" s="24"/>
      <c r="BW194" s="24"/>
      <c r="CA194" s="136"/>
    </row>
    <row r="195" spans="1:79" s="2" customFormat="1" x14ac:dyDescent="0.3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138"/>
      <c r="AA195" s="138"/>
      <c r="AB195" s="138"/>
      <c r="AC195" s="138"/>
      <c r="AD195" s="138"/>
      <c r="AE195" s="135"/>
      <c r="AF195" s="135"/>
      <c r="AG195" s="135"/>
      <c r="AH195" s="135"/>
      <c r="AI195" s="135"/>
      <c r="AJ195" s="135"/>
      <c r="AK195" s="135"/>
      <c r="AL195" s="135"/>
      <c r="AM195" s="135"/>
      <c r="AN195" s="105"/>
      <c r="AO195" s="105"/>
      <c r="AP195" s="105"/>
      <c r="AQ195" s="105"/>
      <c r="AR195" s="105"/>
      <c r="AS195" s="26"/>
      <c r="AT195" s="92"/>
      <c r="AU195" s="24"/>
      <c r="AV195" s="24"/>
      <c r="AW195" s="92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16"/>
      <c r="BO195" s="16"/>
      <c r="BP195" s="24"/>
      <c r="BQ195" s="24"/>
      <c r="BR195" s="24"/>
      <c r="BS195" s="24"/>
      <c r="BT195" s="24"/>
      <c r="BU195" s="24"/>
      <c r="BV195" s="24"/>
      <c r="BW195" s="24"/>
      <c r="CA195" s="136"/>
    </row>
    <row r="196" spans="1:79" s="2" customFormat="1" x14ac:dyDescent="0.3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138"/>
      <c r="AA196" s="138"/>
      <c r="AB196" s="138"/>
      <c r="AC196" s="138"/>
      <c r="AD196" s="138"/>
      <c r="AE196" s="135"/>
      <c r="AF196" s="135"/>
      <c r="AG196" s="135"/>
      <c r="AH196" s="135"/>
      <c r="AI196" s="135"/>
      <c r="AJ196" s="135"/>
      <c r="AK196" s="135"/>
      <c r="AL196" s="135"/>
      <c r="AM196" s="135"/>
      <c r="AN196" s="105"/>
      <c r="AO196" s="105"/>
      <c r="AP196" s="105"/>
      <c r="AQ196" s="105"/>
      <c r="AR196" s="105"/>
      <c r="AS196" s="26"/>
      <c r="AT196" s="92"/>
      <c r="AU196" s="24"/>
      <c r="AV196" s="24"/>
      <c r="AW196" s="92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16"/>
      <c r="BO196" s="16"/>
      <c r="BP196" s="24"/>
      <c r="BQ196" s="24"/>
      <c r="BR196" s="24"/>
      <c r="BS196" s="24"/>
      <c r="BT196" s="24"/>
      <c r="BU196" s="24"/>
      <c r="BV196" s="24"/>
      <c r="BW196" s="24"/>
      <c r="CA196" s="136"/>
    </row>
    <row r="197" spans="1:79" s="2" customFormat="1" x14ac:dyDescent="0.3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138"/>
      <c r="AA197" s="138"/>
      <c r="AB197" s="138"/>
      <c r="AC197" s="138"/>
      <c r="AD197" s="138"/>
      <c r="AE197" s="135"/>
      <c r="AF197" s="135"/>
      <c r="AG197" s="135"/>
      <c r="AH197" s="135"/>
      <c r="AI197" s="135"/>
      <c r="AJ197" s="135"/>
      <c r="AK197" s="135"/>
      <c r="AL197" s="135"/>
      <c r="AM197" s="135"/>
      <c r="AN197" s="105"/>
      <c r="AO197" s="105"/>
      <c r="AP197" s="105"/>
      <c r="AQ197" s="105"/>
      <c r="AR197" s="105"/>
      <c r="AS197" s="26"/>
      <c r="AT197" s="92"/>
      <c r="AU197" s="24"/>
      <c r="AV197" s="24"/>
      <c r="AW197" s="92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16"/>
      <c r="BO197" s="16"/>
      <c r="BP197" s="24"/>
      <c r="BQ197" s="24"/>
      <c r="BR197" s="24"/>
      <c r="BS197" s="24"/>
      <c r="BT197" s="24"/>
      <c r="BU197" s="24"/>
      <c r="BV197" s="24"/>
      <c r="BW197" s="24"/>
      <c r="CA197" s="136"/>
    </row>
    <row r="198" spans="1:79" s="2" customFormat="1" x14ac:dyDescent="0.3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138"/>
      <c r="AA198" s="138"/>
      <c r="AB198" s="138"/>
      <c r="AC198" s="138"/>
      <c r="AD198" s="138"/>
      <c r="AE198" s="135"/>
      <c r="AF198" s="135"/>
      <c r="AG198" s="135"/>
      <c r="AH198" s="135"/>
      <c r="AI198" s="135"/>
      <c r="AJ198" s="135"/>
      <c r="AK198" s="135"/>
      <c r="AL198" s="135"/>
      <c r="AM198" s="135"/>
      <c r="AN198" s="105"/>
      <c r="AO198" s="105"/>
      <c r="AP198" s="105"/>
      <c r="AQ198" s="105"/>
      <c r="AR198" s="105"/>
      <c r="AS198" s="26"/>
      <c r="AT198" s="92"/>
      <c r="AU198" s="24"/>
      <c r="AV198" s="24"/>
      <c r="AW198" s="92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16"/>
      <c r="BO198" s="16"/>
      <c r="BP198" s="24"/>
      <c r="BQ198" s="24"/>
      <c r="BR198" s="24"/>
      <c r="BS198" s="24"/>
      <c r="BT198" s="24"/>
      <c r="BU198" s="24"/>
      <c r="BV198" s="24"/>
      <c r="BW198" s="24"/>
      <c r="CA198" s="136"/>
    </row>
    <row r="199" spans="1:79" s="2" customFormat="1" x14ac:dyDescent="0.3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138"/>
      <c r="AA199" s="138"/>
      <c r="AB199" s="138"/>
      <c r="AC199" s="138"/>
      <c r="AD199" s="138"/>
      <c r="AE199" s="135"/>
      <c r="AF199" s="135"/>
      <c r="AG199" s="135"/>
      <c r="AH199" s="135"/>
      <c r="AI199" s="135"/>
      <c r="AJ199" s="135"/>
      <c r="AK199" s="135"/>
      <c r="AL199" s="135"/>
      <c r="AM199" s="135"/>
      <c r="AN199" s="105"/>
      <c r="AO199" s="105"/>
      <c r="AP199" s="105"/>
      <c r="AQ199" s="105"/>
      <c r="AR199" s="105"/>
      <c r="AS199" s="26"/>
      <c r="AT199" s="92"/>
      <c r="AU199" s="24"/>
      <c r="AV199" s="24"/>
      <c r="AW199" s="92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16"/>
      <c r="BO199" s="16"/>
      <c r="BP199" s="24"/>
      <c r="BQ199" s="24"/>
      <c r="BR199" s="24"/>
      <c r="BS199" s="24"/>
      <c r="BT199" s="24"/>
      <c r="BU199" s="24"/>
      <c r="BV199" s="24"/>
      <c r="BW199" s="24"/>
      <c r="CA199" s="136"/>
    </row>
    <row r="200" spans="1:79" s="2" customFormat="1" x14ac:dyDescent="0.3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138"/>
      <c r="AA200" s="138"/>
      <c r="AB200" s="138"/>
      <c r="AC200" s="138"/>
      <c r="AD200" s="138"/>
      <c r="AE200" s="135"/>
      <c r="AF200" s="135"/>
      <c r="AG200" s="135"/>
      <c r="AH200" s="135"/>
      <c r="AI200" s="135"/>
      <c r="AJ200" s="135"/>
      <c r="AK200" s="135"/>
      <c r="AL200" s="135"/>
      <c r="AM200" s="135"/>
      <c r="AN200" s="105"/>
      <c r="AO200" s="105"/>
      <c r="AP200" s="105"/>
      <c r="AQ200" s="105"/>
      <c r="AR200" s="105"/>
      <c r="AS200" s="26"/>
      <c r="AT200" s="92"/>
      <c r="AU200" s="24"/>
      <c r="AV200" s="24"/>
      <c r="AW200" s="92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16"/>
      <c r="BO200" s="16"/>
      <c r="BP200" s="24"/>
      <c r="BQ200" s="24"/>
      <c r="BR200" s="24"/>
      <c r="BS200" s="24"/>
      <c r="BT200" s="24"/>
      <c r="BU200" s="24"/>
      <c r="BV200" s="24"/>
      <c r="BW200" s="24"/>
      <c r="CA200" s="136"/>
    </row>
    <row r="201" spans="1:79" s="2" customFormat="1" x14ac:dyDescent="0.3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138"/>
      <c r="AA201" s="138"/>
      <c r="AB201" s="138"/>
      <c r="AC201" s="138"/>
      <c r="AD201" s="138"/>
      <c r="AE201" s="135"/>
      <c r="AF201" s="135"/>
      <c r="AG201" s="135"/>
      <c r="AH201" s="135"/>
      <c r="AI201" s="135"/>
      <c r="AJ201" s="135"/>
      <c r="AK201" s="135"/>
      <c r="AL201" s="135"/>
      <c r="AM201" s="135"/>
      <c r="AN201" s="105"/>
      <c r="AO201" s="105"/>
      <c r="AP201" s="105"/>
      <c r="AQ201" s="105"/>
      <c r="AR201" s="105"/>
      <c r="AS201" s="26"/>
      <c r="AT201" s="92"/>
      <c r="AU201" s="24"/>
      <c r="AV201" s="24"/>
      <c r="AW201" s="92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16"/>
      <c r="BO201" s="16"/>
      <c r="BP201" s="24"/>
      <c r="BQ201" s="24"/>
      <c r="BR201" s="24"/>
      <c r="BS201" s="24"/>
      <c r="BT201" s="24"/>
      <c r="BU201" s="24"/>
      <c r="BV201" s="24"/>
      <c r="BW201" s="24"/>
      <c r="CA201" s="136"/>
    </row>
    <row r="202" spans="1:79" s="2" customFormat="1" x14ac:dyDescent="0.3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138"/>
      <c r="AA202" s="138"/>
      <c r="AB202" s="138"/>
      <c r="AC202" s="138"/>
      <c r="AD202" s="138"/>
      <c r="AE202" s="135"/>
      <c r="AF202" s="135"/>
      <c r="AG202" s="135"/>
      <c r="AH202" s="135"/>
      <c r="AI202" s="135"/>
      <c r="AJ202" s="135"/>
      <c r="AK202" s="135"/>
      <c r="AL202" s="135"/>
      <c r="AM202" s="135"/>
      <c r="AN202" s="105"/>
      <c r="AO202" s="105"/>
      <c r="AP202" s="105"/>
      <c r="AQ202" s="105"/>
      <c r="AR202" s="105"/>
      <c r="AS202" s="26"/>
      <c r="AT202" s="92"/>
      <c r="AU202" s="24"/>
      <c r="AV202" s="24"/>
      <c r="AW202" s="92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16"/>
      <c r="BO202" s="16"/>
      <c r="BP202" s="24"/>
      <c r="BQ202" s="24"/>
      <c r="BR202" s="24"/>
      <c r="BS202" s="24"/>
      <c r="BT202" s="24"/>
      <c r="BU202" s="24"/>
      <c r="BV202" s="24"/>
      <c r="BW202" s="24"/>
      <c r="CA202" s="136"/>
    </row>
    <row r="203" spans="1:79" s="2" customFormat="1" x14ac:dyDescent="0.3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38"/>
      <c r="AA203" s="138"/>
      <c r="AB203" s="138"/>
      <c r="AC203" s="138"/>
      <c r="AD203" s="138"/>
      <c r="AE203" s="135"/>
      <c r="AF203" s="135"/>
      <c r="AG203" s="135"/>
      <c r="AH203" s="135"/>
      <c r="AI203" s="135"/>
      <c r="AJ203" s="135"/>
      <c r="AK203" s="135"/>
      <c r="AL203" s="135"/>
      <c r="AM203" s="135"/>
      <c r="AN203" s="105"/>
      <c r="AO203" s="105"/>
      <c r="AP203" s="105"/>
      <c r="AQ203" s="105"/>
      <c r="AR203" s="105"/>
      <c r="AS203" s="26"/>
      <c r="AT203" s="92"/>
      <c r="AU203" s="24"/>
      <c r="AV203" s="24"/>
      <c r="AW203" s="92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16"/>
      <c r="BO203" s="16"/>
      <c r="BP203" s="24"/>
      <c r="BQ203" s="24"/>
      <c r="BR203" s="24"/>
      <c r="BS203" s="24"/>
      <c r="BT203" s="24"/>
      <c r="BU203" s="24"/>
      <c r="BV203" s="24"/>
      <c r="BW203" s="24"/>
      <c r="CA203" s="136"/>
    </row>
    <row r="204" spans="1:79" s="2" customFormat="1" x14ac:dyDescent="0.3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138"/>
      <c r="AA204" s="138"/>
      <c r="AB204" s="138"/>
      <c r="AC204" s="138"/>
      <c r="AD204" s="138"/>
      <c r="AE204" s="135"/>
      <c r="AF204" s="135"/>
      <c r="AG204" s="135"/>
      <c r="AH204" s="135"/>
      <c r="AI204" s="135"/>
      <c r="AJ204" s="135"/>
      <c r="AK204" s="135"/>
      <c r="AL204" s="135"/>
      <c r="AM204" s="135"/>
      <c r="AN204" s="105"/>
      <c r="AO204" s="105"/>
      <c r="AP204" s="105"/>
      <c r="AQ204" s="105"/>
      <c r="AR204" s="105"/>
      <c r="AS204" s="26"/>
      <c r="AT204" s="92"/>
      <c r="AU204" s="24"/>
      <c r="AV204" s="24"/>
      <c r="AW204" s="92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16"/>
      <c r="BO204" s="16"/>
      <c r="BP204" s="24"/>
      <c r="BQ204" s="24"/>
      <c r="BR204" s="24"/>
      <c r="BS204" s="24"/>
      <c r="BT204" s="24"/>
      <c r="BU204" s="24"/>
      <c r="BV204" s="24"/>
      <c r="BW204" s="24"/>
      <c r="CA204" s="136"/>
    </row>
    <row r="205" spans="1:79" s="2" customFormat="1" x14ac:dyDescent="0.3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138"/>
      <c r="AA205" s="138"/>
      <c r="AB205" s="138"/>
      <c r="AC205" s="138"/>
      <c r="AD205" s="138"/>
      <c r="AE205" s="135"/>
      <c r="AF205" s="135"/>
      <c r="AG205" s="135"/>
      <c r="AH205" s="135"/>
      <c r="AI205" s="135"/>
      <c r="AJ205" s="135"/>
      <c r="AK205" s="135"/>
      <c r="AL205" s="135"/>
      <c r="AM205" s="135"/>
      <c r="AN205" s="105"/>
      <c r="AO205" s="105"/>
      <c r="AP205" s="105"/>
      <c r="AQ205" s="105"/>
      <c r="AR205" s="105"/>
      <c r="AS205" s="26"/>
      <c r="AT205" s="92"/>
      <c r="AU205" s="24"/>
      <c r="AV205" s="24"/>
      <c r="AW205" s="92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16"/>
      <c r="BO205" s="16"/>
      <c r="BP205" s="24"/>
      <c r="BQ205" s="24"/>
      <c r="BR205" s="24"/>
      <c r="BS205" s="24"/>
      <c r="BT205" s="24"/>
      <c r="BU205" s="24"/>
      <c r="BV205" s="24"/>
      <c r="BW205" s="24"/>
      <c r="CA205" s="136"/>
    </row>
    <row r="206" spans="1:79" s="2" customFormat="1" x14ac:dyDescent="0.3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138"/>
      <c r="AA206" s="138"/>
      <c r="AB206" s="138"/>
      <c r="AC206" s="138"/>
      <c r="AD206" s="138"/>
      <c r="AE206" s="135"/>
      <c r="AF206" s="135"/>
      <c r="AG206" s="135"/>
      <c r="AH206" s="135"/>
      <c r="AI206" s="135"/>
      <c r="AJ206" s="135"/>
      <c r="AK206" s="135"/>
      <c r="AL206" s="135"/>
      <c r="AM206" s="135"/>
      <c r="AN206" s="105"/>
      <c r="AO206" s="105"/>
      <c r="AP206" s="105"/>
      <c r="AQ206" s="105"/>
      <c r="AR206" s="105"/>
      <c r="AS206" s="26"/>
      <c r="AT206" s="92"/>
      <c r="AU206" s="24"/>
      <c r="AV206" s="24"/>
      <c r="AW206" s="92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16"/>
      <c r="BO206" s="16"/>
      <c r="BP206" s="24"/>
      <c r="BQ206" s="24"/>
      <c r="BR206" s="24"/>
      <c r="BS206" s="24"/>
      <c r="BT206" s="24"/>
      <c r="BU206" s="24"/>
      <c r="BV206" s="24"/>
      <c r="BW206" s="24"/>
      <c r="CA206" s="136"/>
    </row>
    <row r="207" spans="1:79" s="2" customFormat="1" x14ac:dyDescent="0.3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138"/>
      <c r="AA207" s="138"/>
      <c r="AB207" s="138"/>
      <c r="AC207" s="138"/>
      <c r="AD207" s="138"/>
      <c r="AE207" s="135"/>
      <c r="AF207" s="135"/>
      <c r="AG207" s="135"/>
      <c r="AH207" s="135"/>
      <c r="AI207" s="135"/>
      <c r="AJ207" s="135"/>
      <c r="AK207" s="135"/>
      <c r="AL207" s="135"/>
      <c r="AM207" s="135"/>
      <c r="AN207" s="105"/>
      <c r="AO207" s="105"/>
      <c r="AP207" s="105"/>
      <c r="AQ207" s="105"/>
      <c r="AR207" s="105"/>
      <c r="AS207" s="26"/>
      <c r="AT207" s="92"/>
      <c r="AU207" s="24"/>
      <c r="AV207" s="24"/>
      <c r="AW207" s="92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16"/>
      <c r="BO207" s="16"/>
      <c r="BP207" s="24"/>
      <c r="BQ207" s="24"/>
      <c r="BR207" s="24"/>
      <c r="BS207" s="24"/>
      <c r="BT207" s="24"/>
      <c r="BU207" s="24"/>
      <c r="BV207" s="24"/>
      <c r="BW207" s="24"/>
      <c r="CA207" s="136"/>
    </row>
    <row r="208" spans="1:79" s="2" customFormat="1" x14ac:dyDescent="0.3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38"/>
      <c r="AA208" s="138"/>
      <c r="AB208" s="138"/>
      <c r="AC208" s="138"/>
      <c r="AD208" s="138"/>
      <c r="AE208" s="135"/>
      <c r="AF208" s="135"/>
      <c r="AG208" s="135"/>
      <c r="AH208" s="135"/>
      <c r="AI208" s="135"/>
      <c r="AJ208" s="135"/>
      <c r="AK208" s="135"/>
      <c r="AL208" s="135"/>
      <c r="AM208" s="135"/>
      <c r="AN208" s="105"/>
      <c r="AO208" s="105"/>
      <c r="AP208" s="105"/>
      <c r="AQ208" s="105"/>
      <c r="AR208" s="105"/>
      <c r="AS208" s="26"/>
      <c r="AT208" s="92"/>
      <c r="AU208" s="24"/>
      <c r="AV208" s="24"/>
      <c r="AW208" s="92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16"/>
      <c r="BO208" s="16"/>
      <c r="BP208" s="24"/>
      <c r="BQ208" s="24"/>
      <c r="BR208" s="24"/>
      <c r="BS208" s="24"/>
      <c r="BT208" s="24"/>
      <c r="BU208" s="24"/>
      <c r="BV208" s="24"/>
      <c r="BW208" s="24"/>
      <c r="CA208" s="136"/>
    </row>
    <row r="209" spans="1:79" s="2" customFormat="1" x14ac:dyDescent="0.3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138"/>
      <c r="AA209" s="138"/>
      <c r="AB209" s="138"/>
      <c r="AC209" s="138"/>
      <c r="AD209" s="138"/>
      <c r="AE209" s="135"/>
      <c r="AF209" s="135"/>
      <c r="AG209" s="135"/>
      <c r="AH209" s="135"/>
      <c r="AI209" s="135"/>
      <c r="AJ209" s="135"/>
      <c r="AK209" s="135"/>
      <c r="AL209" s="135"/>
      <c r="AM209" s="135"/>
      <c r="AN209" s="105"/>
      <c r="AO209" s="105"/>
      <c r="AP209" s="105"/>
      <c r="AQ209" s="105"/>
      <c r="AR209" s="105"/>
      <c r="AS209" s="26"/>
      <c r="AT209" s="92"/>
      <c r="AU209" s="24"/>
      <c r="AV209" s="24"/>
      <c r="AW209" s="92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16"/>
      <c r="BO209" s="16"/>
      <c r="BP209" s="24"/>
      <c r="BQ209" s="24"/>
      <c r="BR209" s="24"/>
      <c r="BS209" s="24"/>
      <c r="BT209" s="24"/>
      <c r="BU209" s="24"/>
      <c r="BV209" s="24"/>
      <c r="BW209" s="24"/>
      <c r="CA209" s="136"/>
    </row>
    <row r="210" spans="1:79" s="2" customFormat="1" x14ac:dyDescent="0.3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138"/>
      <c r="AA210" s="138"/>
      <c r="AB210" s="138"/>
      <c r="AC210" s="138"/>
      <c r="AD210" s="138"/>
      <c r="AE210" s="135"/>
      <c r="AF210" s="135"/>
      <c r="AG210" s="135"/>
      <c r="AH210" s="135"/>
      <c r="AI210" s="135"/>
      <c r="AJ210" s="135"/>
      <c r="AK210" s="135"/>
      <c r="AL210" s="135"/>
      <c r="AM210" s="135"/>
      <c r="AN210" s="105"/>
      <c r="AO210" s="105"/>
      <c r="AP210" s="105"/>
      <c r="AQ210" s="105"/>
      <c r="AR210" s="105"/>
      <c r="AS210" s="26"/>
      <c r="AT210" s="92"/>
      <c r="AU210" s="24"/>
      <c r="AV210" s="24"/>
      <c r="AW210" s="92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16"/>
      <c r="BO210" s="16"/>
      <c r="BP210" s="24"/>
      <c r="BQ210" s="24"/>
      <c r="BR210" s="24"/>
      <c r="BS210" s="24"/>
      <c r="BT210" s="24"/>
      <c r="BU210" s="24"/>
      <c r="BV210" s="24"/>
      <c r="BW210" s="24"/>
      <c r="CA210" s="136"/>
    </row>
    <row r="211" spans="1:79" s="2" customFormat="1" x14ac:dyDescent="0.3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138"/>
      <c r="AA211" s="138"/>
      <c r="AB211" s="138"/>
      <c r="AC211" s="138"/>
      <c r="AD211" s="138"/>
      <c r="AE211" s="135"/>
      <c r="AF211" s="135"/>
      <c r="AG211" s="135"/>
      <c r="AH211" s="135"/>
      <c r="AI211" s="135"/>
      <c r="AJ211" s="135"/>
      <c r="AK211" s="135"/>
      <c r="AL211" s="135"/>
      <c r="AM211" s="135"/>
      <c r="AN211" s="105"/>
      <c r="AO211" s="105"/>
      <c r="AP211" s="105"/>
      <c r="AQ211" s="105"/>
      <c r="AR211" s="105"/>
      <c r="AS211" s="26"/>
      <c r="AT211" s="92"/>
      <c r="AU211" s="24"/>
      <c r="AV211" s="24"/>
      <c r="AW211" s="92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16"/>
      <c r="BO211" s="16"/>
      <c r="BP211" s="24"/>
      <c r="BQ211" s="24"/>
      <c r="BR211" s="24"/>
      <c r="BS211" s="24"/>
      <c r="BT211" s="24"/>
      <c r="BU211" s="24"/>
      <c r="BV211" s="24"/>
      <c r="BW211" s="24"/>
      <c r="CA211" s="136"/>
    </row>
    <row r="212" spans="1:79" s="2" customFormat="1" x14ac:dyDescent="0.3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138"/>
      <c r="AA212" s="138"/>
      <c r="AB212" s="138"/>
      <c r="AC212" s="138"/>
      <c r="AD212" s="138"/>
      <c r="AE212" s="135"/>
      <c r="AF212" s="135"/>
      <c r="AG212" s="135"/>
      <c r="AH212" s="135"/>
      <c r="AI212" s="135"/>
      <c r="AJ212" s="135"/>
      <c r="AK212" s="135"/>
      <c r="AL212" s="135"/>
      <c r="AM212" s="135"/>
      <c r="AN212" s="105"/>
      <c r="AO212" s="105"/>
      <c r="AP212" s="105"/>
      <c r="AQ212" s="105"/>
      <c r="AR212" s="105"/>
      <c r="AS212" s="26"/>
      <c r="AT212" s="92"/>
      <c r="AU212" s="24"/>
      <c r="AV212" s="24"/>
      <c r="AW212" s="92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16"/>
      <c r="BO212" s="16"/>
      <c r="BP212" s="24"/>
      <c r="BQ212" s="24"/>
      <c r="BR212" s="24"/>
      <c r="BS212" s="24"/>
      <c r="BT212" s="24"/>
      <c r="BU212" s="24"/>
      <c r="BV212" s="24"/>
      <c r="BW212" s="24"/>
      <c r="CA212" s="136"/>
    </row>
    <row r="213" spans="1:79" s="2" customFormat="1" x14ac:dyDescent="0.3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38"/>
      <c r="AA213" s="138"/>
      <c r="AB213" s="138"/>
      <c r="AC213" s="138"/>
      <c r="AD213" s="138"/>
      <c r="AE213" s="135"/>
      <c r="AF213" s="135"/>
      <c r="AG213" s="135"/>
      <c r="AH213" s="135"/>
      <c r="AI213" s="135"/>
      <c r="AJ213" s="135"/>
      <c r="AK213" s="135"/>
      <c r="AL213" s="135"/>
      <c r="AM213" s="135"/>
      <c r="AN213" s="105"/>
      <c r="AO213" s="105"/>
      <c r="AP213" s="105"/>
      <c r="AQ213" s="105"/>
      <c r="AR213" s="105"/>
      <c r="AS213" s="26"/>
      <c r="AT213" s="92"/>
      <c r="AU213" s="24"/>
      <c r="AV213" s="24"/>
      <c r="AW213" s="92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16"/>
      <c r="BO213" s="16"/>
      <c r="BP213" s="24"/>
      <c r="BQ213" s="24"/>
      <c r="BR213" s="24"/>
      <c r="BS213" s="24"/>
      <c r="BT213" s="24"/>
      <c r="BU213" s="24"/>
      <c r="BV213" s="24"/>
      <c r="BW213" s="24"/>
      <c r="CA213" s="136"/>
    </row>
    <row r="214" spans="1:79" s="2" customFormat="1" x14ac:dyDescent="0.3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138"/>
      <c r="AA214" s="138"/>
      <c r="AB214" s="138"/>
      <c r="AC214" s="138"/>
      <c r="AD214" s="138"/>
      <c r="AE214" s="135"/>
      <c r="AF214" s="135"/>
      <c r="AG214" s="135"/>
      <c r="AH214" s="135"/>
      <c r="AI214" s="135"/>
      <c r="AJ214" s="135"/>
      <c r="AK214" s="135"/>
      <c r="AL214" s="135"/>
      <c r="AM214" s="135"/>
      <c r="AN214" s="105"/>
      <c r="AO214" s="105"/>
      <c r="AP214" s="105"/>
      <c r="AQ214" s="105"/>
      <c r="AR214" s="105"/>
      <c r="AS214" s="26"/>
      <c r="AT214" s="92"/>
      <c r="AU214" s="24"/>
      <c r="AV214" s="24"/>
      <c r="AW214" s="92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16"/>
      <c r="BO214" s="16"/>
      <c r="BP214" s="24"/>
      <c r="BQ214" s="24"/>
      <c r="BR214" s="24"/>
      <c r="BS214" s="24"/>
      <c r="BT214" s="24"/>
      <c r="BU214" s="24"/>
      <c r="BV214" s="24"/>
      <c r="BW214" s="24"/>
      <c r="CA214" s="136"/>
    </row>
    <row r="215" spans="1:79" s="2" customFormat="1" x14ac:dyDescent="0.3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138"/>
      <c r="AA215" s="138"/>
      <c r="AB215" s="138"/>
      <c r="AC215" s="138"/>
      <c r="AD215" s="138"/>
      <c r="AE215" s="135"/>
      <c r="AF215" s="135"/>
      <c r="AG215" s="135"/>
      <c r="AH215" s="135"/>
      <c r="AI215" s="135"/>
      <c r="AJ215" s="135"/>
      <c r="AK215" s="135"/>
      <c r="AL215" s="135"/>
      <c r="AM215" s="135"/>
      <c r="AN215" s="105"/>
      <c r="AO215" s="105"/>
      <c r="AP215" s="105"/>
      <c r="AQ215" s="105"/>
      <c r="AR215" s="105"/>
      <c r="AS215" s="26"/>
      <c r="AT215" s="92"/>
      <c r="AU215" s="24"/>
      <c r="AV215" s="24"/>
      <c r="AW215" s="92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16"/>
      <c r="BO215" s="16"/>
      <c r="BP215" s="24"/>
      <c r="BQ215" s="24"/>
      <c r="BR215" s="24"/>
      <c r="BS215" s="24"/>
      <c r="BT215" s="24"/>
      <c r="BU215" s="24"/>
      <c r="BV215" s="24"/>
      <c r="BW215" s="24"/>
      <c r="CA215" s="136"/>
    </row>
    <row r="216" spans="1:79" s="2" customFormat="1" x14ac:dyDescent="0.3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38"/>
      <c r="AA216" s="138"/>
      <c r="AB216" s="138"/>
      <c r="AC216" s="138"/>
      <c r="AD216" s="138"/>
      <c r="AE216" s="135"/>
      <c r="AF216" s="135"/>
      <c r="AG216" s="135"/>
      <c r="AH216" s="135"/>
      <c r="AI216" s="135"/>
      <c r="AJ216" s="135"/>
      <c r="AK216" s="135"/>
      <c r="AL216" s="135"/>
      <c r="AM216" s="135"/>
      <c r="AN216" s="105"/>
      <c r="AO216" s="105"/>
      <c r="AP216" s="105"/>
      <c r="AQ216" s="105"/>
      <c r="AR216" s="105"/>
      <c r="AS216" s="26"/>
      <c r="AT216" s="92"/>
      <c r="AU216" s="24"/>
      <c r="AV216" s="24"/>
      <c r="AW216" s="92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16"/>
      <c r="BO216" s="16"/>
      <c r="BP216" s="24"/>
      <c r="BQ216" s="24"/>
      <c r="BR216" s="24"/>
      <c r="BS216" s="24"/>
      <c r="BT216" s="24"/>
      <c r="BU216" s="24"/>
      <c r="BV216" s="24"/>
      <c r="BW216" s="24"/>
      <c r="CA216" s="136"/>
    </row>
    <row r="217" spans="1:79" s="2" customFormat="1" x14ac:dyDescent="0.3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138"/>
      <c r="AA217" s="138"/>
      <c r="AB217" s="138"/>
      <c r="AC217" s="138"/>
      <c r="AD217" s="138"/>
      <c r="AE217" s="135"/>
      <c r="AF217" s="135"/>
      <c r="AG217" s="135"/>
      <c r="AH217" s="135"/>
      <c r="AI217" s="135"/>
      <c r="AJ217" s="135"/>
      <c r="AK217" s="135"/>
      <c r="AL217" s="135"/>
      <c r="AM217" s="135"/>
      <c r="AN217" s="105"/>
      <c r="AO217" s="105"/>
      <c r="AP217" s="105"/>
      <c r="AQ217" s="105"/>
      <c r="AR217" s="105"/>
      <c r="AS217" s="26"/>
      <c r="AT217" s="92"/>
      <c r="AU217" s="24"/>
      <c r="AV217" s="24"/>
      <c r="AW217" s="92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16"/>
      <c r="BO217" s="16"/>
      <c r="BP217" s="24"/>
      <c r="BQ217" s="24"/>
      <c r="BR217" s="24"/>
      <c r="BS217" s="24"/>
      <c r="BT217" s="24"/>
      <c r="BU217" s="24"/>
      <c r="BV217" s="24"/>
      <c r="BW217" s="24"/>
      <c r="CA217" s="136"/>
    </row>
    <row r="218" spans="1:79" s="2" customFormat="1" x14ac:dyDescent="0.3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138"/>
      <c r="AA218" s="138"/>
      <c r="AB218" s="138"/>
      <c r="AC218" s="138"/>
      <c r="AD218" s="138"/>
      <c r="AE218" s="135"/>
      <c r="AF218" s="135"/>
      <c r="AG218" s="135"/>
      <c r="AH218" s="135"/>
      <c r="AI218" s="135"/>
      <c r="AJ218" s="135"/>
      <c r="AK218" s="135"/>
      <c r="AL218" s="135"/>
      <c r="AM218" s="135"/>
      <c r="AN218" s="105"/>
      <c r="AO218" s="105"/>
      <c r="AP218" s="105"/>
      <c r="AQ218" s="105"/>
      <c r="AR218" s="105"/>
      <c r="AS218" s="26"/>
      <c r="AT218" s="92"/>
      <c r="AU218" s="24"/>
      <c r="AV218" s="24"/>
      <c r="AW218" s="92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16"/>
      <c r="BO218" s="16"/>
      <c r="BP218" s="24"/>
      <c r="BQ218" s="24"/>
      <c r="BR218" s="24"/>
      <c r="BS218" s="24"/>
      <c r="BT218" s="24"/>
      <c r="BU218" s="24"/>
      <c r="BV218" s="24"/>
      <c r="BW218" s="24"/>
      <c r="CA218" s="136"/>
    </row>
    <row r="219" spans="1:79" s="2" customFormat="1" x14ac:dyDescent="0.3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38"/>
      <c r="AA219" s="138"/>
      <c r="AB219" s="138"/>
      <c r="AC219" s="138"/>
      <c r="AD219" s="138"/>
      <c r="AE219" s="135"/>
      <c r="AF219" s="135"/>
      <c r="AG219" s="135"/>
      <c r="AH219" s="135"/>
      <c r="AI219" s="135"/>
      <c r="AJ219" s="135"/>
      <c r="AK219" s="135"/>
      <c r="AL219" s="135"/>
      <c r="AM219" s="135"/>
      <c r="AN219" s="105"/>
      <c r="AO219" s="105"/>
      <c r="AP219" s="105"/>
      <c r="AQ219" s="105"/>
      <c r="AR219" s="105"/>
      <c r="AS219" s="26"/>
      <c r="AT219" s="92"/>
      <c r="AU219" s="24"/>
      <c r="AV219" s="24"/>
      <c r="AW219" s="92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16"/>
      <c r="BO219" s="16"/>
      <c r="BP219" s="24"/>
      <c r="BQ219" s="24"/>
      <c r="BR219" s="24"/>
      <c r="BS219" s="24"/>
      <c r="BT219" s="24"/>
      <c r="BU219" s="24"/>
      <c r="BV219" s="24"/>
      <c r="BW219" s="24"/>
      <c r="CA219" s="136"/>
    </row>
    <row r="220" spans="1:79" s="2" customFormat="1" x14ac:dyDescent="0.3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138"/>
      <c r="AA220" s="138"/>
      <c r="AB220" s="138"/>
      <c r="AC220" s="138"/>
      <c r="AD220" s="138"/>
      <c r="AE220" s="135"/>
      <c r="AF220" s="135"/>
      <c r="AG220" s="135"/>
      <c r="AH220" s="135"/>
      <c r="AI220" s="135"/>
      <c r="AJ220" s="135"/>
      <c r="AK220" s="135"/>
      <c r="AL220" s="135"/>
      <c r="AM220" s="135"/>
      <c r="AN220" s="105"/>
      <c r="AO220" s="105"/>
      <c r="AP220" s="105"/>
      <c r="AQ220" s="105"/>
      <c r="AR220" s="105"/>
      <c r="AS220" s="26"/>
      <c r="AT220" s="92"/>
      <c r="AU220" s="24"/>
      <c r="AV220" s="24"/>
      <c r="AW220" s="92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16"/>
      <c r="BO220" s="16"/>
      <c r="BP220" s="24"/>
      <c r="BQ220" s="24"/>
      <c r="BR220" s="24"/>
      <c r="BS220" s="24"/>
      <c r="BT220" s="24"/>
      <c r="BU220" s="24"/>
      <c r="BV220" s="24"/>
      <c r="BW220" s="24"/>
      <c r="CA220" s="136"/>
    </row>
    <row r="221" spans="1:79" s="2" customFormat="1" x14ac:dyDescent="0.3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38"/>
      <c r="AA221" s="138"/>
      <c r="AB221" s="138"/>
      <c r="AC221" s="138"/>
      <c r="AD221" s="138"/>
      <c r="AE221" s="135"/>
      <c r="AF221" s="135"/>
      <c r="AG221" s="135"/>
      <c r="AH221" s="135"/>
      <c r="AI221" s="135"/>
      <c r="AJ221" s="135"/>
      <c r="AK221" s="135"/>
      <c r="AL221" s="135"/>
      <c r="AM221" s="135"/>
      <c r="AN221" s="105"/>
      <c r="AO221" s="105"/>
      <c r="AP221" s="105"/>
      <c r="AQ221" s="105"/>
      <c r="AR221" s="105"/>
      <c r="AS221" s="26"/>
      <c r="AT221" s="92"/>
      <c r="AU221" s="24"/>
      <c r="AV221" s="24"/>
      <c r="AW221" s="92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16"/>
      <c r="BO221" s="16"/>
      <c r="BP221" s="24"/>
      <c r="BQ221" s="24"/>
      <c r="BR221" s="24"/>
      <c r="BS221" s="24"/>
      <c r="BT221" s="24"/>
      <c r="BU221" s="24"/>
      <c r="BV221" s="24"/>
      <c r="BW221" s="24"/>
      <c r="CA221" s="136"/>
    </row>
    <row r="222" spans="1:79" s="2" customFormat="1" x14ac:dyDescent="0.3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38"/>
      <c r="AA222" s="138"/>
      <c r="AB222" s="138"/>
      <c r="AC222" s="138"/>
      <c r="AD222" s="138"/>
      <c r="AE222" s="135"/>
      <c r="AF222" s="135"/>
      <c r="AG222" s="135"/>
      <c r="AH222" s="135"/>
      <c r="AI222" s="135"/>
      <c r="AJ222" s="135"/>
      <c r="AK222" s="135"/>
      <c r="AL222" s="135"/>
      <c r="AM222" s="135"/>
      <c r="AN222" s="105"/>
      <c r="AO222" s="105"/>
      <c r="AP222" s="105"/>
      <c r="AQ222" s="105"/>
      <c r="AR222" s="105"/>
      <c r="AS222" s="26"/>
      <c r="AT222" s="92"/>
      <c r="AU222" s="24"/>
      <c r="AV222" s="24"/>
      <c r="AW222" s="92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16"/>
      <c r="BO222" s="16"/>
      <c r="BP222" s="24"/>
      <c r="BQ222" s="24"/>
      <c r="BR222" s="24"/>
      <c r="BS222" s="24"/>
      <c r="BT222" s="24"/>
      <c r="BU222" s="24"/>
      <c r="BV222" s="24"/>
      <c r="BW222" s="24"/>
      <c r="CA222" s="136"/>
    </row>
    <row r="223" spans="1:79" s="2" customFormat="1" x14ac:dyDescent="0.3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138"/>
      <c r="AA223" s="138"/>
      <c r="AB223" s="138"/>
      <c r="AC223" s="138"/>
      <c r="AD223" s="138"/>
      <c r="AE223" s="135"/>
      <c r="AF223" s="135"/>
      <c r="AG223" s="135"/>
      <c r="AH223" s="135"/>
      <c r="AI223" s="135"/>
      <c r="AJ223" s="135"/>
      <c r="AK223" s="135"/>
      <c r="AL223" s="135"/>
      <c r="AM223" s="135"/>
      <c r="AN223" s="105"/>
      <c r="AO223" s="105"/>
      <c r="AP223" s="105"/>
      <c r="AQ223" s="105"/>
      <c r="AR223" s="105"/>
      <c r="AS223" s="26"/>
      <c r="AT223" s="92"/>
      <c r="AU223" s="24"/>
      <c r="AV223" s="24"/>
      <c r="AW223" s="92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16"/>
      <c r="BO223" s="16"/>
      <c r="BP223" s="24"/>
      <c r="BQ223" s="24"/>
      <c r="BR223" s="24"/>
      <c r="BS223" s="24"/>
      <c r="BT223" s="24"/>
      <c r="BU223" s="24"/>
      <c r="BV223" s="24"/>
      <c r="BW223" s="24"/>
      <c r="CA223" s="136"/>
    </row>
    <row r="224" spans="1:79" s="2" customFormat="1" x14ac:dyDescent="0.3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138"/>
      <c r="AA224" s="138"/>
      <c r="AB224" s="138"/>
      <c r="AC224" s="138"/>
      <c r="AD224" s="138"/>
      <c r="AE224" s="135"/>
      <c r="AF224" s="135"/>
      <c r="AG224" s="135"/>
      <c r="AH224" s="135"/>
      <c r="AI224" s="135"/>
      <c r="AJ224" s="135"/>
      <c r="AK224" s="135"/>
      <c r="AL224" s="135"/>
      <c r="AM224" s="135"/>
      <c r="AN224" s="105"/>
      <c r="AO224" s="105"/>
      <c r="AP224" s="105"/>
      <c r="AQ224" s="105"/>
      <c r="AR224" s="105"/>
      <c r="AS224" s="26"/>
      <c r="AT224" s="92"/>
      <c r="AU224" s="24"/>
      <c r="AV224" s="24"/>
      <c r="AW224" s="92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16"/>
      <c r="BO224" s="16"/>
      <c r="BP224" s="24"/>
      <c r="BQ224" s="24"/>
      <c r="BR224" s="24"/>
      <c r="BS224" s="24"/>
      <c r="BT224" s="24"/>
      <c r="BU224" s="24"/>
      <c r="BV224" s="24"/>
      <c r="BW224" s="24"/>
      <c r="CA224" s="136"/>
    </row>
    <row r="225" spans="1:79" s="2" customFormat="1" x14ac:dyDescent="0.3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138"/>
      <c r="AA225" s="138"/>
      <c r="AB225" s="138"/>
      <c r="AC225" s="138"/>
      <c r="AD225" s="138"/>
      <c r="AE225" s="135"/>
      <c r="AF225" s="135"/>
      <c r="AG225" s="135"/>
      <c r="AH225" s="135"/>
      <c r="AI225" s="135"/>
      <c r="AJ225" s="135"/>
      <c r="AK225" s="135"/>
      <c r="AL225" s="135"/>
      <c r="AM225" s="135"/>
      <c r="AN225" s="105"/>
      <c r="AO225" s="105"/>
      <c r="AP225" s="105"/>
      <c r="AQ225" s="105"/>
      <c r="AR225" s="105"/>
      <c r="AS225" s="26"/>
      <c r="AT225" s="92"/>
      <c r="AU225" s="24"/>
      <c r="AV225" s="24"/>
      <c r="AW225" s="92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16"/>
      <c r="BO225" s="16"/>
      <c r="BP225" s="24"/>
      <c r="BQ225" s="24"/>
      <c r="BR225" s="24"/>
      <c r="BS225" s="24"/>
      <c r="BT225" s="24"/>
      <c r="BU225" s="24"/>
      <c r="BV225" s="24"/>
      <c r="BW225" s="24"/>
      <c r="CA225" s="136"/>
    </row>
    <row r="226" spans="1:79" s="2" customFormat="1" x14ac:dyDescent="0.3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138"/>
      <c r="AA226" s="138"/>
      <c r="AB226" s="138"/>
      <c r="AC226" s="138"/>
      <c r="AD226" s="138"/>
      <c r="AE226" s="135"/>
      <c r="AF226" s="135"/>
      <c r="AG226" s="135"/>
      <c r="AH226" s="135"/>
      <c r="AI226" s="135"/>
      <c r="AJ226" s="135"/>
      <c r="AK226" s="135"/>
      <c r="AL226" s="135"/>
      <c r="AM226" s="135"/>
      <c r="AN226" s="105"/>
      <c r="AO226" s="105"/>
      <c r="AP226" s="105"/>
      <c r="AQ226" s="105"/>
      <c r="AR226" s="105"/>
      <c r="AS226" s="26"/>
      <c r="AT226" s="92"/>
      <c r="AU226" s="24"/>
      <c r="AV226" s="24"/>
      <c r="AW226" s="92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16"/>
      <c r="BO226" s="16"/>
      <c r="BP226" s="24"/>
      <c r="BQ226" s="24"/>
      <c r="BR226" s="24"/>
      <c r="BS226" s="24"/>
      <c r="BT226" s="24"/>
      <c r="BU226" s="24"/>
      <c r="BV226" s="24"/>
      <c r="BW226" s="24"/>
      <c r="CA226" s="136"/>
    </row>
    <row r="227" spans="1:79" s="2" customFormat="1" x14ac:dyDescent="0.3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138"/>
      <c r="AA227" s="138"/>
      <c r="AB227" s="138"/>
      <c r="AC227" s="138"/>
      <c r="AD227" s="138"/>
      <c r="AE227" s="135"/>
      <c r="AF227" s="135"/>
      <c r="AG227" s="135"/>
      <c r="AH227" s="135"/>
      <c r="AI227" s="135"/>
      <c r="AJ227" s="135"/>
      <c r="AK227" s="135"/>
      <c r="AL227" s="135"/>
      <c r="AM227" s="135"/>
      <c r="AN227" s="105"/>
      <c r="AO227" s="105"/>
      <c r="AP227" s="105"/>
      <c r="AQ227" s="105"/>
      <c r="AR227" s="105"/>
      <c r="AS227" s="26"/>
      <c r="AT227" s="92"/>
      <c r="AU227" s="24"/>
      <c r="AV227" s="24"/>
      <c r="AW227" s="92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16"/>
      <c r="BO227" s="16"/>
      <c r="BP227" s="24"/>
      <c r="BQ227" s="24"/>
      <c r="BR227" s="24"/>
      <c r="BS227" s="24"/>
      <c r="BT227" s="24"/>
      <c r="BU227" s="24"/>
      <c r="BV227" s="24"/>
      <c r="BW227" s="24"/>
      <c r="CA227" s="136"/>
    </row>
    <row r="228" spans="1:79" s="2" customFormat="1" x14ac:dyDescent="0.3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138"/>
      <c r="AA228" s="138"/>
      <c r="AB228" s="138"/>
      <c r="AC228" s="138"/>
      <c r="AD228" s="138"/>
      <c r="AE228" s="135"/>
      <c r="AF228" s="135"/>
      <c r="AG228" s="135"/>
      <c r="AH228" s="135"/>
      <c r="AI228" s="135"/>
      <c r="AJ228" s="135"/>
      <c r="AK228" s="135"/>
      <c r="AL228" s="135"/>
      <c r="AM228" s="135"/>
      <c r="AN228" s="105"/>
      <c r="AO228" s="105"/>
      <c r="AP228" s="105"/>
      <c r="AQ228" s="105"/>
      <c r="AR228" s="105"/>
      <c r="AS228" s="26"/>
      <c r="AT228" s="92"/>
      <c r="AU228" s="24"/>
      <c r="AV228" s="24"/>
      <c r="AW228" s="92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16"/>
      <c r="BO228" s="16"/>
      <c r="BP228" s="24"/>
      <c r="BQ228" s="24"/>
      <c r="BR228" s="24"/>
      <c r="BS228" s="24"/>
      <c r="BT228" s="24"/>
      <c r="BU228" s="24"/>
      <c r="BV228" s="24"/>
      <c r="BW228" s="24"/>
      <c r="CA228" s="136"/>
    </row>
    <row r="229" spans="1:79" s="2" customFormat="1" x14ac:dyDescent="0.3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138"/>
      <c r="AA229" s="138"/>
      <c r="AB229" s="138"/>
      <c r="AC229" s="138"/>
      <c r="AD229" s="138"/>
      <c r="AE229" s="135"/>
      <c r="AF229" s="135"/>
      <c r="AG229" s="135"/>
      <c r="AH229" s="135"/>
      <c r="AI229" s="135"/>
      <c r="AJ229" s="135"/>
      <c r="AK229" s="135"/>
      <c r="AL229" s="135"/>
      <c r="AM229" s="135"/>
      <c r="AN229" s="105"/>
      <c r="AO229" s="105"/>
      <c r="AP229" s="105"/>
      <c r="AQ229" s="105"/>
      <c r="AR229" s="105"/>
      <c r="AS229" s="26"/>
      <c r="AT229" s="92"/>
      <c r="AU229" s="24"/>
      <c r="AV229" s="24"/>
      <c r="AW229" s="92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16"/>
      <c r="BO229" s="16"/>
      <c r="BP229" s="24"/>
      <c r="BQ229" s="24"/>
      <c r="BR229" s="24"/>
      <c r="BS229" s="24"/>
      <c r="BT229" s="24"/>
      <c r="BU229" s="24"/>
      <c r="BV229" s="24"/>
      <c r="BW229" s="24"/>
      <c r="CA229" s="136"/>
    </row>
    <row r="230" spans="1:79" s="2" customFormat="1" x14ac:dyDescent="0.3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138"/>
      <c r="AA230" s="138"/>
      <c r="AB230" s="138"/>
      <c r="AC230" s="138"/>
      <c r="AD230" s="138"/>
      <c r="AE230" s="135"/>
      <c r="AF230" s="135"/>
      <c r="AG230" s="135"/>
      <c r="AH230" s="135"/>
      <c r="AI230" s="135"/>
      <c r="AJ230" s="135"/>
      <c r="AK230" s="135"/>
      <c r="AL230" s="135"/>
      <c r="AM230" s="135"/>
      <c r="AN230" s="105"/>
      <c r="AO230" s="105"/>
      <c r="AP230" s="105"/>
      <c r="AQ230" s="105"/>
      <c r="AR230" s="105"/>
      <c r="AS230" s="26"/>
      <c r="AT230" s="92"/>
      <c r="AU230" s="24"/>
      <c r="AV230" s="24"/>
      <c r="AW230" s="92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16"/>
      <c r="BO230" s="16"/>
      <c r="BP230" s="24"/>
      <c r="BQ230" s="24"/>
      <c r="BR230" s="24"/>
      <c r="BS230" s="24"/>
      <c r="BT230" s="24"/>
      <c r="BU230" s="24"/>
      <c r="BV230" s="24"/>
      <c r="BW230" s="24"/>
      <c r="CA230" s="136"/>
    </row>
    <row r="231" spans="1:79" s="2" customFormat="1" x14ac:dyDescent="0.3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138"/>
      <c r="AA231" s="138"/>
      <c r="AB231" s="138"/>
      <c r="AC231" s="138"/>
      <c r="AD231" s="138"/>
      <c r="AE231" s="135"/>
      <c r="AF231" s="135"/>
      <c r="AG231" s="135"/>
      <c r="AH231" s="135"/>
      <c r="AI231" s="135"/>
      <c r="AJ231" s="135"/>
      <c r="AK231" s="135"/>
      <c r="AL231" s="135"/>
      <c r="AM231" s="135"/>
      <c r="AN231" s="105"/>
      <c r="AO231" s="105"/>
      <c r="AP231" s="105"/>
      <c r="AQ231" s="105"/>
      <c r="AR231" s="105"/>
      <c r="AS231" s="26"/>
      <c r="AT231" s="92"/>
      <c r="AU231" s="24"/>
      <c r="AV231" s="24"/>
      <c r="AW231" s="92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16"/>
      <c r="BO231" s="16"/>
      <c r="BP231" s="24"/>
      <c r="BQ231" s="24"/>
      <c r="BR231" s="24"/>
      <c r="BS231" s="24"/>
      <c r="BT231" s="24"/>
      <c r="BU231" s="24"/>
      <c r="BV231" s="24"/>
      <c r="BW231" s="24"/>
      <c r="CA231" s="136"/>
    </row>
    <row r="232" spans="1:79" s="2" customFormat="1" x14ac:dyDescent="0.3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138"/>
      <c r="AA232" s="138"/>
      <c r="AB232" s="138"/>
      <c r="AC232" s="138"/>
      <c r="AD232" s="138"/>
      <c r="AE232" s="135"/>
      <c r="AF232" s="135"/>
      <c r="AG232" s="135"/>
      <c r="AH232" s="135"/>
      <c r="AI232" s="135"/>
      <c r="AJ232" s="135"/>
      <c r="AK232" s="135"/>
      <c r="AL232" s="135"/>
      <c r="AM232" s="135"/>
      <c r="AN232" s="105"/>
      <c r="AO232" s="105"/>
      <c r="AP232" s="105"/>
      <c r="AQ232" s="105"/>
      <c r="AR232" s="105"/>
      <c r="AS232" s="26"/>
      <c r="AT232" s="92"/>
      <c r="AU232" s="24"/>
      <c r="AV232" s="24"/>
      <c r="AW232" s="92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16"/>
      <c r="BO232" s="16"/>
      <c r="BP232" s="24"/>
      <c r="BQ232" s="24"/>
      <c r="BR232" s="24"/>
      <c r="BS232" s="24"/>
      <c r="BT232" s="24"/>
      <c r="BU232" s="24"/>
      <c r="BV232" s="24"/>
      <c r="BW232" s="24"/>
      <c r="CA232" s="136"/>
    </row>
    <row r="233" spans="1:79" s="2" customFormat="1" x14ac:dyDescent="0.3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138"/>
      <c r="AA233" s="138"/>
      <c r="AB233" s="138"/>
      <c r="AC233" s="138"/>
      <c r="AD233" s="138"/>
      <c r="AE233" s="135"/>
      <c r="AF233" s="135"/>
      <c r="AG233" s="135"/>
      <c r="AH233" s="135"/>
      <c r="AI233" s="135"/>
      <c r="AJ233" s="135"/>
      <c r="AK233" s="135"/>
      <c r="AL233" s="135"/>
      <c r="AM233" s="135"/>
      <c r="AN233" s="105"/>
      <c r="AO233" s="105"/>
      <c r="AP233" s="105"/>
      <c r="AQ233" s="105"/>
      <c r="AR233" s="105"/>
      <c r="AS233" s="26"/>
      <c r="AT233" s="92"/>
      <c r="AU233" s="24"/>
      <c r="AV233" s="24"/>
      <c r="AW233" s="92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16"/>
      <c r="BO233" s="16"/>
      <c r="BP233" s="24"/>
      <c r="BQ233" s="24"/>
      <c r="BR233" s="24"/>
      <c r="BS233" s="24"/>
      <c r="BT233" s="24"/>
      <c r="BU233" s="24"/>
      <c r="BV233" s="24"/>
      <c r="BW233" s="24"/>
      <c r="CA233" s="136"/>
    </row>
    <row r="234" spans="1:79" s="2" customFormat="1" x14ac:dyDescent="0.3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138"/>
      <c r="AA234" s="138"/>
      <c r="AB234" s="138"/>
      <c r="AC234" s="138"/>
      <c r="AD234" s="138"/>
      <c r="AE234" s="135"/>
      <c r="AF234" s="135"/>
      <c r="AG234" s="135"/>
      <c r="AH234" s="135"/>
      <c r="AI234" s="135"/>
      <c r="AJ234" s="135"/>
      <c r="AK234" s="135"/>
      <c r="AL234" s="135"/>
      <c r="AM234" s="135"/>
      <c r="AN234" s="105"/>
      <c r="AO234" s="105"/>
      <c r="AP234" s="105"/>
      <c r="AQ234" s="105"/>
      <c r="AR234" s="105"/>
      <c r="AS234" s="26"/>
      <c r="AT234" s="92"/>
      <c r="AU234" s="24"/>
      <c r="AV234" s="24"/>
      <c r="AW234" s="92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16"/>
      <c r="BO234" s="16"/>
      <c r="BP234" s="24"/>
      <c r="BQ234" s="24"/>
      <c r="BR234" s="24"/>
      <c r="BS234" s="24"/>
      <c r="BT234" s="24"/>
      <c r="BU234" s="24"/>
      <c r="BV234" s="24"/>
      <c r="BW234" s="24"/>
      <c r="CA234" s="136"/>
    </row>
    <row r="235" spans="1:79" s="2" customFormat="1" x14ac:dyDescent="0.3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138"/>
      <c r="AA235" s="138"/>
      <c r="AB235" s="138"/>
      <c r="AC235" s="138"/>
      <c r="AD235" s="138"/>
      <c r="AE235" s="135"/>
      <c r="AF235" s="135"/>
      <c r="AG235" s="135"/>
      <c r="AH235" s="135"/>
      <c r="AI235" s="135"/>
      <c r="AJ235" s="135"/>
      <c r="AK235" s="135"/>
      <c r="AL235" s="135"/>
      <c r="AM235" s="135"/>
      <c r="AN235" s="105"/>
      <c r="AO235" s="105"/>
      <c r="AP235" s="105"/>
      <c r="AQ235" s="105"/>
      <c r="AR235" s="105"/>
      <c r="AS235" s="26"/>
      <c r="AT235" s="92"/>
      <c r="AU235" s="24"/>
      <c r="AV235" s="24"/>
      <c r="AW235" s="92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16"/>
      <c r="BO235" s="16"/>
      <c r="BP235" s="24"/>
      <c r="BQ235" s="24"/>
      <c r="BR235" s="24"/>
      <c r="BS235" s="24"/>
      <c r="BT235" s="24"/>
      <c r="BU235" s="24"/>
      <c r="BV235" s="24"/>
      <c r="BW235" s="24"/>
      <c r="CA235" s="136"/>
    </row>
    <row r="236" spans="1:79" s="2" customFormat="1" x14ac:dyDescent="0.3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138"/>
      <c r="AA236" s="138"/>
      <c r="AB236" s="138"/>
      <c r="AC236" s="138"/>
      <c r="AD236" s="138"/>
      <c r="AE236" s="135"/>
      <c r="AF236" s="135"/>
      <c r="AG236" s="135"/>
      <c r="AH236" s="135"/>
      <c r="AI236" s="135"/>
      <c r="AJ236" s="135"/>
      <c r="AK236" s="135"/>
      <c r="AL236" s="135"/>
      <c r="AM236" s="135"/>
      <c r="AN236" s="105"/>
      <c r="AO236" s="105"/>
      <c r="AP236" s="105"/>
      <c r="AQ236" s="105"/>
      <c r="AR236" s="105"/>
      <c r="AS236" s="26"/>
      <c r="AT236" s="92"/>
      <c r="AU236" s="24"/>
      <c r="AV236" s="24"/>
      <c r="AW236" s="92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16"/>
      <c r="BO236" s="16"/>
      <c r="BP236" s="24"/>
      <c r="BQ236" s="24"/>
      <c r="BR236" s="24"/>
      <c r="BS236" s="24"/>
      <c r="BT236" s="24"/>
      <c r="BU236" s="24"/>
      <c r="BV236" s="24"/>
      <c r="BW236" s="24"/>
      <c r="CA236" s="136"/>
    </row>
    <row r="237" spans="1:79" s="2" customFormat="1" x14ac:dyDescent="0.3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138"/>
      <c r="AA237" s="138"/>
      <c r="AB237" s="138"/>
      <c r="AC237" s="138"/>
      <c r="AD237" s="138"/>
      <c r="AE237" s="135"/>
      <c r="AF237" s="135"/>
      <c r="AG237" s="135"/>
      <c r="AH237" s="135"/>
      <c r="AI237" s="135"/>
      <c r="AJ237" s="135"/>
      <c r="AK237" s="135"/>
      <c r="AL237" s="135"/>
      <c r="AM237" s="135"/>
      <c r="AN237" s="105"/>
      <c r="AO237" s="105"/>
      <c r="AP237" s="105"/>
      <c r="AQ237" s="105"/>
      <c r="AR237" s="105"/>
      <c r="AS237" s="26"/>
      <c r="AT237" s="92"/>
      <c r="AU237" s="24"/>
      <c r="AV237" s="24"/>
      <c r="AW237" s="92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16"/>
      <c r="BO237" s="16"/>
      <c r="BP237" s="24"/>
      <c r="BQ237" s="24"/>
      <c r="BR237" s="24"/>
      <c r="BS237" s="24"/>
      <c r="BT237" s="24"/>
      <c r="BU237" s="24"/>
      <c r="BV237" s="24"/>
      <c r="BW237" s="24"/>
      <c r="CA237" s="136"/>
    </row>
    <row r="238" spans="1:79" s="2" customFormat="1" x14ac:dyDescent="0.3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138"/>
      <c r="AA238" s="138"/>
      <c r="AB238" s="138"/>
      <c r="AC238" s="138"/>
      <c r="AD238" s="138"/>
      <c r="AE238" s="135"/>
      <c r="AF238" s="135"/>
      <c r="AG238" s="135"/>
      <c r="AH238" s="135"/>
      <c r="AI238" s="135"/>
      <c r="AJ238" s="135"/>
      <c r="AK238" s="135"/>
      <c r="AL238" s="135"/>
      <c r="AM238" s="135"/>
      <c r="AN238" s="105"/>
      <c r="AO238" s="105"/>
      <c r="AP238" s="105"/>
      <c r="AQ238" s="105"/>
      <c r="AR238" s="105"/>
      <c r="AS238" s="26"/>
      <c r="AT238" s="92"/>
      <c r="AU238" s="24"/>
      <c r="AV238" s="24"/>
      <c r="AW238" s="92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16"/>
      <c r="BO238" s="16"/>
      <c r="BP238" s="24"/>
      <c r="BQ238" s="24"/>
      <c r="BR238" s="24"/>
      <c r="BS238" s="24"/>
      <c r="BT238" s="24"/>
      <c r="BU238" s="24"/>
      <c r="BV238" s="24"/>
      <c r="BW238" s="24"/>
      <c r="CA238" s="136"/>
    </row>
    <row r="239" spans="1:79" s="2" customFormat="1" x14ac:dyDescent="0.3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138"/>
      <c r="AA239" s="138"/>
      <c r="AB239" s="138"/>
      <c r="AC239" s="138"/>
      <c r="AD239" s="138"/>
      <c r="AE239" s="135"/>
      <c r="AF239" s="135"/>
      <c r="AG239" s="135"/>
      <c r="AH239" s="135"/>
      <c r="AI239" s="135"/>
      <c r="AJ239" s="135"/>
      <c r="AK239" s="135"/>
      <c r="AL239" s="135"/>
      <c r="AM239" s="135"/>
      <c r="AN239" s="105"/>
      <c r="AO239" s="105"/>
      <c r="AP239" s="105"/>
      <c r="AQ239" s="105"/>
      <c r="AR239" s="105"/>
      <c r="AS239" s="26"/>
      <c r="AT239" s="92"/>
      <c r="AU239" s="24"/>
      <c r="AV239" s="24"/>
      <c r="AW239" s="92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16"/>
      <c r="BO239" s="16"/>
      <c r="BP239" s="24"/>
      <c r="BQ239" s="24"/>
      <c r="BR239" s="24"/>
      <c r="BS239" s="24"/>
      <c r="BT239" s="24"/>
      <c r="BU239" s="24"/>
      <c r="BV239" s="24"/>
      <c r="BW239" s="24"/>
      <c r="CA239" s="136"/>
    </row>
    <row r="240" spans="1:79" s="2" customFormat="1" x14ac:dyDescent="0.3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138"/>
      <c r="AA240" s="138"/>
      <c r="AB240" s="138"/>
      <c r="AC240" s="138"/>
      <c r="AD240" s="138"/>
      <c r="AE240" s="135"/>
      <c r="AF240" s="135"/>
      <c r="AG240" s="135"/>
      <c r="AH240" s="135"/>
      <c r="AI240" s="135"/>
      <c r="AJ240" s="135"/>
      <c r="AK240" s="135"/>
      <c r="AL240" s="135"/>
      <c r="AM240" s="135"/>
      <c r="AN240" s="105"/>
      <c r="AO240" s="105"/>
      <c r="AP240" s="105"/>
      <c r="AQ240" s="105"/>
      <c r="AR240" s="105"/>
      <c r="AS240" s="26"/>
      <c r="AT240" s="92"/>
      <c r="AU240" s="24"/>
      <c r="AV240" s="24"/>
      <c r="AW240" s="92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16"/>
      <c r="BO240" s="16"/>
      <c r="BP240" s="24"/>
      <c r="BQ240" s="24"/>
      <c r="BR240" s="24"/>
      <c r="BS240" s="24"/>
      <c r="BT240" s="24"/>
      <c r="BU240" s="24"/>
      <c r="BV240" s="24"/>
      <c r="BW240" s="24"/>
      <c r="CA240" s="136"/>
    </row>
    <row r="241" spans="1:79" s="2" customFormat="1" x14ac:dyDescent="0.3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138"/>
      <c r="AA241" s="138"/>
      <c r="AB241" s="138"/>
      <c r="AC241" s="138"/>
      <c r="AD241" s="138"/>
      <c r="AE241" s="135"/>
      <c r="AF241" s="135"/>
      <c r="AG241" s="135"/>
      <c r="AH241" s="135"/>
      <c r="AI241" s="135"/>
      <c r="AJ241" s="135"/>
      <c r="AK241" s="135"/>
      <c r="AL241" s="135"/>
      <c r="AM241" s="135"/>
      <c r="AN241" s="105"/>
      <c r="AO241" s="105"/>
      <c r="AP241" s="105"/>
      <c r="AQ241" s="105"/>
      <c r="AR241" s="105"/>
      <c r="AS241" s="26"/>
      <c r="AT241" s="92"/>
      <c r="AU241" s="24"/>
      <c r="AV241" s="24"/>
      <c r="AW241" s="92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16"/>
      <c r="BO241" s="16"/>
      <c r="BP241" s="24"/>
      <c r="BQ241" s="24"/>
      <c r="BR241" s="24"/>
      <c r="BS241" s="24"/>
      <c r="BT241" s="24"/>
      <c r="BU241" s="24"/>
      <c r="BV241" s="24"/>
      <c r="BW241" s="24"/>
      <c r="CA241" s="136"/>
    </row>
    <row r="242" spans="1:79" s="2" customFormat="1" x14ac:dyDescent="0.3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138"/>
      <c r="AA242" s="138"/>
      <c r="AB242" s="138"/>
      <c r="AC242" s="138"/>
      <c r="AD242" s="138"/>
      <c r="AE242" s="135"/>
      <c r="AF242" s="135"/>
      <c r="AG242" s="135"/>
      <c r="AH242" s="135"/>
      <c r="AI242" s="135"/>
      <c r="AJ242" s="135"/>
      <c r="AK242" s="135"/>
      <c r="AL242" s="135"/>
      <c r="AM242" s="135"/>
      <c r="AN242" s="105"/>
      <c r="AO242" s="105"/>
      <c r="AP242" s="105"/>
      <c r="AQ242" s="105"/>
      <c r="AR242" s="105"/>
      <c r="AS242" s="26"/>
      <c r="AT242" s="92"/>
      <c r="AU242" s="24"/>
      <c r="AV242" s="24"/>
      <c r="AW242" s="92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16"/>
      <c r="BO242" s="16"/>
      <c r="BP242" s="24"/>
      <c r="BQ242" s="24"/>
      <c r="BR242" s="24"/>
      <c r="BS242" s="24"/>
      <c r="BT242" s="24"/>
      <c r="BU242" s="24"/>
      <c r="BV242" s="24"/>
      <c r="BW242" s="24"/>
      <c r="CA242" s="136"/>
    </row>
    <row r="243" spans="1:79" s="2" customFormat="1" x14ac:dyDescent="0.3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138"/>
      <c r="AA243" s="138"/>
      <c r="AB243" s="138"/>
      <c r="AC243" s="138"/>
      <c r="AD243" s="138"/>
      <c r="AE243" s="135"/>
      <c r="AF243" s="135"/>
      <c r="AG243" s="135"/>
      <c r="AH243" s="135"/>
      <c r="AI243" s="135"/>
      <c r="AJ243" s="135"/>
      <c r="AK243" s="135"/>
      <c r="AL243" s="135"/>
      <c r="AM243" s="135"/>
      <c r="AN243" s="105"/>
      <c r="AO243" s="105"/>
      <c r="AP243" s="105"/>
      <c r="AQ243" s="105"/>
      <c r="AR243" s="105"/>
      <c r="AS243" s="26"/>
      <c r="AT243" s="92"/>
      <c r="AU243" s="24"/>
      <c r="AV243" s="24"/>
      <c r="AW243" s="92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16"/>
      <c r="BO243" s="16"/>
      <c r="BP243" s="24"/>
      <c r="BQ243" s="24"/>
      <c r="BR243" s="24"/>
      <c r="BS243" s="24"/>
      <c r="BT243" s="24"/>
      <c r="BU243" s="24"/>
      <c r="BV243" s="24"/>
      <c r="BW243" s="24"/>
      <c r="CA243" s="136"/>
    </row>
    <row r="244" spans="1:79" s="2" customFormat="1" x14ac:dyDescent="0.3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138"/>
      <c r="AA244" s="138"/>
      <c r="AB244" s="138"/>
      <c r="AC244" s="138"/>
      <c r="AD244" s="138"/>
      <c r="AE244" s="135"/>
      <c r="AF244" s="135"/>
      <c r="AG244" s="135"/>
      <c r="AH244" s="135"/>
      <c r="AI244" s="135"/>
      <c r="AJ244" s="135"/>
      <c r="AK244" s="135"/>
      <c r="AL244" s="135"/>
      <c r="AM244" s="135"/>
      <c r="AN244" s="105"/>
      <c r="AO244" s="105"/>
      <c r="AP244" s="105"/>
      <c r="AQ244" s="105"/>
      <c r="AR244" s="105"/>
      <c r="AS244" s="26"/>
      <c r="AT244" s="92"/>
      <c r="AU244" s="24"/>
      <c r="AV244" s="24"/>
      <c r="AW244" s="92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16"/>
      <c r="BO244" s="16"/>
      <c r="BP244" s="24"/>
      <c r="BQ244" s="24"/>
      <c r="BR244" s="24"/>
      <c r="BS244" s="24"/>
      <c r="BT244" s="24"/>
      <c r="BU244" s="24"/>
      <c r="BV244" s="24"/>
      <c r="BW244" s="24"/>
      <c r="CA244" s="136"/>
    </row>
    <row r="245" spans="1:79" s="2" customFormat="1" x14ac:dyDescent="0.3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138"/>
      <c r="AA245" s="138"/>
      <c r="AB245" s="138"/>
      <c r="AC245" s="138"/>
      <c r="AD245" s="138"/>
      <c r="AE245" s="135"/>
      <c r="AF245" s="135"/>
      <c r="AG245" s="135"/>
      <c r="AH245" s="135"/>
      <c r="AI245" s="135"/>
      <c r="AJ245" s="135"/>
      <c r="AK245" s="135"/>
      <c r="AL245" s="135"/>
      <c r="AM245" s="135"/>
      <c r="AN245" s="105"/>
      <c r="AO245" s="105"/>
      <c r="AP245" s="105"/>
      <c r="AQ245" s="105"/>
      <c r="AR245" s="105"/>
      <c r="AS245" s="26"/>
      <c r="AT245" s="92"/>
      <c r="AU245" s="24"/>
      <c r="AV245" s="24"/>
      <c r="AW245" s="92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16"/>
      <c r="BO245" s="16"/>
      <c r="BP245" s="24"/>
      <c r="BQ245" s="24"/>
      <c r="BR245" s="24"/>
      <c r="BS245" s="24"/>
      <c r="BT245" s="24"/>
      <c r="BU245" s="24"/>
      <c r="BV245" s="24"/>
      <c r="BW245" s="24"/>
      <c r="CA245" s="136"/>
    </row>
    <row r="246" spans="1:79" s="2" customFormat="1" x14ac:dyDescent="0.3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138"/>
      <c r="AA246" s="138"/>
      <c r="AB246" s="138"/>
      <c r="AC246" s="138"/>
      <c r="AD246" s="138"/>
      <c r="AE246" s="135"/>
      <c r="AF246" s="135"/>
      <c r="AG246" s="135"/>
      <c r="AH246" s="135"/>
      <c r="AI246" s="135"/>
      <c r="AJ246" s="135"/>
      <c r="AK246" s="135"/>
      <c r="AL246" s="135"/>
      <c r="AM246" s="135"/>
      <c r="AN246" s="105"/>
      <c r="AO246" s="105"/>
      <c r="AP246" s="105"/>
      <c r="AQ246" s="105"/>
      <c r="AR246" s="105"/>
      <c r="AS246" s="26"/>
      <c r="AT246" s="92"/>
      <c r="AU246" s="24"/>
      <c r="AV246" s="24"/>
      <c r="AW246" s="92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16"/>
      <c r="BO246" s="16"/>
      <c r="BP246" s="24"/>
      <c r="BQ246" s="24"/>
      <c r="BR246" s="24"/>
      <c r="BS246" s="24"/>
      <c r="BT246" s="24"/>
      <c r="BU246" s="24"/>
      <c r="BV246" s="24"/>
      <c r="BW246" s="24"/>
      <c r="CA246" s="136"/>
    </row>
    <row r="247" spans="1:79" s="2" customFormat="1" x14ac:dyDescent="0.3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138"/>
      <c r="AA247" s="138"/>
      <c r="AB247" s="138"/>
      <c r="AC247" s="138"/>
      <c r="AD247" s="138"/>
      <c r="AE247" s="135"/>
      <c r="AF247" s="135"/>
      <c r="AG247" s="135"/>
      <c r="AH247" s="135"/>
      <c r="AI247" s="135"/>
      <c r="AJ247" s="135"/>
      <c r="AK247" s="135"/>
      <c r="AL247" s="135"/>
      <c r="AM247" s="135"/>
      <c r="AN247" s="105"/>
      <c r="AO247" s="105"/>
      <c r="AP247" s="105"/>
      <c r="AQ247" s="105"/>
      <c r="AR247" s="105"/>
      <c r="AS247" s="26"/>
      <c r="AT247" s="92"/>
      <c r="AU247" s="24"/>
      <c r="AV247" s="24"/>
      <c r="AW247" s="92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16"/>
      <c r="BO247" s="16"/>
      <c r="BP247" s="24"/>
      <c r="BQ247" s="24"/>
      <c r="BR247" s="24"/>
      <c r="BS247" s="24"/>
      <c r="BT247" s="24"/>
      <c r="BU247" s="24"/>
      <c r="BV247" s="24"/>
      <c r="BW247" s="24"/>
      <c r="CA247" s="136"/>
    </row>
    <row r="248" spans="1:79" s="2" customFormat="1" x14ac:dyDescent="0.3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138"/>
      <c r="AA248" s="138"/>
      <c r="AB248" s="138"/>
      <c r="AC248" s="138"/>
      <c r="AD248" s="138"/>
      <c r="AE248" s="135"/>
      <c r="AF248" s="135"/>
      <c r="AG248" s="135"/>
      <c r="AH248" s="135"/>
      <c r="AI248" s="135"/>
      <c r="AJ248" s="135"/>
      <c r="AK248" s="135"/>
      <c r="AL248" s="135"/>
      <c r="AM248" s="135"/>
      <c r="AN248" s="105"/>
      <c r="AO248" s="105"/>
      <c r="AP248" s="105"/>
      <c r="AQ248" s="105"/>
      <c r="AR248" s="105"/>
      <c r="AS248" s="26"/>
      <c r="AT248" s="92"/>
      <c r="AU248" s="24"/>
      <c r="AV248" s="24"/>
      <c r="AW248" s="92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16"/>
      <c r="BO248" s="16"/>
      <c r="BP248" s="24"/>
      <c r="BQ248" s="24"/>
      <c r="BR248" s="24"/>
      <c r="BS248" s="24"/>
      <c r="BT248" s="24"/>
      <c r="BU248" s="24"/>
      <c r="BV248" s="24"/>
      <c r="BW248" s="24"/>
      <c r="CA248" s="136"/>
    </row>
    <row r="249" spans="1:79" s="2" customFormat="1" x14ac:dyDescent="0.3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138"/>
      <c r="AA249" s="138"/>
      <c r="AB249" s="138"/>
      <c r="AC249" s="138"/>
      <c r="AD249" s="138"/>
      <c r="AE249" s="135"/>
      <c r="AF249" s="135"/>
      <c r="AG249" s="135"/>
      <c r="AH249" s="135"/>
      <c r="AI249" s="135"/>
      <c r="AJ249" s="135"/>
      <c r="AK249" s="135"/>
      <c r="AL249" s="135"/>
      <c r="AM249" s="135"/>
      <c r="AN249" s="105"/>
      <c r="AO249" s="105"/>
      <c r="AP249" s="105"/>
      <c r="AQ249" s="105"/>
      <c r="AR249" s="105"/>
      <c r="AS249" s="26"/>
      <c r="AT249" s="92"/>
      <c r="AU249" s="24"/>
      <c r="AV249" s="24"/>
      <c r="AW249" s="92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16"/>
      <c r="BO249" s="16"/>
      <c r="BP249" s="24"/>
      <c r="BQ249" s="24"/>
      <c r="BR249" s="24"/>
      <c r="BS249" s="24"/>
      <c r="BT249" s="24"/>
      <c r="BU249" s="24"/>
      <c r="BV249" s="24"/>
      <c r="BW249" s="24"/>
      <c r="CA249" s="136"/>
    </row>
    <row r="250" spans="1:79" s="2" customFormat="1" x14ac:dyDescent="0.3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138"/>
      <c r="AA250" s="138"/>
      <c r="AB250" s="138"/>
      <c r="AC250" s="138"/>
      <c r="AD250" s="138"/>
      <c r="AE250" s="135"/>
      <c r="AF250" s="135"/>
      <c r="AG250" s="135"/>
      <c r="AH250" s="135"/>
      <c r="AI250" s="135"/>
      <c r="AJ250" s="135"/>
      <c r="AK250" s="135"/>
      <c r="AL250" s="135"/>
      <c r="AM250" s="135"/>
      <c r="AN250" s="105"/>
      <c r="AO250" s="105"/>
      <c r="AP250" s="105"/>
      <c r="AQ250" s="105"/>
      <c r="AR250" s="105"/>
      <c r="AS250" s="26"/>
      <c r="AT250" s="92"/>
      <c r="AU250" s="24"/>
      <c r="AV250" s="24"/>
      <c r="AW250" s="92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16"/>
      <c r="BO250" s="16"/>
      <c r="BP250" s="24"/>
      <c r="BQ250" s="24"/>
      <c r="BR250" s="24"/>
      <c r="BS250" s="24"/>
      <c r="BT250" s="24"/>
      <c r="BU250" s="24"/>
      <c r="BV250" s="24"/>
      <c r="BW250" s="24"/>
      <c r="CA250" s="136"/>
    </row>
    <row r="251" spans="1:79" s="2" customFormat="1" x14ac:dyDescent="0.3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138"/>
      <c r="AA251" s="138"/>
      <c r="AB251" s="138"/>
      <c r="AC251" s="138"/>
      <c r="AD251" s="138"/>
      <c r="AE251" s="135"/>
      <c r="AF251" s="135"/>
      <c r="AG251" s="135"/>
      <c r="AH251" s="135"/>
      <c r="AI251" s="135"/>
      <c r="AJ251" s="135"/>
      <c r="AK251" s="135"/>
      <c r="AL251" s="135"/>
      <c r="AM251" s="135"/>
      <c r="AN251" s="105"/>
      <c r="AO251" s="105"/>
      <c r="AP251" s="105"/>
      <c r="AQ251" s="105"/>
      <c r="AR251" s="105"/>
      <c r="AS251" s="26"/>
      <c r="AT251" s="92"/>
      <c r="AU251" s="24"/>
      <c r="AV251" s="24"/>
      <c r="AW251" s="92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16"/>
      <c r="BO251" s="16"/>
      <c r="BP251" s="24"/>
      <c r="BQ251" s="24"/>
      <c r="BR251" s="24"/>
      <c r="BS251" s="24"/>
      <c r="BT251" s="24"/>
      <c r="BU251" s="24"/>
      <c r="BV251" s="24"/>
      <c r="BW251" s="24"/>
      <c r="CA251" s="136"/>
    </row>
    <row r="252" spans="1:79" s="2" customFormat="1" x14ac:dyDescent="0.3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138"/>
      <c r="AA252" s="138"/>
      <c r="AB252" s="138"/>
      <c r="AC252" s="138"/>
      <c r="AD252" s="138"/>
      <c r="AE252" s="135"/>
      <c r="AF252" s="135"/>
      <c r="AG252" s="135"/>
      <c r="AH252" s="135"/>
      <c r="AI252" s="135"/>
      <c r="AJ252" s="135"/>
      <c r="AK252" s="135"/>
      <c r="AL252" s="135"/>
      <c r="AM252" s="135"/>
      <c r="AN252" s="105"/>
      <c r="AO252" s="105"/>
      <c r="AP252" s="105"/>
      <c r="AQ252" s="105"/>
      <c r="AR252" s="105"/>
      <c r="AS252" s="26"/>
      <c r="AT252" s="92"/>
      <c r="AU252" s="24"/>
      <c r="AV252" s="24"/>
      <c r="AW252" s="92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16"/>
      <c r="BO252" s="16"/>
      <c r="BP252" s="24"/>
      <c r="BQ252" s="24"/>
      <c r="BR252" s="24"/>
      <c r="BS252" s="24"/>
      <c r="BT252" s="24"/>
      <c r="BU252" s="24"/>
      <c r="BV252" s="24"/>
      <c r="BW252" s="24"/>
      <c r="CA252" s="136"/>
    </row>
    <row r="253" spans="1:79" s="2" customFormat="1" x14ac:dyDescent="0.3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138"/>
      <c r="AA253" s="138"/>
      <c r="AB253" s="138"/>
      <c r="AC253" s="138"/>
      <c r="AD253" s="138"/>
      <c r="AE253" s="135"/>
      <c r="AF253" s="135"/>
      <c r="AG253" s="135"/>
      <c r="AH253" s="135"/>
      <c r="AI253" s="135"/>
      <c r="AJ253" s="135"/>
      <c r="AK253" s="135"/>
      <c r="AL253" s="135"/>
      <c r="AM253" s="135"/>
      <c r="AN253" s="105"/>
      <c r="AO253" s="105"/>
      <c r="AP253" s="105"/>
      <c r="AQ253" s="105"/>
      <c r="AR253" s="105"/>
      <c r="AS253" s="26"/>
      <c r="AT253" s="92"/>
      <c r="AU253" s="24"/>
      <c r="AV253" s="24"/>
      <c r="AW253" s="92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16"/>
      <c r="BO253" s="16"/>
      <c r="BP253" s="24"/>
      <c r="BQ253" s="24"/>
      <c r="BR253" s="24"/>
      <c r="BS253" s="24"/>
      <c r="BT253" s="24"/>
      <c r="BU253" s="24"/>
      <c r="BV253" s="24"/>
      <c r="BW253" s="24"/>
      <c r="CA253" s="136"/>
    </row>
    <row r="254" spans="1:79" s="2" customFormat="1" x14ac:dyDescent="0.3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138"/>
      <c r="AA254" s="138"/>
      <c r="AB254" s="138"/>
      <c r="AC254" s="138"/>
      <c r="AD254" s="138"/>
      <c r="AE254" s="135"/>
      <c r="AF254" s="135"/>
      <c r="AG254" s="135"/>
      <c r="AH254" s="135"/>
      <c r="AI254" s="135"/>
      <c r="AJ254" s="135"/>
      <c r="AK254" s="135"/>
      <c r="AL254" s="135"/>
      <c r="AM254" s="135"/>
      <c r="AN254" s="105"/>
      <c r="AO254" s="105"/>
      <c r="AP254" s="105"/>
      <c r="AQ254" s="105"/>
      <c r="AR254" s="105"/>
      <c r="AS254" s="26"/>
      <c r="AT254" s="92"/>
      <c r="AU254" s="24"/>
      <c r="AV254" s="24"/>
      <c r="AW254" s="92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16"/>
      <c r="BO254" s="16"/>
      <c r="BP254" s="24"/>
      <c r="BQ254" s="24"/>
      <c r="BR254" s="24"/>
      <c r="BS254" s="24"/>
      <c r="BT254" s="24"/>
      <c r="BU254" s="24"/>
      <c r="BV254" s="24"/>
      <c r="BW254" s="24"/>
      <c r="CA254" s="136"/>
    </row>
    <row r="255" spans="1:79" s="2" customFormat="1" x14ac:dyDescent="0.3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138"/>
      <c r="AA255" s="138"/>
      <c r="AB255" s="138"/>
      <c r="AC255" s="138"/>
      <c r="AD255" s="138"/>
      <c r="AE255" s="135"/>
      <c r="AF255" s="135"/>
      <c r="AG255" s="135"/>
      <c r="AH255" s="135"/>
      <c r="AI255" s="135"/>
      <c r="AJ255" s="135"/>
      <c r="AK255" s="135"/>
      <c r="AL255" s="135"/>
      <c r="AM255" s="135"/>
      <c r="AN255" s="105"/>
      <c r="AO255" s="105"/>
      <c r="AP255" s="105"/>
      <c r="AQ255" s="105"/>
      <c r="AR255" s="105"/>
      <c r="AS255" s="26"/>
      <c r="AT255" s="92"/>
      <c r="AU255" s="24"/>
      <c r="AV255" s="24"/>
      <c r="AW255" s="92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16"/>
      <c r="BO255" s="16"/>
      <c r="BP255" s="24"/>
      <c r="BQ255" s="24"/>
      <c r="BR255" s="24"/>
      <c r="BS255" s="24"/>
      <c r="BT255" s="24"/>
      <c r="BU255" s="24"/>
      <c r="BV255" s="24"/>
      <c r="BW255" s="24"/>
      <c r="CA255" s="136"/>
    </row>
    <row r="256" spans="1:79" s="2" customFormat="1" x14ac:dyDescent="0.3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138"/>
      <c r="AA256" s="138"/>
      <c r="AB256" s="138"/>
      <c r="AC256" s="138"/>
      <c r="AD256" s="138"/>
      <c r="AE256" s="135"/>
      <c r="AF256" s="135"/>
      <c r="AG256" s="135"/>
      <c r="AH256" s="135"/>
      <c r="AI256" s="135"/>
      <c r="AJ256" s="135"/>
      <c r="AK256" s="135"/>
      <c r="AL256" s="135"/>
      <c r="AM256" s="135"/>
      <c r="AN256" s="105"/>
      <c r="AO256" s="105"/>
      <c r="AP256" s="105"/>
      <c r="AQ256" s="105"/>
      <c r="AR256" s="105"/>
      <c r="AS256" s="26"/>
      <c r="AT256" s="92"/>
      <c r="AU256" s="24"/>
      <c r="AV256" s="24"/>
      <c r="AW256" s="92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16"/>
      <c r="BO256" s="16"/>
      <c r="BP256" s="24"/>
      <c r="BQ256" s="24"/>
      <c r="BR256" s="24"/>
      <c r="BS256" s="24"/>
      <c r="BT256" s="24"/>
      <c r="BU256" s="24"/>
      <c r="BV256" s="24"/>
      <c r="BW256" s="24"/>
      <c r="CA256" s="136"/>
    </row>
  </sheetData>
  <pageMargins left="0" right="0" top="0" bottom="0" header="0" footer="0"/>
  <pageSetup paperSize="9" scale="4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Segments Analysis in USD</vt:lpstr>
      <vt:lpstr>'Segments Analysis in USD'!Print_Area</vt:lpstr>
      <vt:lpstr>'Segments Analysis in USD'!Print_Titles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Nonlapan Cheewinjarasroj</dc:creator>
  <cp:lastModifiedBy>Kalayachat Vichitkarnchana</cp:lastModifiedBy>
  <cp:lastPrinted>2019-11-12T04:48:26Z</cp:lastPrinted>
  <dcterms:created xsi:type="dcterms:W3CDTF">2019-11-12T02:54:30Z</dcterms:created>
  <dcterms:modified xsi:type="dcterms:W3CDTF">2019-11-12T07:57:40Z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