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20\Upload to website\3q20 TH\"/>
    </mc:Choice>
  </mc:AlternateContent>
  <bookViews>
    <workbookView xWindow="0" yWindow="0" windowWidth="19200" windowHeight="7050"/>
  </bookViews>
  <sheets>
    <sheet name="History of IVL M&amp;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>#REF!</definedName>
    <definedName name="____________________________________xlnm.Print_Area_3">NA()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>#REF!</definedName>
    <definedName name="_______________DAT1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>#REF!</definedName>
    <definedName name="______________DAT1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>#REF!</definedName>
    <definedName name="_____________DAT1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>#REF!</definedName>
    <definedName name="_____TAB1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'[1]SCB 1 - Current'!$F$10</definedName>
    <definedName name="___SCB2">'[1]SCB 2 - Current'!$F$11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>#REF!</definedName>
    <definedName name="___xy11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hidden="1">{"Selective Distribution Group",#N/A,FALSE,"Taxable Income 99"}</definedName>
    <definedName name="__a2" hidden="1">{"Selective Distribution Group",#N/A,FALSE,"Taxable Income 99"}</definedName>
    <definedName name="__ac1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hidden="1">#REF!</definedName>
    <definedName name="__gas1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hidden="1">#REF!</definedName>
    <definedName name="__ISP4">#REF!</definedName>
    <definedName name="__kvs1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>#REF!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>#REF!</definedName>
    <definedName name="__PRN1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>#REF!</definedName>
    <definedName name="__PT2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'[1]SCB 1 - Current'!$F$10</definedName>
    <definedName name="__SCB2">'[1]SCB 2 - Current'!$F$11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>#REF!</definedName>
    <definedName name="_1_??">#REF!</definedName>
    <definedName name="_1_????">#REF!</definedName>
    <definedName name="_10">#REF!</definedName>
    <definedName name="_11">#REF!</definedName>
    <definedName name="_1102" hidden="1">'[2]stat local'!$D$769:$D$3475</definedName>
    <definedName name="_1Excel_BuiltIn__FilterDatabase_1">#REF!</definedName>
    <definedName name="_2">#REF!</definedName>
    <definedName name="_2___Ç_Áö">#REF!</definedName>
    <definedName name="_28YEN_1_1_1">#N/A</definedName>
    <definedName name="_2Ç_Áö">#REF!</definedName>
    <definedName name="_2Excel_BuiltIn_Print_Area_1_1_1_1">#REF!</definedName>
    <definedName name="_3">#REF!</definedName>
    <definedName name="_3__Ç_Áö">#REF!</definedName>
    <definedName name="_35Excel_BuiltIn_Print_Area_1">#REF!</definedName>
    <definedName name="_36YEN_1_1_8_1">[0]!___TG25/#REF!</definedName>
    <definedName name="_37YEN_2_1_8_1">___TG26/#REF!</definedName>
    <definedName name="_38YEN_2_8_1">___TG26/#REF!</definedName>
    <definedName name="_4">#REF!</definedName>
    <definedName name="_4_Ç_Áö">#REF!</definedName>
    <definedName name="_5">#REF!</definedName>
    <definedName name="_53Excel_BuiltIn_Print_Area_1">#REF!</definedName>
    <definedName name="_54YEN_1_1_8_1">#N/A</definedName>
    <definedName name="_56YEN_1_1_8_1">[0]!___TG24/#REF!</definedName>
    <definedName name="_59YEN_2_1_8_1">[0]!___TG25/#REF!</definedName>
    <definedName name="_5Ç_Áö">#REF!</definedName>
    <definedName name="_5Excel_BuiltIn_Print_Area_1">#REF!</definedName>
    <definedName name="_6">#REF!</definedName>
    <definedName name="_62YEN_2_8_1">[0]!___TG25/#REF!</definedName>
    <definedName name="_6YEN_1_1_8_1">[0]!___TG25/#REF!</definedName>
    <definedName name="_7">#REF!</definedName>
    <definedName name="_7YEN_2_1_8_1">___TG26/#REF!</definedName>
    <definedName name="_8YEN_2_8_1">___TG26/#REF!</definedName>
    <definedName name="_ac1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>#REF!</definedName>
    <definedName name="_BDT2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hidden="1">#REF!</definedName>
    <definedName name="_CTAPTA" hidden="1">#REF!</definedName>
    <definedName name="_CTAPurifiedTA" hidden="1">#REF!</definedName>
    <definedName name="_CWT1">"$"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localSheetId="0" hidden="1">'History of IVL M&amp;A'!$A$3:$H$78</definedName>
    <definedName name="_xlnm._FilterDatabase" hidden="1">#REF!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hidden="1">#REF!</definedName>
    <definedName name="_INV07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>#REF!</definedName>
    <definedName name="_lit1">#REF!</definedName>
    <definedName name="_lit2">#REF!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>#REF!</definedName>
    <definedName name="_MI136">#REF!</definedName>
    <definedName name="_Order1" hidden="1">255</definedName>
    <definedName name="_Order2" hidden="1">255</definedName>
    <definedName name="_orgCTAPTA" hidden="1">#REF!</definedName>
    <definedName name="_PPP94">#REF!</definedName>
    <definedName name="_PRD1">237</definedName>
    <definedName name="_PRD3">[3]AllData!#REF!</definedName>
    <definedName name="_PRD3_4">[3]AllData!#REF!</definedName>
    <definedName name="_PRD3_8">[3]AllData!#REF!</definedName>
    <definedName name="_PRN1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>#REF!</definedName>
    <definedName name="_razao">#REF!</definedName>
    <definedName name="_Regression_Int">1</definedName>
    <definedName name="_RR70">#REF!</definedName>
    <definedName name="_SCB1">'[1]SCB 1 - Current'!$F$10</definedName>
    <definedName name="_SCB2">'[1]SCB 2 - Current'!$F$11</definedName>
    <definedName name="_ScheduleBS" hidden="1">#REF!</definedName>
    <definedName name="_SET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hidden="1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>#REF!</definedName>
    <definedName name="_WT582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>#REF!</definedName>
    <definedName name="A64830000.15G40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a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>#REF!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>#REF!</definedName>
    <definedName name="ABSOLUTE_TIMES" hidden="1">"TEST_ITEM"</definedName>
    <definedName name="ABU_print_data_and_ratios">#REF!</definedName>
    <definedName name="ac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>#REF!</definedName>
    <definedName name="ACCOUNT">'[6]S&amp;S BGT'!$S$2:$S$21</definedName>
    <definedName name="Acetic_Acid_Chart">#REF!</definedName>
    <definedName name="Acetic_VPSum">#REF!</definedName>
    <definedName name="Acetyl_VPSum">#REF!</definedName>
    <definedName name="Acetylene_Chart">#REF!</definedName>
    <definedName name="ACH">[6]Value!$AE$15</definedName>
    <definedName name="ACIDO">#REF!</definedName>
    <definedName name="act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[7]NBCA_2001_Completed!#REF!</definedName>
    <definedName name="AddOne_4">[7]NBCA_2001_Completed!#REF!</definedName>
    <definedName name="AddOne_8">[7]NBCA_2001_Completed!#REF!</definedName>
    <definedName name="adf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>#REF!</definedName>
    <definedName name="AGEDDATABASE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>#REF!</definedName>
    <definedName name="ai">{"'Eng (page2)'!$A$1:$D$52"}</definedName>
    <definedName name="ai_1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[6]Value!$AE$19</definedName>
    <definedName name="ALFAJUNTOACUMULADO">#REF!</definedName>
    <definedName name="ALFAJUNTOMES">#REF!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>#REF!</definedName>
    <definedName name="Almacen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>#REF!</definedName>
    <definedName name="anion11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>#REF!</definedName>
    <definedName name="any">#N/A</definedName>
    <definedName name="APROBADAS">#REF!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>#REF!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hidden="1">#REF!</definedName>
    <definedName name="Asia">#REF!</definedName>
    <definedName name="ASS">#REF!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>#REF!</definedName>
    <definedName name="Asstes">#REF!</definedName>
    <definedName name="AT">#REF!</definedName>
    <definedName name="ATH">[6]Value!$AE$9</definedName>
    <definedName name="Auriga">#REF!</definedName>
    <definedName name="Aux_pwr_MW">#REF!</definedName>
    <definedName name="AUXILIAR">#REF!</definedName>
    <definedName name="AvgDep">#REF!</definedName>
    <definedName name="AW">[6]Value!$AE$28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>#REF!</definedName>
    <definedName name="B_521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[8]PRM!$A$19:$B$20</definedName>
    <definedName name="BASE_9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ok2">#REF!</definedName>
    <definedName name="BORRA">#REF!</definedName>
    <definedName name="BORRAR">#REF!</definedName>
    <definedName name="BrandCode">#REF!,#REF!</definedName>
    <definedName name="BS_ASSETS_ICI">#REF!</definedName>
    <definedName name="BS_ICI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>#REF!</definedName>
    <definedName name="Buta_share_sum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>#REF!,#REF!,#REF!</definedName>
    <definedName name="CAPACITY">#REF!</definedName>
    <definedName name="CapActions_H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>#REF!</definedName>
    <definedName name="cCF">#REF!</definedName>
    <definedName name="cdu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#REF!,#REF!,#REF!,#REF!,#REF!,#REF!,#REF!,#REF!,#REF!</definedName>
    <definedName name="CellNow">[7]NBCA_2001_Completed!#REF!</definedName>
    <definedName name="CellNow_4">[7]NBCA_2001_Completed!#REF!</definedName>
    <definedName name="CellNow_8">[7]NBCA_2001_Completed!#REF!</definedName>
    <definedName name="CENARIOS">#REF!</definedName>
    <definedName name="CEPSA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>#REF!</definedName>
    <definedName name="CHIPPS">"$"</definedName>
    <definedName name="Chk">#REF!</definedName>
    <definedName name="ciaaa">#REF!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>#REF!</definedName>
    <definedName name="Client_Prod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hidden="1">{#N/A,#N/A,FALSE,"970301";#N/A,#N/A,FALSE,"970302";#N/A,#N/A,FALSE,"970303";#N/A,#N/A,FALSE,"970304";#N/A,#N/A,FALSE,"COM1";#N/A,#N/A,FALSE,"COM2"}</definedName>
    <definedName name="Commentaires">#REF!</definedName>
    <definedName name="COMMISSION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>#REF!</definedName>
    <definedName name="constn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AINER">#REF!</definedName>
    <definedName name="convUSD">#REF!</definedName>
    <definedName name="Cost">#REF!</definedName>
    <definedName name="Cost_1">IF(graph1=TRUE,#REF!,0)</definedName>
    <definedName name="Cost_2">IF(graph2=TRUE,#REF!,0)</definedName>
    <definedName name="Cost_3">IF(graph3=TRUE,#REF!,0)</definedName>
    <definedName name="Cost_4">IF(graph4=TRUE,#REF!,0)</definedName>
    <definedName name="Cost_5">IF(graph5=TRUE,#REF!,0)</definedName>
    <definedName name="Cost_6">IF(graph6=TRUE,#REF!,0)</definedName>
    <definedName name="Cost_7">IF(graph7=TRUE,#REF!,0)</definedName>
    <definedName name="cost_per_unit">#REF!</definedName>
    <definedName name="CostData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>#REF!</definedName>
    <definedName name="crit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>#REF!</definedName>
    <definedName name="ctadesc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>#REF!</definedName>
    <definedName name="Custom2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>#REF!</definedName>
    <definedName name="CWTR">"$"</definedName>
    <definedName name="CX">#REF!</definedName>
    <definedName name="CX_US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1" hidden="1">{#N/A,#N/A,FALSE,"INV14"}</definedName>
    <definedName name="DATA_9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>#REF!</definedName>
    <definedName name="dato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>#REF!</definedName>
    <definedName name="DB_NG_Nm3ph">#REF!</definedName>
    <definedName name="db1_04">#REF!</definedName>
    <definedName name="db1_05">#REF!</definedName>
    <definedName name="DBL___0">#REF!</definedName>
    <definedName name="DC_FED">#REF!</definedName>
    <definedName name="DCD">[6]Value!$AE$20</definedName>
    <definedName name="dd">#REF!</definedName>
    <definedName name="DDD" hidden="1">{#N/A,#N/A,FALSE,"INV14"}</definedName>
    <definedName name="DDD_1" hidden="1">{#N/A,#N/A,FALSE,"INV14"}</definedName>
    <definedName name="DDDD" hidden="1">{#N/A,#N/A,FALSE,"INV14"}</definedName>
    <definedName name="DDDD_1" hidden="1">{#N/A,#N/A,FALSE,"INV14"}</definedName>
    <definedName name="ddddd">#REF!</definedName>
    <definedName name="DDDDDDDD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>#REF!</definedName>
    <definedName name="DEG_Euro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>#REF!</definedName>
    <definedName name="DENIER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>#REF!</definedName>
    <definedName name="Disabled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'[10]ADJ - RATE'!$B$4</definedName>
    <definedName name="dm">'[11]PRMT-00'!$H$8</definedName>
    <definedName name="DMACC">#REF!</definedName>
    <definedName name="DMACCC">#REF!</definedName>
    <definedName name="DME_Dirty">"False"</definedName>
    <definedName name="DME_LocalFile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'[12]New Co Sum'!$E$76</definedName>
    <definedName name="DTYCHANGES">#REF!</definedName>
    <definedName name="DUABELAS">#REF!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>#REF!</definedName>
    <definedName name="DURATION_DISC.">#REF!</definedName>
    <definedName name="DURDISC">#REF!</definedName>
    <definedName name="DUTY">#REF!</definedName>
    <definedName name="DWT">[6]Value!$AE$31</definedName>
    <definedName name="EBF">#REF!</definedName>
    <definedName name="EEEE" hidden="1">{#N/A,#N/A,FALSE,"INV14"}</definedName>
    <definedName name="EEEE_1" hidden="1">{#N/A,#N/A,FALSE,"INV14"}</definedName>
    <definedName name="EFF">#REF!</definedName>
    <definedName name="EffBSYDT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[13]PRMT!$E$36</definedName>
    <definedName name="euro">#REF!</definedName>
    <definedName name="euro1q03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[14]eliminations!#REF!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>#REF!,#REF!</definedName>
    <definedName name="Excel_BuiltIn_Print_Area_1_1_4">#REF!,#REF!</definedName>
    <definedName name="Excel_BuiltIn_Print_Area_10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>#REF!</definedName>
    <definedName name="Excel_BuiltIn_Print_Titles_9">#REF!</definedName>
    <definedName name="Exchange">8025</definedName>
    <definedName name="EXP">#REF!</definedName>
    <definedName name="Exp_BKD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>#REF!</definedName>
    <definedName name="F1_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>#REF!</definedName>
    <definedName name="fdfdfdf">#REF!</definedName>
    <definedName name="fdfdfdfdf">#REF!</definedName>
    <definedName name="fdfdfdfdffffffffffffffffffffffffffffffffffffffffffffffff">#REF!</definedName>
    <definedName name="Febbbb" hidden="1">{#N/A,#N/A,FALSE,"INV14"}</definedName>
    <definedName name="Febbbb_1" hidden="1">{#N/A,#N/A,FALSE,"INV14"}</definedName>
    <definedName name="FEBRERO">#REF!</definedName>
    <definedName name="fecha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ile_1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>#REF!</definedName>
    <definedName name="FILL" hidden="1">#REF!</definedName>
    <definedName name="Filt2">'[15]Sum_Exp Delta'!#REF!</definedName>
    <definedName name="Filt2_4">'[15]Sum_Exp Delta'!#REF!</definedName>
    <definedName name="Filt2_8">'[15]Sum_Exp Delta'!#REF!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>#REF!</definedName>
    <definedName name="FLUJOS_DE_CAJA_._PRESUPUESTO_1.99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>#REF!</definedName>
    <definedName name="FOYDT">#REF!</definedName>
    <definedName name="fre">#REF!</definedName>
    <definedName name="fred">#N/A</definedName>
    <definedName name="FREIGHT">#REF!</definedName>
    <definedName name="FSoPacific" hidden="1">{"BS",#N/A,FALSE,"USA"}</definedName>
    <definedName name="FUEL">#REF!</definedName>
    <definedName name="Full_Print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>#REF!</definedName>
    <definedName name="ghh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>#REF!</definedName>
    <definedName name="grs.metal_paladio">#REF!</definedName>
    <definedName name="grstr">#REF!</definedName>
    <definedName name="GT_NG_Nm3ph">#REF!</definedName>
    <definedName name="GT_Power_MW">#REF!</definedName>
    <definedName name="GT_Stminj_Tph">#REF!</definedName>
    <definedName name="H">[16]PRM!$C$18:$D$19</definedName>
    <definedName name="H_9">#REF!</definedName>
    <definedName name="H2_Chart">#REF!</definedName>
    <definedName name="H2_VPSum">#REF!</definedName>
    <definedName name="hc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>#REF!</definedName>
    <definedName name="HCG_GNG_cal._Fp_correctie3">#REF!</definedName>
    <definedName name="HCG_GNG_cal._waarde_Fp_correctie">#REF!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>#REF!</definedName>
    <definedName name="hghghghg">#REF!</definedName>
    <definedName name="hh">#REF!</definedName>
    <definedName name="hhh">#REF!</definedName>
    <definedName name="hjhhhh">#REF!</definedName>
    <definedName name="HK\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>#REF!</definedName>
    <definedName name="homic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>#REF!</definedName>
    <definedName name="hsfafjf">#REF!</definedName>
    <definedName name="HTM_GNG_Nm3ph">#REF!</definedName>
    <definedName name="HTML_CodePage">1252</definedName>
    <definedName name="HTML_Control">{"'Booked Orders'!$A$19:$M$38"}</definedName>
    <definedName name="HTML_Control_1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>#REF!</definedName>
    <definedName name="hworkfront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hidden="1">{#N/A,#N/A,FALSE,"17MAY";#N/A,#N/A,FALSE,"24MAY"}</definedName>
    <definedName name="hwrn1_1" hidden="1">{#N/A,#N/A,FALSE,"17MAY";#N/A,#N/A,FALSE,"24MAY"}</definedName>
    <definedName name="hype" hidden="1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'[17]PRMT-00'!$H$7</definedName>
    <definedName name="IDR_1">#REF!</definedName>
    <definedName name="IDR_2">#REF!</definedName>
    <definedName name="idr_9">#REF!</definedName>
    <definedName name="IHL">#REF!</definedName>
    <definedName name="II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>#REF!</definedName>
    <definedName name="IMPL1">#REF!</definedName>
    <definedName name="Import_pwr_MW">#REF!</definedName>
    <definedName name="ImportFile">#N/A</definedName>
    <definedName name="impot">#REF!</definedName>
    <definedName name="INC_GNG_Nm3ph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hidden="1">{#N/A,#N/A,FALSE,"CAT3516";#N/A,#N/A,FALSE,"CAT3608";#N/A,#N/A,FALSE,"Wartsila";#N/A,#N/A,FALSE,"Asm";#N/A,#N/A,FALSE,"DG cost"}</definedName>
    <definedName name="IPCONSOLENTERIES">#REF!</definedName>
    <definedName name="IPLRATIO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>#REF!</definedName>
    <definedName name="IRINV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[6]Value!$AE$29</definedName>
    <definedName name="IS1_">#REF!</definedName>
    <definedName name="IS2_">#REF!</definedName>
    <definedName name="ISD_BE">#REF!</definedName>
    <definedName name="ISD_TE">#REF!</definedName>
    <definedName name="ITY">#REF!</definedName>
    <definedName name="IVWISE">#REF!</definedName>
    <definedName name="J">[16]PRM!$A$16:$B$17</definedName>
    <definedName name="J_9">#REF!</definedName>
    <definedName name="jajj">#REF!</definedName>
    <definedName name="JENIS">#REF!</definedName>
    <definedName name="Jet">#REF!</definedName>
    <definedName name="jjj">#REF!</definedName>
    <definedName name="JKM">[6]Value!$AE$21</definedName>
    <definedName name="JS">#REF!</definedName>
    <definedName name="JULIO">#REF!</definedName>
    <definedName name="JUMLAH_DT">#REF!</definedName>
    <definedName name="JUMLAH_OH">#REF!</definedName>
    <definedName name="JUNIO">#REF!</definedName>
    <definedName name="JUROS_VENDAS">#REF!</definedName>
    <definedName name="K">[16]PRM!$A$18:$B$19</definedName>
    <definedName name="K_9">#REF!</definedName>
    <definedName name="K2_WBEVMODE" hidden="1">-1</definedName>
    <definedName name="kalender_uren">#REF!</definedName>
    <definedName name="kdk">[6]Value!$AE$22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[6]Value!$AE$17</definedName>
    <definedName name="klklkl">#REF!</definedName>
    <definedName name="KPR">[6]Value!$AE$16</definedName>
    <definedName name="kskk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>#REF!</definedName>
    <definedName name="kvs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>IF(___wt11,Header_Row+[0]!__________________????,Header_Row)</definedName>
    <definedName name="LAYOUT">#REF!</definedName>
    <definedName name="LC">#REF!</definedName>
    <definedName name="LC_4">#REF!</definedName>
    <definedName name="LC_8">#REF!</definedName>
    <definedName name="LevelOne">#REF!</definedName>
    <definedName name="LevelThree">#REF!,#REF!,#REF!</definedName>
    <definedName name="LevelTwo">#REF!,#REF!</definedName>
    <definedName name="LHV_calorische_waarde_GNG">#REF!</definedName>
    <definedName name="LIABILITY">#REF!</definedName>
    <definedName name="LIGHTING">"$#REF!.$D$200"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'[10]ADJ - RATE'!$B$2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>#REF!</definedName>
    <definedName name="lklk">#REF!</definedName>
    <definedName name="lklkl">#REF!</definedName>
    <definedName name="lklklkl">#REF!</definedName>
    <definedName name="LL">#REF!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[6]Value!#REF!</definedName>
    <definedName name="LNP_4">[6]Value!#REF!</definedName>
    <definedName name="LNP_8">[6]Value!#REF!</definedName>
    <definedName name="LO">#REF!</definedName>
    <definedName name="Loan">[18]เงินกู้ธนชาติ!$B$4</definedName>
    <definedName name="Loan_Amount">#REF!</definedName>
    <definedName name="Loan_Start">#REF!</definedName>
    <definedName name="Loan_Years">#REF!</definedName>
    <definedName name="Loan1">'[18]เงินกู้ MGC'!$B$4</definedName>
    <definedName name="Locação">#REF!</definedName>
    <definedName name="Long">[18]เงินกู้ธนชาติ!$F$15</definedName>
    <definedName name="Long1">'[18]เงินกู้ MGC'!$F$15</definedName>
    <definedName name="LOP">#REF!</definedName>
    <definedName name="Lot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'[19]FG-NOV06'!$M$1:$BW$1</definedName>
    <definedName name="m">1000000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>#REF!</definedName>
    <definedName name="MAC_pwr_MW">#REF!</definedName>
    <definedName name="Macro1">#N/A</definedName>
    <definedName name="Macro2">#N/A</definedName>
    <definedName name="MANUF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>#REF!</definedName>
    <definedName name="MEG_Asia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>#REF!</definedName>
    <definedName name="MFG_ICI">#REF!</definedName>
    <definedName name="MFG_KSN_ICI">#REF!</definedName>
    <definedName name="mio">#REF!</definedName>
    <definedName name="MKS">[6]Value!$AE$23</definedName>
    <definedName name="MMACC">#REF!</definedName>
    <definedName name="mmmmmmmmmmmmmmmmmmmmmmmm">#REF!</definedName>
    <definedName name="Moisture_Gain">#REF!</definedName>
    <definedName name="Mon">#REF!</definedName>
    <definedName name="month">[20]Prm!$A$2:$B$13</definedName>
    <definedName name="Moy_2014">#REF!</definedName>
    <definedName name="Moy_2015">#REF!</definedName>
    <definedName name="MP">#REF!</definedName>
    <definedName name="mps">#REF!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>#REF!</definedName>
    <definedName name="napsp">#N/A</definedName>
    <definedName name="NatGas_Chart">#REF!</definedName>
    <definedName name="NatGasVPSum">#REF!</definedName>
    <definedName name="nee">#REF!</definedName>
    <definedName name="NetCashFlow">#REF!</definedName>
    <definedName name="new">#N/A</definedName>
    <definedName name="NEW_ITEM_TEMPLATE_NAME">#REF!</definedName>
    <definedName name="newgraph">#N/A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G_AB_10">#REF!</definedName>
    <definedName name="NG_CAT_1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>#REF!</definedName>
    <definedName name="nowt">#N/A</definedName>
    <definedName name="NP">#REF!</definedName>
    <definedName name="NRD_76P_Chart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>MATCH(0.01,End_Bal,-1)+1</definedName>
    <definedName name="o">#REF!</definedName>
    <definedName name="º??¼??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>#REF!</definedName>
    <definedName name="ºÎ°¡°¡Ä¡">#REF!</definedName>
    <definedName name="Oil_Gain">#REF!</definedName>
    <definedName name="OilA">#REF!</definedName>
    <definedName name="OilB">#REF!</definedName>
    <definedName name="ok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>#REF!</definedName>
    <definedName name="ºñÃ¼Àû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>#REF!</definedName>
    <definedName name="OUT_PUT_SM2C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[23]Contract!$M$2:$N$4</definedName>
    <definedName name="PARITY_9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>DATE(YEAR(Loan_Start),MONTH(Loan_Start)+[0]!_______________________________TG25,DAY(Loan_Start))</definedName>
    <definedName name="PCDORDRECHTFENOL">#REF!</definedName>
    <definedName name="PCPAKTANKPCROTTERDAM">#REF!</definedName>
    <definedName name="PCROTTERDAMFENOL">#REF!</definedName>
    <definedName name="PCSANTANDERFENOL">#REF!</definedName>
    <definedName name="PCTARRAGONAACETONA">#REF!</definedName>
    <definedName name="PeL">#REF!,#REF!,#REF!,#REF!,#REF!,#REF!,#REF!,#REF!,#REF!,#REF!,#REF!,#REF!,#REF!,#REF!,#REF!,#REF!,#REF!,#REF!,#REF!,#REF!,#REF!,#REF!,#REF!,#REF!,#REF!</definedName>
    <definedName name="PET_Cogen_Spec.energy_GJpt">#REF!</definedName>
    <definedName name="PET_Output_Mtpa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[23]EXPSCHE!$X$6</definedName>
    <definedName name="plan_9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hidden="1">#REF!</definedName>
    <definedName name="postkey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>#REF!</definedName>
    <definedName name="Print">#REF!</definedName>
    <definedName name="_xlnm.Print_Area" localSheetId="0">'History of IVL M&amp;A'!$A$1:$H$80</definedName>
    <definedName name="_xlnm.Print_Area">#REF!</definedName>
    <definedName name="Print_Area_MI">#REF!</definedName>
    <definedName name="Print_Area_Reset">OFFSET(Full_Print,0,0,Last_Row)</definedName>
    <definedName name="Print_Range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>#REF!,#REF!</definedName>
    <definedName name="PRINT_TITLES_MI">#REF!</definedName>
    <definedName name="print1999200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'[24]New Projects'!$AS$3:$AS$4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[6]Value!$AE$11</definedName>
    <definedName name="PST1___0">"$#REF!.$B$5"</definedName>
    <definedName name="PTA">#REF!</definedName>
    <definedName name="pta.acetico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>#REF!</definedName>
    <definedName name="pw_521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>#REF!</definedName>
    <definedName name="QAActiveSheetID">#N/A</definedName>
    <definedName name="qq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>#REF!</definedName>
    <definedName name="qqqqqqqqqqqqqqqqqqqqqqqqqqqqqqqqqqq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>#REF!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ANT">#REF!</definedName>
    <definedName name="Rec">0.15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hidden="1">{#N/A,#N/A,FALSE,"ACQ_GRAPHS";#N/A,#N/A,FALSE,"T_1 GRAPHS";#N/A,#N/A,FALSE,"T_2 GRAPHS";#N/A,#N/A,FALSE,"COMB_GRAPHS"}</definedName>
    <definedName name="refre">#REF!</definedName>
    <definedName name="REFRIGECC">#REF!</definedName>
    <definedName name="REFRIGERADA">#REF!</definedName>
    <definedName name="region">#N/A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>#REF!</definedName>
    <definedName name="RES_CEN">#REF!</definedName>
    <definedName name="res_sum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S_FRETE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[6]Value!$AE$13</definedName>
    <definedName name="rjd">[6]Value!$AE$30</definedName>
    <definedName name="RM">[6]Value!$AE$11</definedName>
    <definedName name="RMPRICE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>#REF!</definedName>
    <definedName name="rt_intt">[23]Contract!$AC$6</definedName>
    <definedName name="rt_intt_9">#REF!</definedName>
    <definedName name="rt_intt1">[13]CNT!$AE$5</definedName>
    <definedName name="RTD">#REF!</definedName>
    <definedName name="RTD_Sep" hidden="1">#REF!</definedName>
    <definedName name="RTG">[6]Value!$AE$11</definedName>
    <definedName name="RTR">[6]Value!$AE$27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>#REF!</definedName>
    <definedName name="S_AJE_Tot_Data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>#REF!</definedName>
    <definedName name="SBAlogo2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f">#REF!</definedName>
    <definedName name="SDF_1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>#REF!</definedName>
    <definedName name="SDFGHHJH">#REF!</definedName>
    <definedName name="sdfsdf" hidden="1">{"LVMH Debt Equity",#N/A,TRUE,"CONSO LVMH Current BS"}</definedName>
    <definedName name="sdjhsdfjdsf">#REF!</definedName>
    <definedName name="sds">#REF!</definedName>
    <definedName name="SDY">#REF!</definedName>
    <definedName name="SEBELAS">#REF!</definedName>
    <definedName name="SEIS">"Caixa de texto 6"</definedName>
    <definedName name="SEMBILAN">#REF!</definedName>
    <definedName name="sen">#REF!</definedName>
    <definedName name="Sep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>#REF!</definedName>
    <definedName name="SEPULUH">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hhgd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[6]Value!$AE$20</definedName>
    <definedName name="SOBE">"Caixa de texto 3"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>#REF!</definedName>
    <definedName name="ssdsssssssssssssssssssss">#REF!</definedName>
    <definedName name="SSP">[8]PRM!$A$17:$B$18</definedName>
    <definedName name="SSPGRD">#REF!</definedName>
    <definedName name="ssss">#REF!</definedName>
    <definedName name="sssss" hidden="1">#REF!</definedName>
    <definedName name="SSSSSS">#REF!</definedName>
    <definedName name="sssssss" hidden="1">{#N/A,#N/A,FALSE,"INV14"}</definedName>
    <definedName name="sssssss_1" hidden="1">{#N/A,#N/A,FALSE,"INV14"}</definedName>
    <definedName name="ssssssssssssss">#REF!</definedName>
    <definedName name="SSSSSSSSSSSSSSSSSSSSSSSSSSSSSS" hidden="1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>#REF!</definedName>
    <definedName name="SUMMARY">#REF!</definedName>
    <definedName name="summary1">#N/A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>#REF!</definedName>
    <definedName name="t.alm.001">#REF!</definedName>
    <definedName name="t.alm.002">#REF!</definedName>
    <definedName name="t.mes.">#REF!</definedName>
    <definedName name="T_1">1000</definedName>
    <definedName name="T_2">1000</definedName>
    <definedName name="t9113.01">#REF!</definedName>
    <definedName name="t9113.99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>#REF!</definedName>
    <definedName name="tgfg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[6]Value!$B$6</definedName>
    <definedName name="To_Sell">#REF!,#REF!</definedName>
    <definedName name="Tot">#REF!</definedName>
    <definedName name="TOTActif_H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>#REF!</definedName>
    <definedName name="TRASPASO">#N/A</definedName>
    <definedName name="TRATADA">#REF!</definedName>
    <definedName name="TRATADACC">#REF!</definedName>
    <definedName name="trc_XLS_DATASHEET_ProtectDate">36698.5297337963</definedName>
    <definedName name="trewq">#REF!</definedName>
    <definedName name="Trial_Bal">#REF!</definedName>
    <definedName name="TT">"INDORAMA SYNTHETICS, POLYESTER DIVISION, PWK"</definedName>
    <definedName name="TTD">#REF!</definedName>
    <definedName name="TTD_806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>#REF!</definedName>
    <definedName name="unnamed_1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'[10]ADJ - RATE'!$B$3</definedName>
    <definedName name="usd">9318</definedName>
    <definedName name="USD_1">#REF!</definedName>
    <definedName name="USD_2">#REF!</definedName>
    <definedName name="USD_32">9170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hidden="1">{"LVMH Book P&amp;L",#N/A,FALSE,"CONSO LVMH P&amp;L"}</definedName>
    <definedName name="Vachier">#REF!</definedName>
    <definedName name="Value">#REF!</definedName>
    <definedName name="Values_Entered">IF(Loan_Amount*Interest_Rate*Loan_Years*Loan_Start&gt;0,1,0)</definedName>
    <definedName name="VAPOR">#REF!</definedName>
    <definedName name="VAPORCC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'[26]PRMT-00'!$H$7</definedName>
    <definedName name="VF_1">#REF!</definedName>
    <definedName name="VF_2">#REF!</definedName>
    <definedName name="VFDSA" hidden="1">{#N/A,#N/A,FALSE,"INV14"}</definedName>
    <definedName name="VFDSA_1" hidden="1">{#N/A,#N/A,FALSE,"INV14"}</definedName>
    <definedName name="Victoria_Gas">#REF!</definedName>
    <definedName name="View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[6]Value!$AE$18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>#REF!</definedName>
    <definedName name="vvvvvvv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>#REF!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rn" hidden="1">{"cap_structure",#N/A,FALSE,"Graph-Mkt Cap";"price",#N/A,FALSE,"Graph-Price";"ebit",#N/A,FALSE,"Graph-EBITDA";"ebitda",#N/A,FALSE,"Graph-EBITDA"}</definedName>
    <definedName name="wrn.1." hidden="1">{#N/A,#N/A,FALSE,"17MAY";#N/A,#N/A,FALSE,"24MAY"}</definedName>
    <definedName name="wrn.1._1" hidden="1">{#N/A,#N/A,FALSE,"17MAY";#N/A,#N/A,FALSE,"24MAY"}</definedName>
    <definedName name="wrn.2.2" hidden="1">{#N/A,#N/A,FALSE,"17MAY";#N/A,#N/A,FALSE,"24MAY"}</definedName>
    <definedName name="wrn.2.2_1" hidden="1">{#N/A,#N/A,FALSE,"17MAY";#N/A,#N/A,FALSE,"24MAY"}</definedName>
    <definedName name="wrn.99estimate." hidden="1">{"estsummary99",#N/A,FALSE,"99sum";"99estimate",#N/A,FALSE,"99sum"}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hidden="1">{"Charts",#N/A,FALSE,"Charts"}</definedName>
    <definedName name="wrn.Charts._1" hidden="1">{"Charts",#N/A,FALSE,"Charts"}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hidden="1">{"DFS Group LP",#N/A,FALSE,"Taxable Income 99"}</definedName>
    <definedName name="wrn.DG._.Cost.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hidden="1">{#N/A,#N/A,FALSE,"OffAdvance";#N/A,#N/A,FALSE,"OffExpRprt";#N/A,#N/A,FALSE,"Entertmnt";#N/A,#N/A,FALSE,"Promotion";#N/A,#N/A,FALSE,"Travelling"}</definedName>
    <definedName name="wrn.Full._.Model." hidden="1">{"Annual",#N/A,TRUE,"BCC";"Quarterly",#N/A,TRUE,"BCC"}</definedName>
    <definedName name="wrn.Full._.Model._1" hidden="1">{"Annual",#N/A,TRUE,"BCC";"Quarterly",#N/A,TRUE,"BCC"}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hidden="1">{#N/A,#N/A,FALSE,"ACQ_GRAPHS";#N/A,#N/A,FALSE,"T_1 GRAPHS";#N/A,#N/A,FALSE,"T_2 GRAPHS";#N/A,#N/A,FALSE,"COMB_GRAPHS"}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hidden="1">{#N/A,#N/A,FALSE,"main";#N/A,#N/A,FALSE,"100% Cash";#N/A,#N/A,FALSE,"100% Stock"}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hidden="1">{#N/A,#N/A,FALSE,"INV14"}</definedName>
    <definedName name="wrn.INV14._1" hidden="1">{#N/A,#N/A,FALSE,"INV14"}</definedName>
    <definedName name="wrn.LV._.Hawaii._.and._.Subs." hidden="1">{"LV Hawaii &amp; Subs",#N/A,FALSE,"Taxable Income 99"}</definedName>
    <definedName name="wrn.LVMH._.Book._.PL." hidden="1">{"LVMH Book P&amp;L",#N/A,FALSE,"CONSO LVMH P&amp;L"}</definedName>
    <definedName name="wrn.LVMH._.consol._.TI." hidden="1">{"LVMH TI 99",#N/A,TRUE,"Taxable Income 99"}</definedName>
    <definedName name="wrn.LVMH._.CY._.BS." hidden="1">{"LVMH CY BS",#N/A,FALSE,"CONSO LVMH Current BS"}</definedName>
    <definedName name="wrn.LVMH._.DebtEquity." hidden="1">{"LVMH Debt Equity",#N/A,TRUE,"CONSO LVMH Current BS"}</definedName>
    <definedName name="wrn.LVMH._.ExcInt." hidden="1">{"LVMH ExcInt",#N/A,TRUE,"Taxable Income 99"}</definedName>
    <definedName name="wrn.LVMH._.Inc.." hidden="1">{"LVMH, Inc.",#N/A,FALSE,"Taxable Income 99"}</definedName>
    <definedName name="wrn.LVMH._.Inc.._.expanded." hidden="1">{"LVMH, Inc. expanded",#N/A,FALSE,"Taxable Income 99"}</definedName>
    <definedName name="wrn.LVMH._.Total._.Tax._.Consol.." hidden="1">{"LVMH Total Tax Consolidation",#N/A,FALSE,"Taxable Income 99"}</definedName>
    <definedName name="wrn.LVNA._.and._.Subs." hidden="1">{"LVNA &amp; Subs",#N/A,FALSE,"Taxable Income 99"}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hidden="1">{#N/A,#N/A,FALSE,"OffAdvance";#N/A,#N/A,FALSE,"OffExpRprt";#N/A,#N/A,FALSE,"Travelling";#N/A,#N/A,FALSE,"Entertmnt";#N/A,#N/A,FALSE,"Promotion"}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hidden="1">{"Professional Service Detail",#N/A,FALSE,"Q3 Prof Serv"}</definedName>
    <definedName name="wrn.Q3._.Professional._.service._.detail._1" hidden="1">{"Professional Service Detail",#N/A,FALSE,"Q3 Prof Serv"}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hidden="1">{#N/A,#N/A,FALSE,"Marketing";#N/A,#N/A,FALSE,"Selling";#N/A,#N/A,FALSE,"Promotional";#N/A,#N/A,FALSE,"Advertising"}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elective._.Distribution._.Group." hidden="1">{"Selective Distribution Group",#N/A,FALSE,"Taxable Income 99"}</definedName>
    <definedName name="wrn.Staff._.and._.Department._.Summaries.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hidden="1">{"Staff Detail",#N/A,FALSE,"Staff Revenue + Comp"}</definedName>
    <definedName name="wrn.Staff._.Detail._1" hidden="1">{"Staff Detail",#N/A,FALSE,"Staff Revenue + Comp"}</definedName>
    <definedName name="wrn.Start._.Up._.Business." hidden="1">{"Start Up Business",#N/A,FALSE,"Taxable Income 99"}</definedName>
    <definedName name="wrn.summ1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hidden="1">{"BS",#N/A,FALSE,"USA"}</definedName>
    <definedName name="wrn.summary._1" hidden="1">{#N/A,#N/A,FALSE,"COVER1.XLS ";#N/A,#N/A,FALSE,"RACT1.XLS";#N/A,#N/A,FALSE,"RACT2.XLS";#N/A,#N/A,FALSE,"ECCMP";#N/A,#N/A,FALSE,"WELDER.XLS"}</definedName>
    <definedName name="wrn.toptrial." hidden="1">{"toptrial",#N/A,TRUE,"toptrial";"adjustment",#N/A,TRUE,"toptrial";"voucher",#N/A,TRUE,"toptrial"}</definedName>
    <definedName name="wrn.Tumon._.Entertainment._.and._.Subs." hidden="1">{"Tumon Entertainment &amp; Subs",#N/A,FALSE,"Taxable Income 99"}</definedName>
    <definedName name="wrn.ut." hidden="1">{#N/A,#N/A,FALSE,"Ut";#N/A,#N/A,FALSE,"UT-h"}</definedName>
    <definedName name="wrn.ut._1" hidden="1">{#N/A,#N/A,FALSE,"Ut";#N/A,#N/A,FALSE,"UT-h"}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hidden="1">{#N/A,#N/A,FALSE,"970301";#N/A,#N/A,FALSE,"970302";#N/A,#N/A,FALSE,"970303";#N/A,#N/A,FALSE,"970304";#N/A,#N/A,FALSE,"COM1";#N/A,#N/A,FALSE,"COM2"}</definedName>
    <definedName name="wrn.VPGM_Summary." hidden="1">{"VPGM Summary",#N/A,FALSE,"VPGM SUMMARY"}</definedName>
    <definedName name="wrn.VPGM_Summary._1" hidden="1">{"VPGM Summary",#N/A,FALSE,"VPGM SUMMARY"}</definedName>
    <definedName name="wrn.wag." hidden="1">{"inc.ann",#N/A,FALSE,"WAG";"inc.quart",#N/A,FALSE,"WAG"}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>#REF!</definedName>
    <definedName name="WT_502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{"Start Up Business",#N/A,FALSE,"Taxable Income 99"}</definedName>
    <definedName name="WWWW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x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3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RangeCount" hidden="1">2</definedName>
    <definedName name="xrt">[27]TABLES!$A$2:$C$22</definedName>
    <definedName name="xx" hidden="1">{#N/A,#N/A,FALSE,"Titelblatt";#N/A,#N/A,FALSE,"Absatzplan";#N/A,#N/A,FALSE,"Investitionen";#N/A,#N/A,FALSE,"FER-MFR-BIL";#N/A,#N/A,FALSE,"Instrktionen"}</definedName>
    <definedName name="xx_1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>#REF!</definedName>
    <definedName name="xxx_1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>#REF!</definedName>
    <definedName name="XYLF1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>#REF!</definedName>
    <definedName name="z">#REF!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hidden="1">#REF!,#REF!</definedName>
    <definedName name="Z_4D12E791_1512_11D3_B448_0004AC9D327E_.wvu.PrintArea" hidden="1">#REF!</definedName>
    <definedName name="Z_4D12E791_1512_11D3_B448_0004AC9D327E_.wvu.PrintTitles" hidden="1">#REF!</definedName>
    <definedName name="Z_4D12E79C_1512_11D3_B448_0004AC9D327E_.wvu.Cols" hidden="1">#REF!,#REF!</definedName>
    <definedName name="Z_4D12E79C_1512_11D3_B448_0004AC9D327E_.wvu.PrintArea" hidden="1">#REF!</definedName>
    <definedName name="Z_4D12E79C_1512_11D3_B448_0004AC9D327E_.wvu.PrintTitles" hidden="1">#REF!</definedName>
    <definedName name="Z_4D12E7C1_1512_11D3_B448_0004AC9D327E_.wvu.Cols" hidden="1">#REF!,#REF!</definedName>
    <definedName name="Z_4D12E7C1_1512_11D3_B448_0004AC9D327E_.wvu.PrintArea" hidden="1">#REF!</definedName>
    <definedName name="Z_4D12E7C1_1512_11D3_B448_0004AC9D327E_.wvu.PrintTitles" hidden="1">#REF!</definedName>
    <definedName name="Z_4D12E7CC_1512_11D3_B448_0004AC9D327E_.wvu.Cols" hidden="1">#REF!,#REF!</definedName>
    <definedName name="Z_4D12E7CC_1512_11D3_B448_0004AC9D327E_.wvu.PrintArea" hidden="1">#REF!</definedName>
    <definedName name="Z_4D12E7CC_1512_11D3_B448_0004AC9D327E_.wvu.PrintTitles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hidden="1">#REF!,#REF!</definedName>
    <definedName name="Z_8A554EBE_0218_11D3_B447_0004AC9D327E_.wvu.PrintArea" hidden="1">#REF!</definedName>
    <definedName name="Z_8A554EBE_0218_11D3_B447_0004AC9D327E_.wvu.PrintTitles" hidden="1">#REF!</definedName>
    <definedName name="Z_8A554EC9_0218_11D3_B447_0004AC9D327E_.wvu.Cols" hidden="1">#REF!,#REF!</definedName>
    <definedName name="Z_8A554EC9_0218_11D3_B447_0004AC9D327E_.wvu.PrintArea" hidden="1">#REF!</definedName>
    <definedName name="Z_8A554EC9_0218_11D3_B447_0004AC9D327E_.wvu.PrintTitles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hidden="1">#REF!,#REF!</definedName>
    <definedName name="Z_B1078CDE_02FE_11D3_B447_0004AC9D327E_.wvu.PrintArea" hidden="1">#REF!</definedName>
    <definedName name="Z_B1078CDE_02FE_11D3_B447_0004AC9D327E_.wvu.PrintTitles" hidden="1">#REF!</definedName>
    <definedName name="Z_B1078CE9_02FE_11D3_B447_0004AC9D327E_.wvu.Cols" hidden="1">#REF!,#REF!</definedName>
    <definedName name="Z_B1078CE9_02FE_11D3_B447_0004AC9D327E_.wvu.PrintArea" hidden="1">#REF!</definedName>
    <definedName name="Z_B1078CE9_02FE_11D3_B447_0004AC9D327E_.wvu.PrintTitles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hidden="1">#REF!,#REF!</definedName>
    <definedName name="Z_B222FBC1_0472_11D3_B447_0004AC9D327E_.wvu.PrintArea" hidden="1">#REF!</definedName>
    <definedName name="Z_B222FBC1_0472_11D3_B447_0004AC9D327E_.wvu.PrintTitles" hidden="1">#REF!</definedName>
    <definedName name="Z_B222FBCC_0472_11D3_B447_0004AC9D327E_.wvu.Cols" hidden="1">#REF!,#REF!</definedName>
    <definedName name="Z_B222FBCC_0472_11D3_B447_0004AC9D327E_.wvu.PrintArea" hidden="1">#REF!</definedName>
    <definedName name="Z_B222FBCC_0472_11D3_B447_0004AC9D327E_.wvu.PrintTitles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hidden="1">#REF!,#REF!</definedName>
    <definedName name="Z_B3D91C5E_03A8_11D3_B447_0004AC9D327E_.wvu.PrintArea" hidden="1">#REF!</definedName>
    <definedName name="Z_B3D91C5E_03A8_11D3_B447_0004AC9D327E_.wvu.PrintTitles" hidden="1">#REF!</definedName>
    <definedName name="Z_B3D91C69_03A8_11D3_B447_0004AC9D327E_.wvu.Cols" hidden="1">#REF!,#REF!</definedName>
    <definedName name="Z_B3D91C69_03A8_11D3_B447_0004AC9D327E_.wvu.PrintArea" hidden="1">#REF!</definedName>
    <definedName name="Z_B3D91C69_03A8_11D3_B447_0004AC9D327E_.wvu.PrintTitles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hidden="1">#REF!,#REF!</definedName>
    <definedName name="Z_C097B7D4_06CF_11D3_B448_0004AC9D327E_.wvu.PrintArea" hidden="1">#REF!</definedName>
    <definedName name="Z_C097B7D4_06CF_11D3_B448_0004AC9D327E_.wvu.PrintTitles" hidden="1">#REF!</definedName>
    <definedName name="Z_C097B7DF_06CF_11D3_B448_0004AC9D327E_.wvu.Cols" hidden="1">#REF!,#REF!</definedName>
    <definedName name="Z_C097B7DF_06CF_11D3_B448_0004AC9D327E_.wvu.PrintArea" hidden="1">#REF!</definedName>
    <definedName name="Z_C097B7DF_06CF_11D3_B448_0004AC9D327E_.wvu.PrintTitles" hidden="1">#REF!</definedName>
    <definedName name="zz">3</definedName>
    <definedName name="ฟๅ">#REF!</definedName>
    <definedName name="가마환율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hidden="1">{#N/A,#N/A,FALSE,"970301";#N/A,#N/A,FALSE,"970302";#N/A,#N/A,FALSE,"970303";#N/A,#N/A,FALSE,"970304";#N/A,#N/A,FALSE,"COM1";#N/A,#N/A,FALSE,"COM2"}</definedName>
    <definedName name="啊啊" hidden="1">{"toptrial",#N/A,TRUE,"toptrial";"adjustment",#N/A,TRUE,"toptrial";"voucher",#N/A,TRUE,"toptrial"}</definedName>
    <definedName name="备用" hidden="1">{#N/A,#N/A,FALSE,"OffAdvance";#N/A,#N/A,FALSE,"OffExpRprt";#N/A,#N/A,FALSE,"Entertmnt";#N/A,#N/A,FALSE,"Promotion";#N/A,#N/A,FALSE,"Travelling"}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试验" hidden="1">{#N/A,#N/A,FALSE,"OffAdvance";#N/A,#N/A,FALSE,"OffExpRprt";#N/A,#N/A,FALSE,"Travelling";#N/A,#N/A,FALSE,"Entertmnt";#N/A,#N/A,FALSE,"Promotion"}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H77" i="1"/>
  <c r="H75" i="1"/>
  <c r="G75" i="1"/>
  <c r="H73" i="1"/>
  <c r="G73" i="1"/>
  <c r="H68" i="1"/>
  <c r="G68" i="1"/>
  <c r="G65" i="1"/>
  <c r="H65" i="1"/>
  <c r="G63" i="1"/>
  <c r="G62" i="1"/>
  <c r="H55" i="1"/>
  <c r="H24" i="1" s="1"/>
  <c r="H29" i="1" s="1"/>
  <c r="G55" i="1"/>
  <c r="G24" i="1" s="1"/>
  <c r="G29" i="1" s="1"/>
  <c r="H53" i="1"/>
  <c r="G53" i="1"/>
  <c r="H51" i="1"/>
  <c r="G51" i="1"/>
  <c r="H47" i="1"/>
  <c r="G47" i="1"/>
  <c r="G40" i="1"/>
  <c r="H37" i="1"/>
  <c r="G37" i="1"/>
  <c r="G36" i="1"/>
  <c r="H36" i="1" s="1"/>
  <c r="H40" i="1" s="1"/>
  <c r="G35" i="1"/>
  <c r="H33" i="1"/>
  <c r="H35" i="1" s="1"/>
  <c r="H20" i="1"/>
  <c r="G20" i="1"/>
  <c r="G19" i="1"/>
  <c r="H18" i="1"/>
  <c r="G18" i="1"/>
  <c r="G17" i="1"/>
  <c r="H17" i="1" s="1"/>
  <c r="H19" i="1" s="1"/>
  <c r="G7" i="1"/>
  <c r="H7" i="1" s="1"/>
  <c r="G59" i="1" l="1"/>
  <c r="G78" i="1" s="1"/>
  <c r="H59" i="1"/>
  <c r="H78" i="1" s="1"/>
</calcChain>
</file>

<file path=xl/sharedStrings.xml><?xml version="1.0" encoding="utf-8"?>
<sst xmlns="http://schemas.openxmlformats.org/spreadsheetml/2006/main" count="284" uniqueCount="175">
  <si>
    <t>AG Resinas Ltda.</t>
  </si>
  <si>
    <t>rPET</t>
  </si>
  <si>
    <t>PETValue Philippines Corporation</t>
  </si>
  <si>
    <t>Huntsman</t>
  </si>
  <si>
    <t>Integrated Oxides and Derivatives</t>
  </si>
  <si>
    <t>Green Fiber International Inc.</t>
  </si>
  <si>
    <t xml:space="preserve">Sinterama S.p.A. </t>
  </si>
  <si>
    <t>HVA Automotive Fibers</t>
  </si>
  <si>
    <t xml:space="preserve">Bevpak (Nigeria) Limited </t>
  </si>
  <si>
    <t>Packaging</t>
  </si>
  <si>
    <t>Indo Rama Synthetics (India) Limited</t>
  </si>
  <si>
    <t>Polyester Necessity</t>
  </si>
  <si>
    <t xml:space="preserve">Invista Germany </t>
  </si>
  <si>
    <t>PET</t>
  </si>
  <si>
    <t xml:space="preserve">UTT </t>
  </si>
  <si>
    <t>M&amp;G Fibras Brasil Ltda.</t>
  </si>
  <si>
    <t>Fibers &amp; Yarns</t>
  </si>
  <si>
    <t>Custom Polymers PET, LLC</t>
  </si>
  <si>
    <t>Dhunseri, Conso</t>
  </si>
  <si>
    <t>Micro Pet, Conso</t>
  </si>
  <si>
    <t>Corpus Christi</t>
  </si>
  <si>
    <t>PTA, PET</t>
  </si>
  <si>
    <t>Schoeller</t>
  </si>
  <si>
    <t>Worsted wool yarns</t>
  </si>
  <si>
    <t>Medco</t>
  </si>
  <si>
    <t>Kordarna</t>
  </si>
  <si>
    <t>Step up investment in Polyprima, JV</t>
  </si>
  <si>
    <t>PTA</t>
  </si>
  <si>
    <t>Sorepla</t>
  </si>
  <si>
    <t>Recycled Flakes and Food Grade Pellets</t>
  </si>
  <si>
    <t>Avgol</t>
  </si>
  <si>
    <t>HVA Hygiene Fibers</t>
  </si>
  <si>
    <t>Dhunseri JV</t>
  </si>
  <si>
    <t>M&amp;G, Brazil PET</t>
  </si>
  <si>
    <t>Artlant</t>
  </si>
  <si>
    <t>DuraFiber, France</t>
  </si>
  <si>
    <t>DuraFiber, Mexico</t>
  </si>
  <si>
    <t>Glanzstoff</t>
  </si>
  <si>
    <t>Step up investment in Trevira</t>
  </si>
  <si>
    <t>HVA Technical Fibers</t>
  </si>
  <si>
    <t>Dhunseri, JV</t>
  </si>
  <si>
    <t>50% divestment of Micro Pet, JV</t>
  </si>
  <si>
    <t xml:space="preserve">BP </t>
  </si>
  <si>
    <t>PX, PTA, NDC</t>
  </si>
  <si>
    <t>Cepsa Spain</t>
  </si>
  <si>
    <t>IPA, PTA, PET</t>
  </si>
  <si>
    <t>Micro Pet</t>
  </si>
  <si>
    <t>Oxxynova</t>
  </si>
  <si>
    <t>Ethylene &amp; Propelene</t>
  </si>
  <si>
    <t xml:space="preserve">Bangkok Polyester </t>
  </si>
  <si>
    <t>Cepsa Canada</t>
  </si>
  <si>
    <t>Performance Fibers</t>
  </si>
  <si>
    <t>Polyplex</t>
  </si>
  <si>
    <t>2015 Total</t>
  </si>
  <si>
    <t>EcoMex</t>
  </si>
  <si>
    <t>PET Recycled Flake</t>
  </si>
  <si>
    <t>Artenius</t>
  </si>
  <si>
    <t>PHP</t>
  </si>
  <si>
    <t>Aurus Pckg.</t>
  </si>
  <si>
    <t>Polypet</t>
  </si>
  <si>
    <t>Polyprima, JV</t>
  </si>
  <si>
    <t>Old World</t>
  </si>
  <si>
    <t>EOEG</t>
  </si>
  <si>
    <t xml:space="preserve">Beverage Plastics </t>
  </si>
  <si>
    <t>FiberVisions</t>
  </si>
  <si>
    <t>Wellman</t>
  </si>
  <si>
    <t xml:space="preserve">Trevira </t>
  </si>
  <si>
    <t>SK Chemicals</t>
  </si>
  <si>
    <t>PET, Fibers &amp; Yarns</t>
  </si>
  <si>
    <t xml:space="preserve">Invista </t>
  </si>
  <si>
    <t xml:space="preserve">Guangdong </t>
  </si>
  <si>
    <t>Dow Chemicals, JV</t>
  </si>
  <si>
    <t>PET &amp; PTA</t>
  </si>
  <si>
    <t xml:space="preserve">Europoort Utility </t>
  </si>
  <si>
    <t>Power Plant</t>
  </si>
  <si>
    <t>Tuntex</t>
  </si>
  <si>
    <t>Eastman</t>
  </si>
  <si>
    <t>Tiepet</t>
  </si>
  <si>
    <t>Siam Polyester</t>
  </si>
  <si>
    <t>Fibers</t>
  </si>
  <si>
    <t>ยอดรวม 2563</t>
  </si>
  <si>
    <t>สหรัฐอเมริกา</t>
  </si>
  <si>
    <t>ร้อยละ 100</t>
  </si>
  <si>
    <t>อิตาลี บราซิล จีน และบัลแกเรีย</t>
  </si>
  <si>
    <t>ไนจีเรีย</t>
  </si>
  <si>
    <t>3 เมษายน 2562</t>
  </si>
  <si>
    <t>อินเดีย</t>
  </si>
  <si>
    <t>ร้อยละ 39</t>
  </si>
  <si>
    <t>4 มีนาคม 2562</t>
  </si>
  <si>
    <t>เยอรมัน</t>
  </si>
  <si>
    <t>28 กุมภาพันธ์ 2562</t>
  </si>
  <si>
    <t>เยอรมัน และ เม็กซิโก</t>
  </si>
  <si>
    <t>ร้อยละ 80</t>
  </si>
  <si>
    <t>22 กุมภาพันธ์ 2562</t>
  </si>
  <si>
    <t>บราซิล</t>
  </si>
  <si>
    <t>15 มกราคม 2562</t>
  </si>
  <si>
    <t>ยอดรวม 2562</t>
  </si>
  <si>
    <t>28 ธันวาคม 2561</t>
  </si>
  <si>
    <t>ร้อยละ 33</t>
  </si>
  <si>
    <t>23 พฤศจิกายน 2561</t>
  </si>
  <si>
    <t>ออสเตรีย สาธารณรัฐเช็ก และ เยอรมัน</t>
  </si>
  <si>
    <t>13 พฤศจิกายน 2561</t>
  </si>
  <si>
    <t>อียิปต์</t>
  </si>
  <si>
    <t>ร้อยละ 74</t>
  </si>
  <si>
    <t>30 ตุลาคม 2561</t>
  </si>
  <si>
    <t>สาธารณรัฐเช็กและสโลวาเกีย</t>
  </si>
  <si>
    <t>18 กรกฎาคม 2561</t>
  </si>
  <si>
    <t>อินโดนีเซีย</t>
  </si>
  <si>
    <t>30 กรกฎาคม 2561</t>
  </si>
  <si>
    <t>ฝรั่งเศส</t>
  </si>
  <si>
    <t>25 กรกฎาคม 2561</t>
  </si>
  <si>
    <t>อิสราเอล สหรัฐอเมริกา จีน รัสเซีย และอินเดีย</t>
  </si>
  <si>
    <t>ร้อยละ 66</t>
  </si>
  <si>
    <t>14 มิถุนายน 2561</t>
  </si>
  <si>
    <t>ร้อยละ 50</t>
  </si>
  <si>
    <t>24 พฤษภาคม 2561</t>
  </si>
  <si>
    <t>ยอดรวม 2561</t>
  </si>
  <si>
    <t>โปรตุเกส</t>
  </si>
  <si>
    <t>เม็กซิโก</t>
  </si>
  <si>
    <t>ลักเซมเบิร์ก สาธารณรัฐเชค อิตาลี และจีน</t>
  </si>
  <si>
    <t>เยอรมนี</t>
  </si>
  <si>
    <t>ยอดรวม 2560</t>
  </si>
  <si>
    <t>อเมริกาเหนือ</t>
  </si>
  <si>
    <t>สเปน</t>
  </si>
  <si>
    <t>ยอดรวม 2559</t>
  </si>
  <si>
    <t>อินเดีย (อินเดียเหนือ)</t>
  </si>
  <si>
    <t>รัฐลุยเซียนา สหรัฐอเมริกา</t>
  </si>
  <si>
    <t>ร้อยละ 90.4</t>
  </si>
  <si>
    <t>ไทย</t>
  </si>
  <si>
    <t>ร้อยละ 99.0</t>
  </si>
  <si>
    <t>แคนาดา</t>
  </si>
  <si>
    <t>จีน</t>
  </si>
  <si>
    <t>ตุรกี</t>
  </si>
  <si>
    <t>ร้อยละ 51</t>
  </si>
  <si>
    <t>เยอรมัน สหรัฐอเมริกา จีน</t>
  </si>
  <si>
    <t>ยอดรวม 2557</t>
  </si>
  <si>
    <t>ยอดรวม 2556</t>
  </si>
  <si>
    <t>ร้อยละ 43</t>
  </si>
  <si>
    <t xml:space="preserve">สหรัฐอเมริกา </t>
  </si>
  <si>
    <t>ไอร์แลนด์เหนือ</t>
  </si>
  <si>
    <t>สหรัฐอเมริกา เดนมาร์ก จีน</t>
  </si>
  <si>
    <t>ยอดรวม 2555</t>
  </si>
  <si>
    <t>ไอร์แลนด์ เนเธอร์แลนด์ ฝรั่งเศส</t>
  </si>
  <si>
    <t>เยอรมัน โปแลนด์</t>
  </si>
  <si>
    <t>ร้อยละ 75</t>
  </si>
  <si>
    <t>อินโดนีเซีย โปแลนด์</t>
  </si>
  <si>
    <t>สหรัฐอเมริกา เม็กซิโก</t>
  </si>
  <si>
    <t>ยอดรวม 2554</t>
  </si>
  <si>
    <t>อิตาลี</t>
  </si>
  <si>
    <t>เนเธอร์แลนด์</t>
  </si>
  <si>
    <t>ยอดรวม 2553</t>
  </si>
  <si>
    <t>เนเธอร์แลนด์และสหราชอาณาจักร</t>
  </si>
  <si>
    <t>ยอดรวม 2551</t>
  </si>
  <si>
    <t>ยอดรวม 2546</t>
  </si>
  <si>
    <t>ยอดรวม 2540</t>
  </si>
  <si>
    <t>รวม</t>
  </si>
  <si>
    <t>2 มกราคม 2562</t>
  </si>
  <si>
    <t>ฟิลิปปินส์</t>
  </si>
  <si>
    <t>ร้อยละ 70</t>
  </si>
  <si>
    <t>สหรัฐอเมริกา ออสเตรีย และอินเดีย</t>
  </si>
  <si>
    <t>ปี</t>
  </si>
  <si>
    <t>ชื่อบริษัท</t>
  </si>
  <si>
    <t>วันที่เสร็จสิ้นการเข้าซื้อ</t>
  </si>
  <si>
    <t>ที่ตั้ง</t>
  </si>
  <si>
    <t>ผลิตภัณฑ์</t>
  </si>
  <si>
    <t>สัดส่วนการถือครองของบริษัท</t>
  </si>
  <si>
    <t>ปริมาณการผลิตติดตั้ง ณ วันที่เข้าซื้อ (กิโลตัน)</t>
  </si>
  <si>
    <t>ปริมาณการผลิตติดตั้งปัจจุบัน
(กิโลตัน)</t>
  </si>
  <si>
    <t>ที่มา: งบการเงินและการเปิดเผยข้อมูลสาธารณะ</t>
  </si>
  <si>
    <t>การร่วมค้า ไม่ถูกนำมารวมในการคำนวณปริมาณการผลิตตาม capacity factsheet</t>
  </si>
  <si>
    <t>ประวัติการควบรวมและการเข้าซื้อกิจการของบริษัท</t>
  </si>
  <si>
    <t>ข้อมูลล่าสุด 9 พฤศจิกายน 2563</t>
  </si>
  <si>
    <t>IMP Polowat</t>
  </si>
  <si>
    <t>29 ตุลาคม 2563</t>
  </si>
  <si>
    <t>โปแลนด์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</si>
</sst>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d\-mmm\-yy;@"/>
    <numFmt numFmtId="165" formatCode="_-* #,##0_-;\-* #,##0_-;_-* &quot;-&quot;??_-;_-@_-"/>
    <numFmt numFmtId="166" formatCode="0.0%"/>
    <numFmt numFmtId="167" formatCode="_(* #,##0_);_(* \(#,##0\);_(* &quot;-&quot;??_);_(@_)"/>
    <numFmt numFmtId="168" formatCode="[$-107041E]d\ mmmm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22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Font="1"/>
    <xf numFmtId="0" fontId="4" fillId="0" borderId="0" xfId="3" applyFont="1" applyProtection="1">
      <protection locked="0"/>
    </xf>
    <xf numFmtId="9" fontId="0" fillId="0" borderId="0" xfId="2" applyFont="1"/>
    <xf numFmtId="43" fontId="0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/>
    </xf>
    <xf numFmtId="0" fontId="0" fillId="0" borderId="0" xfId="0" applyFont="1" applyAlignment="1"/>
    <xf numFmtId="164" fontId="8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167" fontId="6" fillId="4" borderId="1" xfId="1" applyNumberFormat="1" applyFont="1" applyFill="1" applyBorder="1" applyAlignment="1">
      <alignment horizontal="center"/>
    </xf>
    <xf numFmtId="0" fontId="0" fillId="3" borderId="0" xfId="0" applyFont="1" applyFill="1"/>
    <xf numFmtId="165" fontId="6" fillId="4" borderId="1" xfId="1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38" fontId="0" fillId="3" borderId="0" xfId="0" applyNumberFormat="1" applyFont="1" applyFill="1"/>
    <xf numFmtId="9" fontId="6" fillId="0" borderId="1" xfId="2" applyFont="1" applyFill="1" applyBorder="1" applyAlignment="1">
      <alignment horizontal="center"/>
    </xf>
    <xf numFmtId="9" fontId="6" fillId="3" borderId="1" xfId="2" applyFont="1" applyFill="1" applyBorder="1" applyAlignment="1">
      <alignment horizontal="center"/>
    </xf>
    <xf numFmtId="9" fontId="6" fillId="4" borderId="1" xfId="2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9" fontId="6" fillId="3" borderId="0" xfId="2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165" fontId="6" fillId="5" borderId="0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0" fontId="0" fillId="5" borderId="0" xfId="0" applyFont="1" applyFill="1"/>
    <xf numFmtId="168" fontId="10" fillId="0" borderId="1" xfId="0" applyNumberFormat="1" applyFont="1" applyFill="1" applyBorder="1" applyAlignment="1">
      <alignment horizontal="center"/>
    </xf>
    <xf numFmtId="168" fontId="10" fillId="4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8" fontId="10" fillId="0" borderId="1" xfId="0" quotePrefix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108856</xdr:colOff>
      <xdr:row>0</xdr:row>
      <xdr:rowOff>40822</xdr:rowOff>
    </xdr:from>
    <xdr:to>
      <xdr:col>7</xdr:col>
      <xdr:colOff>956580</xdr:colOff>
      <xdr:row>1</xdr:row>
      <xdr:rowOff>64034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92806" y="40822"/>
          <a:ext cx="847724" cy="207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TB Worksheet"/>
      <sheetName val="DealerData"/>
      <sheetName val="10-1 Media"/>
      <sheetName val="10-cut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_BANK.XLS뉮׾_x0003_㌏Joint"/>
      <sheetName val="IE UPS"/>
      <sheetName val="RA-Grouping"/>
      <sheetName val="רכוש קבוע "/>
      <sheetName val="PRɉCE_LIST4"/>
      <sheetName val="February-17"/>
      <sheetName val="Prm"/>
      <sheetName val="B1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/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/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Assumptions"/>
      <sheetName val="Menu"/>
      <sheetName val="Sal"/>
      <sheetName val="Data"/>
      <sheetName val="CF RECONCILE - 1"/>
      <sheetName val="Final"/>
      <sheetName val="Saptco00"/>
      <sheetName val="CIPA"/>
      <sheetName val="03中"/>
      <sheetName val="DEPT"/>
      <sheetName val="Currency"/>
      <sheetName val="ADJ_-_RATE"/>
      <sheetName val="ADJ___RATE"/>
      <sheetName val="10-1 Media"/>
      <sheetName val="10-cut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lan-02"/>
      <sheetName val="CONSTANTS"/>
      <sheetName val="요인분석"/>
      <sheetName val="PPR50"/>
      <sheetName val="P&amp;L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Customize Your Loan Manager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input data"/>
      <sheetName val="D190.2"/>
      <sheetName val="Variance"/>
      <sheetName val="Model-Monthly"/>
      <sheetName val="Bang chiet tinh TBA"/>
      <sheetName val="BS"/>
      <sheetName val="Delta"/>
      <sheetName val="Manpower"/>
      <sheetName val="Tabelas"/>
      <sheetName val="table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DI"/>
      <sheetName val="D190_2"/>
      <sheetName val="head Jan"/>
      <sheetName val="Data Entry"/>
      <sheetName val="Valo DCF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PX"/>
      <sheetName val="PRODUCT"/>
      <sheetName val="Bloomberg"/>
      <sheetName val="Asset41_42"/>
      <sheetName val="Sheet5"/>
      <sheetName val="Manual"/>
      <sheetName val="Combine"/>
      <sheetName val="Parameter"/>
      <sheetName val="Cover"/>
      <sheetName val="Record CR"/>
      <sheetName val="LOOSECHKLIST"/>
      <sheetName val="All employee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  <sheetName val="___________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>
        <row r="2">
          <cell r="B2">
            <v>1.9678000000000001E-2</v>
          </cell>
        </row>
      </sheetData>
      <sheetData sheetId="180">
        <row r="2">
          <cell r="B2">
            <v>1.9678000000000001E-2</v>
          </cell>
        </row>
      </sheetData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>
        <row r="2">
          <cell r="B2">
            <v>1.9678000000000001E-2</v>
          </cell>
        </row>
      </sheetData>
      <sheetData sheetId="218">
        <row r="2">
          <cell r="B2">
            <v>1.9678000000000001E-2</v>
          </cell>
        </row>
      </sheetData>
      <sheetData sheetId="219">
        <row r="2">
          <cell r="B2">
            <v>1.9678000000000001E-2</v>
          </cell>
        </row>
      </sheetData>
      <sheetData sheetId="220">
        <row r="2">
          <cell r="B2">
            <v>1.9678000000000001E-2</v>
          </cell>
        </row>
      </sheetData>
      <sheetData sheetId="221" refreshError="1"/>
      <sheetData sheetId="222">
        <row r="2">
          <cell r="B2">
            <v>1.9678000000000001E-2</v>
          </cell>
        </row>
      </sheetData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>
        <row r="2">
          <cell r="B2">
            <v>1.9678000000000001E-2</v>
          </cell>
        </row>
      </sheetData>
      <sheetData sheetId="321">
        <row r="2">
          <cell r="B2">
            <v>1.9678000000000001E-2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2">
          <cell r="B2">
            <v>1.9678000000000001E-2</v>
          </cell>
        </row>
      </sheetData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/>
      <sheetData sheetId="406"/>
      <sheetData sheetId="407">
        <row r="2">
          <cell r="B2">
            <v>0</v>
          </cell>
        </row>
      </sheetData>
      <sheetData sheetId="408" refreshError="1"/>
      <sheetData sheetId="409" refreshError="1"/>
      <sheetData sheetId="4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BS"/>
      <sheetName val="P&amp;L"/>
      <sheetName val="MD&amp;A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Kasko"/>
      <sheetName val="PRMT-18"/>
      <sheetName val="Taxas"/>
      <sheetName val="Plano de Contas"/>
      <sheetName val="ValuationSummary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  <sheetName val="stat_local8"/>
      <sheetName val="Total_01'057"/>
      <sheetName val="MR_MEYER6"/>
      <sheetName val="Overall_PLATT6"/>
      <sheetName val="เงินกู้_MGC7"/>
      <sheetName val="BOT_Rate6"/>
      <sheetName val="Maturity_Data6"/>
      <sheetName val="Avg_BOT6"/>
      <sheetName val="Hedge_Vol_&amp;_G-L6"/>
      <sheetName val="Detail_of_exchange_rate6"/>
      <sheetName val="SAP_Open_Items_Data6"/>
      <sheetName val="Tb_31_12_156"/>
      <sheetName val="Group_TB_31_10_20156"/>
      <sheetName val="_nfcst_py6"/>
      <sheetName val="5)_Action_Plan_BL_Debone6"/>
      <sheetName val="BS_(ToP)6"/>
      <sheetName val="FA_Register5"/>
      <sheetName val="Latex_Qty&amp;Price_(2)5"/>
      <sheetName val="Trial_Balance5"/>
      <sheetName val="Deferred_tax_Adjs_Clo_(P)_Q2'18"/>
      <sheetName val="SCB_1_-_Current"/>
      <sheetName val="SCB_2_-_Current"/>
      <sheetName val="Calculation_PS"/>
      <sheetName val="GL_2018_Q3_-_ver1"/>
      <sheetName val="Q2_EXPECTED"/>
      <sheetName val="2017_Expense_Break_down"/>
      <sheetName val="Master_TB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/>
      <sheetData sheetId="82"/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/>
      <sheetData sheetId="86">
        <row r="769">
          <cell r="D769">
            <v>0</v>
          </cell>
        </row>
      </sheetData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/>
      <sheetData sheetId="104">
        <row r="769">
          <cell r="D769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769">
          <cell r="D769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769">
          <cell r="D769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769">
          <cell r="D769">
            <v>0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>
        <row r="769">
          <cell r="D769">
            <v>0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  <sheetName val="COA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Pucci - TB 12_31_01"/>
      <sheetName val="InputPO_Del"/>
      <sheetName val="Validation"/>
      <sheetName val="PRMT_06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Lists"/>
      <sheetName val="Dealer Sales"/>
      <sheetName val="Exps on Final Tax Income"/>
      <sheetName val="DCSDATA"/>
      <sheetName val="Utl Sum _MIS Format_"/>
      <sheetName val="DW"/>
      <sheetName val="General"/>
      <sheetName val="99yılıKapak-$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currencies"/>
      <sheetName val="PRMT_00"/>
      <sheetName val="XREF"/>
      <sheetName val="Interim p.1"/>
      <sheetName val="Wkgs_BS Lead"/>
      <sheetName val="Deprec. Testing"/>
      <sheetName val="Data"/>
      <sheetName val="LIA-JUN04"/>
      <sheetName val="PRMT"/>
      <sheetName val="V310"/>
      <sheetName val="BUDGET_HSE"/>
      <sheetName val="BUDGET_BATAKO"/>
      <sheetName val="Wkgs_BS_Lead"/>
      <sheetName val="Interim_p_1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  <sheetName val="prodn.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POLYSOURCE2002"/>
      <sheetName val="Description and values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  <sheetName val="Wkgs_BS Lead"/>
      <sheetName val="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DEPR-1"/>
      <sheetName val="PRMT_05"/>
      <sheetName val="SUMM_QTR"/>
      <sheetName val="ALL"/>
      <sheetName val="General Assumptions"/>
      <sheetName val="Cover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2"/>
  <sheetViews>
    <sheetView tabSelected="1" view="pageBreakPreview" zoomScale="70" zoomScaleNormal="70" zoomScaleSheetLayoutView="70" workbookViewId="0">
      <pane ySplit="3" topLeftCell="A4" activePane="bottomLeft" state="frozen"/>
      <selection activeCell="B97" sqref="B97"/>
      <selection pane="bottomLeft" activeCell="E4" sqref="E4"/>
    </sheetView>
  </sheetViews>
  <sheetFormatPr defaultColWidth="9.1796875" defaultRowHeight="14.5" outlineLevelRow="4"/>
  <cols>
    <col min="1" max="1" width="18.1796875" style="2" customWidth="1"/>
    <col min="2" max="2" width="40.6328125" style="2" bestFit="1" customWidth="1"/>
    <col min="3" max="3" width="21.08984375" style="2" customWidth="1"/>
    <col min="4" max="4" width="46.26953125" style="2" customWidth="1"/>
    <col min="5" max="5" width="28.08984375" style="2" customWidth="1"/>
    <col min="6" max="6" width="12.1796875" style="2" customWidth="1"/>
    <col min="7" max="8" width="15.26953125" style="2" customWidth="1"/>
    <col min="9" max="16384" width="9.1796875" style="2"/>
  </cols>
  <sheetData>
    <row r="1" spans="1:11">
      <c r="A1" s="1" t="s">
        <v>171</v>
      </c>
    </row>
    <row r="2" spans="1:11" ht="26">
      <c r="A2" s="3" t="s">
        <v>170</v>
      </c>
      <c r="E2" s="4"/>
      <c r="F2" s="5"/>
      <c r="G2" s="5"/>
    </row>
    <row r="3" spans="1:11" ht="62">
      <c r="A3" s="6" t="s">
        <v>160</v>
      </c>
      <c r="B3" s="6" t="s">
        <v>161</v>
      </c>
      <c r="C3" s="6" t="s">
        <v>162</v>
      </c>
      <c r="D3" s="6" t="s">
        <v>163</v>
      </c>
      <c r="E3" s="6" t="s">
        <v>164</v>
      </c>
      <c r="F3" s="6" t="s">
        <v>165</v>
      </c>
      <c r="G3" s="6" t="s">
        <v>166</v>
      </c>
      <c r="H3" s="6" t="s">
        <v>167</v>
      </c>
    </row>
    <row r="4" spans="1:11" ht="15.5" outlineLevel="2">
      <c r="A4" s="7">
        <v>2563</v>
      </c>
      <c r="B4" s="7" t="s">
        <v>172</v>
      </c>
      <c r="C4" s="49" t="s">
        <v>173</v>
      </c>
      <c r="D4" s="7" t="s">
        <v>174</v>
      </c>
      <c r="E4" s="9" t="s">
        <v>1</v>
      </c>
      <c r="F4" s="10" t="s">
        <v>82</v>
      </c>
      <c r="G4" s="11">
        <v>27</v>
      </c>
      <c r="H4" s="11">
        <v>27</v>
      </c>
    </row>
    <row r="5" spans="1:11" ht="15.5" outlineLevel="2">
      <c r="A5" s="7">
        <v>2563</v>
      </c>
      <c r="B5" s="7" t="s">
        <v>0</v>
      </c>
      <c r="C5" s="46">
        <v>43990</v>
      </c>
      <c r="D5" s="7" t="s">
        <v>94</v>
      </c>
      <c r="E5" s="9" t="s">
        <v>1</v>
      </c>
      <c r="F5" s="10" t="s">
        <v>82</v>
      </c>
      <c r="G5" s="11">
        <v>9</v>
      </c>
      <c r="H5" s="11">
        <v>9</v>
      </c>
    </row>
    <row r="6" spans="1:11" ht="15.5" outlineLevel="2">
      <c r="A6" s="7">
        <v>2563</v>
      </c>
      <c r="B6" s="7" t="s">
        <v>2</v>
      </c>
      <c r="C6" s="46">
        <v>43899</v>
      </c>
      <c r="D6" s="7" t="s">
        <v>157</v>
      </c>
      <c r="E6" s="9" t="s">
        <v>1</v>
      </c>
      <c r="F6" s="10" t="s">
        <v>158</v>
      </c>
      <c r="G6" s="11">
        <v>30</v>
      </c>
      <c r="H6" s="11">
        <v>30</v>
      </c>
    </row>
    <row r="7" spans="1:11" ht="31" outlineLevel="4">
      <c r="A7" s="7">
        <v>2563</v>
      </c>
      <c r="B7" s="7" t="s">
        <v>3</v>
      </c>
      <c r="C7" s="46">
        <v>43833</v>
      </c>
      <c r="D7" s="7" t="s">
        <v>159</v>
      </c>
      <c r="E7" s="9" t="s">
        <v>4</v>
      </c>
      <c r="F7" s="10" t="s">
        <v>82</v>
      </c>
      <c r="G7" s="11">
        <f>2.17*1000</f>
        <v>2170</v>
      </c>
      <c r="H7" s="11">
        <f>G7</f>
        <v>2170</v>
      </c>
    </row>
    <row r="8" spans="1:11" ht="15.5" outlineLevel="1">
      <c r="A8" s="12" t="s">
        <v>80</v>
      </c>
      <c r="B8" s="13"/>
      <c r="C8" s="14"/>
      <c r="D8" s="13"/>
      <c r="E8" s="13"/>
      <c r="F8" s="15"/>
      <c r="G8" s="16">
        <v>2236</v>
      </c>
      <c r="H8" s="16">
        <v>2236</v>
      </c>
    </row>
    <row r="9" spans="1:11" ht="15.5" outlineLevel="2">
      <c r="A9" s="7">
        <v>2562</v>
      </c>
      <c r="B9" s="7" t="s">
        <v>5</v>
      </c>
      <c r="C9" s="46">
        <v>43802</v>
      </c>
      <c r="D9" s="9" t="s">
        <v>81</v>
      </c>
      <c r="E9" s="7" t="s">
        <v>1</v>
      </c>
      <c r="F9" s="10" t="s">
        <v>82</v>
      </c>
      <c r="G9" s="11">
        <v>40</v>
      </c>
      <c r="H9" s="11">
        <v>40</v>
      </c>
      <c r="I9" s="17"/>
    </row>
    <row r="10" spans="1:11" ht="15.5" outlineLevel="2">
      <c r="A10" s="7">
        <v>2562</v>
      </c>
      <c r="B10" s="7" t="s">
        <v>6</v>
      </c>
      <c r="C10" s="46">
        <v>43788</v>
      </c>
      <c r="D10" s="9" t="s">
        <v>83</v>
      </c>
      <c r="E10" s="7" t="s">
        <v>7</v>
      </c>
      <c r="F10" s="10" t="s">
        <v>82</v>
      </c>
      <c r="G10" s="11">
        <v>30</v>
      </c>
      <c r="H10" s="11">
        <v>30</v>
      </c>
      <c r="I10" s="17"/>
    </row>
    <row r="11" spans="1:11" ht="15.5" outlineLevel="2">
      <c r="A11" s="7">
        <v>2562</v>
      </c>
      <c r="B11" s="9" t="s">
        <v>8</v>
      </c>
      <c r="C11" s="46">
        <v>43740</v>
      </c>
      <c r="D11" s="7" t="s">
        <v>84</v>
      </c>
      <c r="E11" s="7" t="s">
        <v>9</v>
      </c>
      <c r="F11" s="10" t="s">
        <v>82</v>
      </c>
      <c r="G11" s="11">
        <v>18</v>
      </c>
      <c r="H11" s="11">
        <v>18</v>
      </c>
    </row>
    <row r="12" spans="1:11" ht="15.5" outlineLevel="4">
      <c r="A12" s="7">
        <v>2562</v>
      </c>
      <c r="B12" s="7" t="s">
        <v>10</v>
      </c>
      <c r="C12" s="8" t="s">
        <v>85</v>
      </c>
      <c r="D12" s="7" t="s">
        <v>86</v>
      </c>
      <c r="E12" s="7" t="s">
        <v>11</v>
      </c>
      <c r="F12" s="10" t="s">
        <v>87</v>
      </c>
      <c r="G12" s="11">
        <v>613.20000000000005</v>
      </c>
      <c r="H12" s="11">
        <v>423</v>
      </c>
      <c r="J12" s="5"/>
      <c r="K12" s="5"/>
    </row>
    <row r="13" spans="1:11" ht="15.5" outlineLevel="4">
      <c r="A13" s="7">
        <v>2562</v>
      </c>
      <c r="B13" s="7" t="s">
        <v>12</v>
      </c>
      <c r="C13" s="8" t="s">
        <v>88</v>
      </c>
      <c r="D13" s="7" t="s">
        <v>89</v>
      </c>
      <c r="E13" s="7" t="s">
        <v>13</v>
      </c>
      <c r="F13" s="10" t="s">
        <v>82</v>
      </c>
      <c r="G13" s="11">
        <v>137</v>
      </c>
      <c r="H13" s="11">
        <v>137</v>
      </c>
      <c r="J13" s="5"/>
      <c r="K13" s="5"/>
    </row>
    <row r="14" spans="1:11" ht="15.5" outlineLevel="4">
      <c r="A14" s="7">
        <v>2562</v>
      </c>
      <c r="B14" s="7" t="s">
        <v>14</v>
      </c>
      <c r="C14" s="8" t="s">
        <v>90</v>
      </c>
      <c r="D14" s="7" t="s">
        <v>91</v>
      </c>
      <c r="E14" s="7" t="s">
        <v>7</v>
      </c>
      <c r="F14" s="10" t="s">
        <v>92</v>
      </c>
      <c r="G14" s="11">
        <v>17.5</v>
      </c>
      <c r="H14" s="11">
        <v>17.5</v>
      </c>
    </row>
    <row r="15" spans="1:11" ht="15.5" outlineLevel="4">
      <c r="A15" s="7">
        <v>2562</v>
      </c>
      <c r="B15" s="7" t="s">
        <v>15</v>
      </c>
      <c r="C15" s="8" t="s">
        <v>93</v>
      </c>
      <c r="D15" s="7" t="s">
        <v>94</v>
      </c>
      <c r="E15" s="7" t="s">
        <v>16</v>
      </c>
      <c r="F15" s="10" t="s">
        <v>82</v>
      </c>
      <c r="G15" s="11">
        <v>70</v>
      </c>
      <c r="H15" s="11">
        <v>70</v>
      </c>
    </row>
    <row r="16" spans="1:11" ht="15.5" outlineLevel="4">
      <c r="A16" s="7">
        <v>2562</v>
      </c>
      <c r="B16" s="7" t="s">
        <v>17</v>
      </c>
      <c r="C16" s="8" t="s">
        <v>95</v>
      </c>
      <c r="D16" s="7" t="s">
        <v>81</v>
      </c>
      <c r="E16" s="7" t="s">
        <v>13</v>
      </c>
      <c r="F16" s="10" t="s">
        <v>82</v>
      </c>
      <c r="G16" s="11">
        <v>32.658999999999999</v>
      </c>
      <c r="H16" s="11">
        <v>32.658999999999999</v>
      </c>
    </row>
    <row r="17" spans="1:8" ht="15.5" outlineLevel="4">
      <c r="A17" s="7">
        <v>2562</v>
      </c>
      <c r="B17" s="7" t="s">
        <v>18</v>
      </c>
      <c r="C17" s="8" t="s">
        <v>156</v>
      </c>
      <c r="D17" s="7" t="s">
        <v>86</v>
      </c>
      <c r="E17" s="7" t="s">
        <v>13</v>
      </c>
      <c r="F17" s="10" t="s">
        <v>114</v>
      </c>
      <c r="G17" s="11">
        <f>G36*2</f>
        <v>480</v>
      </c>
      <c r="H17" s="11">
        <f>G17</f>
        <v>480</v>
      </c>
    </row>
    <row r="18" spans="1:8" ht="15.5" outlineLevel="4">
      <c r="A18" s="7">
        <v>2562</v>
      </c>
      <c r="B18" s="7" t="s">
        <v>19</v>
      </c>
      <c r="C18" s="8" t="s">
        <v>156</v>
      </c>
      <c r="D18" s="7" t="s">
        <v>86</v>
      </c>
      <c r="E18" s="7" t="s">
        <v>13</v>
      </c>
      <c r="F18" s="10" t="s">
        <v>114</v>
      </c>
      <c r="G18" s="11">
        <f>H41</f>
        <v>219</v>
      </c>
      <c r="H18" s="11">
        <f>G18</f>
        <v>219</v>
      </c>
    </row>
    <row r="19" spans="1:8" ht="15.5" outlineLevel="1">
      <c r="A19" s="12" t="s">
        <v>96</v>
      </c>
      <c r="B19" s="13"/>
      <c r="C19" s="14"/>
      <c r="D19" s="13"/>
      <c r="E19" s="13"/>
      <c r="F19" s="15"/>
      <c r="G19" s="16">
        <f>SUM(G9:G18)</f>
        <v>1657.3589999999999</v>
      </c>
      <c r="H19" s="16">
        <f>SUM(H9:H18)</f>
        <v>1467.1590000000001</v>
      </c>
    </row>
    <row r="20" spans="1:8" ht="15.5" outlineLevel="2">
      <c r="A20" s="7">
        <v>2561</v>
      </c>
      <c r="B20" s="7" t="s">
        <v>20</v>
      </c>
      <c r="C20" s="18" t="s">
        <v>97</v>
      </c>
      <c r="D20" s="7" t="s">
        <v>81</v>
      </c>
      <c r="E20" s="7" t="s">
        <v>21</v>
      </c>
      <c r="F20" s="10" t="s">
        <v>98</v>
      </c>
      <c r="G20" s="11">
        <f>(1100+1300)*33.3333%</f>
        <v>799.99919999999997</v>
      </c>
      <c r="H20" s="11">
        <f>(1100+1300)*33.3333%</f>
        <v>799.99919999999997</v>
      </c>
    </row>
    <row r="21" spans="1:8" ht="15.5" outlineLevel="2">
      <c r="A21" s="7">
        <v>2561</v>
      </c>
      <c r="B21" s="7" t="s">
        <v>22</v>
      </c>
      <c r="C21" s="18" t="s">
        <v>99</v>
      </c>
      <c r="D21" s="7" t="s">
        <v>100</v>
      </c>
      <c r="E21" s="7" t="s">
        <v>23</v>
      </c>
      <c r="F21" s="10" t="s">
        <v>82</v>
      </c>
      <c r="G21" s="11">
        <v>3.6</v>
      </c>
      <c r="H21" s="11">
        <v>3.6</v>
      </c>
    </row>
    <row r="22" spans="1:8" ht="15.5" outlineLevel="2">
      <c r="A22" s="7">
        <v>2561</v>
      </c>
      <c r="B22" s="7" t="s">
        <v>24</v>
      </c>
      <c r="C22" s="18" t="s">
        <v>101</v>
      </c>
      <c r="D22" s="7" t="s">
        <v>102</v>
      </c>
      <c r="E22" s="7" t="s">
        <v>9</v>
      </c>
      <c r="F22" s="10" t="s">
        <v>103</v>
      </c>
      <c r="G22" s="11">
        <v>70</v>
      </c>
      <c r="H22" s="11">
        <v>70</v>
      </c>
    </row>
    <row r="23" spans="1:8" s="19" customFormat="1" ht="15.5" outlineLevel="2">
      <c r="A23" s="7">
        <v>2561</v>
      </c>
      <c r="B23" s="7" t="s">
        <v>25</v>
      </c>
      <c r="C23" s="18" t="s">
        <v>104</v>
      </c>
      <c r="D23" s="7" t="s">
        <v>105</v>
      </c>
      <c r="E23" s="7" t="s">
        <v>7</v>
      </c>
      <c r="F23" s="10" t="s">
        <v>82</v>
      </c>
      <c r="G23" s="11">
        <v>50</v>
      </c>
      <c r="H23" s="11">
        <v>50</v>
      </c>
    </row>
    <row r="24" spans="1:8" ht="15.5" outlineLevel="2">
      <c r="A24" s="20">
        <v>2561</v>
      </c>
      <c r="B24" s="20" t="s">
        <v>26</v>
      </c>
      <c r="C24" s="21" t="s">
        <v>106</v>
      </c>
      <c r="D24" s="20" t="s">
        <v>107</v>
      </c>
      <c r="E24" s="20" t="s">
        <v>27</v>
      </c>
      <c r="F24" s="22" t="s">
        <v>103</v>
      </c>
      <c r="G24" s="23">
        <f>500*74%-G55</f>
        <v>155</v>
      </c>
      <c r="H24" s="23">
        <f>500*74%-H55</f>
        <v>155</v>
      </c>
    </row>
    <row r="25" spans="1:8" s="19" customFormat="1" ht="31" outlineLevel="2">
      <c r="A25" s="7">
        <v>2561</v>
      </c>
      <c r="B25" s="7" t="s">
        <v>28</v>
      </c>
      <c r="C25" s="8" t="s">
        <v>108</v>
      </c>
      <c r="D25" s="7" t="s">
        <v>109</v>
      </c>
      <c r="E25" s="9" t="s">
        <v>29</v>
      </c>
      <c r="F25" s="10" t="s">
        <v>82</v>
      </c>
      <c r="G25" s="11">
        <v>52</v>
      </c>
      <c r="H25" s="11">
        <v>52</v>
      </c>
    </row>
    <row r="26" spans="1:8" s="19" customFormat="1" ht="15.5" outlineLevel="2">
      <c r="A26" s="7">
        <v>2561</v>
      </c>
      <c r="B26" s="7" t="s">
        <v>30</v>
      </c>
      <c r="C26" s="8" t="s">
        <v>110</v>
      </c>
      <c r="D26" s="7" t="s">
        <v>111</v>
      </c>
      <c r="E26" s="7" t="s">
        <v>31</v>
      </c>
      <c r="F26" s="10" t="s">
        <v>112</v>
      </c>
      <c r="G26" s="11">
        <v>203</v>
      </c>
      <c r="H26" s="11">
        <v>203</v>
      </c>
    </row>
    <row r="27" spans="1:8" s="19" customFormat="1" ht="15.5" outlineLevel="2">
      <c r="A27" s="7">
        <v>2561</v>
      </c>
      <c r="B27" s="7" t="s">
        <v>32</v>
      </c>
      <c r="C27" s="8" t="s">
        <v>113</v>
      </c>
      <c r="D27" s="7" t="s">
        <v>102</v>
      </c>
      <c r="E27" s="7" t="s">
        <v>13</v>
      </c>
      <c r="F27" s="10" t="s">
        <v>114</v>
      </c>
      <c r="G27" s="11">
        <v>540</v>
      </c>
      <c r="H27" s="11">
        <v>540</v>
      </c>
    </row>
    <row r="28" spans="1:8" s="19" customFormat="1" ht="15.5" outlineLevel="2">
      <c r="A28" s="7">
        <v>2561</v>
      </c>
      <c r="B28" s="7" t="s">
        <v>33</v>
      </c>
      <c r="C28" s="8" t="s">
        <v>115</v>
      </c>
      <c r="D28" s="7" t="s">
        <v>94</v>
      </c>
      <c r="E28" s="7" t="s">
        <v>13</v>
      </c>
      <c r="F28" s="10" t="s">
        <v>82</v>
      </c>
      <c r="G28" s="11">
        <v>550</v>
      </c>
      <c r="H28" s="11">
        <v>550</v>
      </c>
    </row>
    <row r="29" spans="1:8" s="24" customFormat="1" ht="15.5" outlineLevel="1">
      <c r="A29" s="12" t="s">
        <v>116</v>
      </c>
      <c r="B29" s="13"/>
      <c r="C29" s="14"/>
      <c r="D29" s="13"/>
      <c r="E29" s="13"/>
      <c r="F29" s="15"/>
      <c r="G29" s="16">
        <f>SUM(G20:G28)</f>
        <v>2423.5992000000001</v>
      </c>
      <c r="H29" s="16">
        <f>SUM(H20:H28)</f>
        <v>2423.5992000000001</v>
      </c>
    </row>
    <row r="30" spans="1:8" s="19" customFormat="1" ht="15.5" outlineLevel="2">
      <c r="A30" s="7">
        <v>2560</v>
      </c>
      <c r="B30" s="7" t="s">
        <v>34</v>
      </c>
      <c r="C30" s="46">
        <v>43068</v>
      </c>
      <c r="D30" s="7" t="s">
        <v>117</v>
      </c>
      <c r="E30" s="7" t="s">
        <v>27</v>
      </c>
      <c r="F30" s="10" t="s">
        <v>82</v>
      </c>
      <c r="G30" s="11">
        <v>700</v>
      </c>
      <c r="H30" s="11">
        <v>700</v>
      </c>
    </row>
    <row r="31" spans="1:8" s="19" customFormat="1" ht="15.5" outlineLevel="2">
      <c r="A31" s="7">
        <v>2560</v>
      </c>
      <c r="B31" s="7" t="s">
        <v>35</v>
      </c>
      <c r="C31" s="46">
        <v>43013</v>
      </c>
      <c r="D31" s="7" t="s">
        <v>109</v>
      </c>
      <c r="E31" s="7" t="s">
        <v>7</v>
      </c>
      <c r="F31" s="10" t="s">
        <v>82</v>
      </c>
      <c r="G31" s="11">
        <v>35</v>
      </c>
      <c r="H31" s="11">
        <v>35</v>
      </c>
    </row>
    <row r="32" spans="1:8" s="19" customFormat="1" ht="15.5" outlineLevel="2">
      <c r="A32" s="7">
        <v>2560</v>
      </c>
      <c r="B32" s="7" t="s">
        <v>36</v>
      </c>
      <c r="C32" s="46">
        <v>43007</v>
      </c>
      <c r="D32" s="7" t="s">
        <v>118</v>
      </c>
      <c r="E32" s="7" t="s">
        <v>7</v>
      </c>
      <c r="F32" s="10" t="s">
        <v>82</v>
      </c>
      <c r="G32" s="11">
        <v>22.4</v>
      </c>
      <c r="H32" s="11">
        <v>22.4</v>
      </c>
    </row>
    <row r="33" spans="1:8" s="19" customFormat="1" ht="15.5" outlineLevel="2">
      <c r="A33" s="7">
        <v>2560</v>
      </c>
      <c r="B33" s="7" t="s">
        <v>37</v>
      </c>
      <c r="C33" s="46">
        <v>42886</v>
      </c>
      <c r="D33" s="7" t="s">
        <v>119</v>
      </c>
      <c r="E33" s="7" t="s">
        <v>7</v>
      </c>
      <c r="F33" s="10" t="s">
        <v>82</v>
      </c>
      <c r="G33" s="11">
        <v>35.5</v>
      </c>
      <c r="H33" s="11">
        <f>G33</f>
        <v>35.5</v>
      </c>
    </row>
    <row r="34" spans="1:8" s="19" customFormat="1" ht="15.5" outlineLevel="2">
      <c r="A34" s="7">
        <v>2560</v>
      </c>
      <c r="B34" s="7" t="s">
        <v>38</v>
      </c>
      <c r="C34" s="46">
        <v>42860</v>
      </c>
      <c r="D34" s="7" t="s">
        <v>120</v>
      </c>
      <c r="E34" s="7" t="s">
        <v>39</v>
      </c>
      <c r="F34" s="10" t="s">
        <v>82</v>
      </c>
      <c r="G34" s="11">
        <v>0</v>
      </c>
      <c r="H34" s="11">
        <v>0</v>
      </c>
    </row>
    <row r="35" spans="1:8" s="24" customFormat="1" ht="15.5" outlineLevel="1">
      <c r="A35" s="12" t="s">
        <v>121</v>
      </c>
      <c r="B35" s="13"/>
      <c r="C35" s="14"/>
      <c r="D35" s="13"/>
      <c r="E35" s="13"/>
      <c r="F35" s="15"/>
      <c r="G35" s="16">
        <f>SUBTOTAL(9,G30:G34)</f>
        <v>792.9</v>
      </c>
      <c r="H35" s="16">
        <f>SUBTOTAL(9,H30:H34)</f>
        <v>792.9</v>
      </c>
    </row>
    <row r="36" spans="1:8" ht="15.5" outlineLevel="2">
      <c r="A36" s="20">
        <v>2559</v>
      </c>
      <c r="B36" s="20" t="s">
        <v>40</v>
      </c>
      <c r="C36" s="47">
        <v>42625</v>
      </c>
      <c r="D36" s="20" t="s">
        <v>86</v>
      </c>
      <c r="E36" s="20" t="s">
        <v>13</v>
      </c>
      <c r="F36" s="22" t="s">
        <v>114</v>
      </c>
      <c r="G36" s="25">
        <f>480*50%</f>
        <v>240</v>
      </c>
      <c r="H36" s="25">
        <f>G36</f>
        <v>240</v>
      </c>
    </row>
    <row r="37" spans="1:8" ht="15.5" outlineLevel="2">
      <c r="A37" s="20">
        <v>2559</v>
      </c>
      <c r="B37" s="20" t="s">
        <v>41</v>
      </c>
      <c r="C37" s="47">
        <v>42625</v>
      </c>
      <c r="D37" s="20" t="s">
        <v>86</v>
      </c>
      <c r="E37" s="20" t="s">
        <v>13</v>
      </c>
      <c r="F37" s="22" t="s">
        <v>114</v>
      </c>
      <c r="G37" s="23">
        <f>-G41/2</f>
        <v>-108</v>
      </c>
      <c r="H37" s="23">
        <f>-H41/2</f>
        <v>-109.5</v>
      </c>
    </row>
    <row r="38" spans="1:8" s="19" customFormat="1" ht="15.5" outlineLevel="2">
      <c r="A38" s="7">
        <v>2559</v>
      </c>
      <c r="B38" s="7" t="s">
        <v>42</v>
      </c>
      <c r="C38" s="46">
        <v>42460</v>
      </c>
      <c r="D38" s="7" t="s">
        <v>122</v>
      </c>
      <c r="E38" s="7" t="s">
        <v>43</v>
      </c>
      <c r="F38" s="10" t="s">
        <v>82</v>
      </c>
      <c r="G38" s="11">
        <v>1020</v>
      </c>
      <c r="H38" s="11">
        <v>1020</v>
      </c>
    </row>
    <row r="39" spans="1:8" s="19" customFormat="1" ht="15.5" outlineLevel="2">
      <c r="A39" s="7">
        <v>2559</v>
      </c>
      <c r="B39" s="7" t="s">
        <v>44</v>
      </c>
      <c r="C39" s="46">
        <v>42467</v>
      </c>
      <c r="D39" s="7" t="s">
        <v>123</v>
      </c>
      <c r="E39" s="7" t="s">
        <v>45</v>
      </c>
      <c r="F39" s="10" t="s">
        <v>82</v>
      </c>
      <c r="G39" s="11">
        <v>720</v>
      </c>
      <c r="H39" s="11">
        <v>746</v>
      </c>
    </row>
    <row r="40" spans="1:8" s="24" customFormat="1" ht="15.5" outlineLevel="1">
      <c r="A40" s="12" t="s">
        <v>124</v>
      </c>
      <c r="B40" s="13"/>
      <c r="C40" s="14"/>
      <c r="D40" s="13"/>
      <c r="E40" s="13"/>
      <c r="F40" s="26"/>
      <c r="G40" s="16">
        <f>SUBTOTAL(9,G36:G39)</f>
        <v>1872</v>
      </c>
      <c r="H40" s="16">
        <f>SUBTOTAL(9,H36:H39)</f>
        <v>1896.5</v>
      </c>
    </row>
    <row r="41" spans="1:8" ht="15.5" outlineLevel="2">
      <c r="A41" s="20">
        <v>2558</v>
      </c>
      <c r="B41" s="20" t="s">
        <v>46</v>
      </c>
      <c r="C41" s="47">
        <v>42361</v>
      </c>
      <c r="D41" s="20" t="s">
        <v>125</v>
      </c>
      <c r="E41" s="20" t="s">
        <v>13</v>
      </c>
      <c r="F41" s="22" t="s">
        <v>82</v>
      </c>
      <c r="G41" s="25">
        <v>216</v>
      </c>
      <c r="H41" s="25">
        <v>219</v>
      </c>
    </row>
    <row r="42" spans="1:8" s="19" customFormat="1" ht="15.5" outlineLevel="2">
      <c r="A42" s="7">
        <v>2558</v>
      </c>
      <c r="B42" s="7" t="s">
        <v>47</v>
      </c>
      <c r="C42" s="46">
        <v>42270</v>
      </c>
      <c r="D42" s="7" t="s">
        <v>126</v>
      </c>
      <c r="E42" s="7" t="s">
        <v>48</v>
      </c>
      <c r="F42" s="27" t="s">
        <v>127</v>
      </c>
      <c r="G42" s="11">
        <v>400</v>
      </c>
      <c r="H42" s="11">
        <v>440</v>
      </c>
    </row>
    <row r="43" spans="1:8" s="19" customFormat="1" ht="15.5" outlineLevel="2">
      <c r="A43" s="7">
        <v>2558</v>
      </c>
      <c r="B43" s="7" t="s">
        <v>49</v>
      </c>
      <c r="C43" s="46">
        <v>42135</v>
      </c>
      <c r="D43" s="7" t="s">
        <v>128</v>
      </c>
      <c r="E43" s="7" t="s">
        <v>13</v>
      </c>
      <c r="F43" s="27" t="s">
        <v>129</v>
      </c>
      <c r="G43" s="11">
        <v>105</v>
      </c>
      <c r="H43" s="11">
        <v>121.18</v>
      </c>
    </row>
    <row r="44" spans="1:8" s="19" customFormat="1" ht="15.5" outlineLevel="2">
      <c r="A44" s="7">
        <v>2558</v>
      </c>
      <c r="B44" s="7" t="s">
        <v>50</v>
      </c>
      <c r="C44" s="46">
        <v>42156</v>
      </c>
      <c r="D44" s="7" t="s">
        <v>130</v>
      </c>
      <c r="E44" s="7" t="s">
        <v>27</v>
      </c>
      <c r="F44" s="10" t="s">
        <v>82</v>
      </c>
      <c r="G44" s="11">
        <v>600</v>
      </c>
      <c r="H44" s="11">
        <v>613.20000000000005</v>
      </c>
    </row>
    <row r="45" spans="1:8" s="19" customFormat="1" ht="15.5" outlineLevel="2">
      <c r="A45" s="7">
        <v>2558</v>
      </c>
      <c r="B45" s="7" t="s">
        <v>51</v>
      </c>
      <c r="C45" s="46">
        <v>42095</v>
      </c>
      <c r="D45" s="7" t="s">
        <v>131</v>
      </c>
      <c r="E45" s="7" t="s">
        <v>16</v>
      </c>
      <c r="F45" s="10" t="s">
        <v>82</v>
      </c>
      <c r="G45" s="11">
        <v>41</v>
      </c>
      <c r="H45" s="11">
        <v>64.553424657534251</v>
      </c>
    </row>
    <row r="46" spans="1:8" s="19" customFormat="1" ht="15.5" outlineLevel="2">
      <c r="A46" s="7">
        <v>2558</v>
      </c>
      <c r="B46" s="7" t="s">
        <v>52</v>
      </c>
      <c r="C46" s="46">
        <v>42065</v>
      </c>
      <c r="D46" s="7" t="s">
        <v>132</v>
      </c>
      <c r="E46" s="7" t="s">
        <v>13</v>
      </c>
      <c r="F46" s="10" t="s">
        <v>82</v>
      </c>
      <c r="G46" s="11">
        <v>252</v>
      </c>
      <c r="H46" s="11">
        <v>273.75</v>
      </c>
    </row>
    <row r="47" spans="1:8" s="24" customFormat="1" ht="15.5" outlineLevel="1">
      <c r="A47" s="12" t="s">
        <v>53</v>
      </c>
      <c r="B47" s="13"/>
      <c r="C47" s="14"/>
      <c r="D47" s="13"/>
      <c r="E47" s="13"/>
      <c r="F47" s="26"/>
      <c r="G47" s="16">
        <f>SUBTOTAL(9,G41:G46)</f>
        <v>1614</v>
      </c>
      <c r="H47" s="16">
        <f>SUBTOTAL(9,H41:H46)</f>
        <v>1731.6834246575343</v>
      </c>
    </row>
    <row r="48" spans="1:8" s="19" customFormat="1" ht="15.5" outlineLevel="2">
      <c r="A48" s="7">
        <v>2557</v>
      </c>
      <c r="B48" s="7" t="s">
        <v>54</v>
      </c>
      <c r="C48" s="46">
        <v>41974</v>
      </c>
      <c r="D48" s="7" t="s">
        <v>118</v>
      </c>
      <c r="E48" s="7" t="s">
        <v>55</v>
      </c>
      <c r="F48" s="28" t="s">
        <v>133</v>
      </c>
      <c r="G48" s="29">
        <v>18</v>
      </c>
      <c r="H48" s="29">
        <v>18</v>
      </c>
    </row>
    <row r="49" spans="1:40" s="19" customFormat="1" ht="15.5" outlineLevel="2">
      <c r="A49" s="7">
        <v>2557</v>
      </c>
      <c r="B49" s="7" t="s">
        <v>56</v>
      </c>
      <c r="C49" s="46">
        <v>41792</v>
      </c>
      <c r="D49" s="7" t="s">
        <v>132</v>
      </c>
      <c r="E49" s="7" t="s">
        <v>13</v>
      </c>
      <c r="F49" s="10" t="s">
        <v>82</v>
      </c>
      <c r="G49" s="11">
        <v>130</v>
      </c>
      <c r="H49" s="29">
        <v>0</v>
      </c>
    </row>
    <row r="50" spans="1:40" s="19" customFormat="1" ht="15.5" outlineLevel="2">
      <c r="A50" s="7">
        <v>2557</v>
      </c>
      <c r="B50" s="7" t="s">
        <v>57</v>
      </c>
      <c r="C50" s="46">
        <v>41759</v>
      </c>
      <c r="D50" s="7" t="s">
        <v>134</v>
      </c>
      <c r="E50" s="7" t="s">
        <v>16</v>
      </c>
      <c r="F50" s="10" t="s">
        <v>92</v>
      </c>
      <c r="G50" s="11">
        <v>89.5</v>
      </c>
      <c r="H50" s="29">
        <v>84.6</v>
      </c>
    </row>
    <row r="51" spans="1:40" s="24" customFormat="1" ht="15.5" outlineLevel="1">
      <c r="A51" s="12" t="s">
        <v>135</v>
      </c>
      <c r="B51" s="13"/>
      <c r="C51" s="14"/>
      <c r="D51" s="13"/>
      <c r="E51" s="13"/>
      <c r="F51" s="26"/>
      <c r="G51" s="16">
        <f>SUBTOTAL(9,G48:G50)</f>
        <v>237.5</v>
      </c>
      <c r="H51" s="16">
        <f>SUBTOTAL(9,H48:H50)</f>
        <v>102.6</v>
      </c>
      <c r="AN51" s="30"/>
    </row>
    <row r="52" spans="1:40" s="19" customFormat="1" ht="15.5" outlineLevel="2">
      <c r="A52" s="7">
        <v>2556</v>
      </c>
      <c r="B52" s="7" t="s">
        <v>58</v>
      </c>
      <c r="C52" s="46">
        <v>41367</v>
      </c>
      <c r="D52" s="7" t="s">
        <v>84</v>
      </c>
      <c r="E52" s="7" t="s">
        <v>9</v>
      </c>
      <c r="F52" s="10" t="s">
        <v>82</v>
      </c>
      <c r="G52" s="11">
        <v>8.5</v>
      </c>
      <c r="H52" s="11">
        <v>35.58</v>
      </c>
    </row>
    <row r="53" spans="1:40" s="24" customFormat="1" ht="15.5" outlineLevel="1">
      <c r="A53" s="12" t="s">
        <v>136</v>
      </c>
      <c r="B53" s="13"/>
      <c r="C53" s="14"/>
      <c r="D53" s="13"/>
      <c r="E53" s="13"/>
      <c r="F53" s="26"/>
      <c r="G53" s="16">
        <f>SUBTOTAL(9,G52:G52)</f>
        <v>8.5</v>
      </c>
      <c r="H53" s="16">
        <f>SUBTOTAL(9,H52:H52)</f>
        <v>35.58</v>
      </c>
    </row>
    <row r="54" spans="1:40" s="19" customFormat="1" ht="15.5" outlineLevel="2">
      <c r="A54" s="7">
        <v>2555</v>
      </c>
      <c r="B54" s="7" t="s">
        <v>59</v>
      </c>
      <c r="C54" s="46">
        <v>41130</v>
      </c>
      <c r="D54" s="7" t="s">
        <v>107</v>
      </c>
      <c r="E54" s="7" t="s">
        <v>13</v>
      </c>
      <c r="F54" s="10" t="s">
        <v>82</v>
      </c>
      <c r="G54" s="11">
        <v>100.8</v>
      </c>
      <c r="H54" s="11">
        <v>105.85</v>
      </c>
    </row>
    <row r="55" spans="1:40" ht="15.5" outlineLevel="2">
      <c r="A55" s="20">
        <v>2555</v>
      </c>
      <c r="B55" s="20" t="s">
        <v>60</v>
      </c>
      <c r="C55" s="47">
        <v>41091</v>
      </c>
      <c r="D55" s="20" t="s">
        <v>107</v>
      </c>
      <c r="E55" s="20" t="s">
        <v>27</v>
      </c>
      <c r="F55" s="22" t="s">
        <v>137</v>
      </c>
      <c r="G55" s="25">
        <f>500*43%</f>
        <v>215</v>
      </c>
      <c r="H55" s="25">
        <f>500*43%</f>
        <v>215</v>
      </c>
      <c r="K55" s="5"/>
    </row>
    <row r="56" spans="1:40" s="19" customFormat="1" ht="15.5" outlineLevel="2">
      <c r="A56" s="7">
        <v>2555</v>
      </c>
      <c r="B56" s="7" t="s">
        <v>61</v>
      </c>
      <c r="C56" s="46">
        <v>41002</v>
      </c>
      <c r="D56" s="7" t="s">
        <v>138</v>
      </c>
      <c r="E56" s="7" t="s">
        <v>62</v>
      </c>
      <c r="F56" s="10" t="s">
        <v>82</v>
      </c>
      <c r="G56" s="11">
        <v>550</v>
      </c>
      <c r="H56" s="11">
        <v>550</v>
      </c>
    </row>
    <row r="57" spans="1:40" s="19" customFormat="1" ht="15.5" outlineLevel="2">
      <c r="A57" s="7">
        <v>2555</v>
      </c>
      <c r="B57" s="7" t="s">
        <v>63</v>
      </c>
      <c r="C57" s="46">
        <v>40963</v>
      </c>
      <c r="D57" s="7" t="s">
        <v>139</v>
      </c>
      <c r="E57" s="7" t="s">
        <v>9</v>
      </c>
      <c r="F57" s="10" t="s">
        <v>133</v>
      </c>
      <c r="G57" s="29">
        <v>22</v>
      </c>
      <c r="H57" s="29">
        <v>35.662388273003941</v>
      </c>
    </row>
    <row r="58" spans="1:40" s="19" customFormat="1" ht="15.5" outlineLevel="2">
      <c r="A58" s="7">
        <v>2555</v>
      </c>
      <c r="B58" s="7" t="s">
        <v>64</v>
      </c>
      <c r="C58" s="46">
        <v>40914</v>
      </c>
      <c r="D58" s="7" t="s">
        <v>140</v>
      </c>
      <c r="E58" s="7" t="s">
        <v>16</v>
      </c>
      <c r="F58" s="10" t="s">
        <v>82</v>
      </c>
      <c r="G58" s="11">
        <v>221</v>
      </c>
      <c r="H58" s="29">
        <v>204.9</v>
      </c>
    </row>
    <row r="59" spans="1:40" s="24" customFormat="1" ht="15.5" outlineLevel="1">
      <c r="A59" s="12" t="s">
        <v>141</v>
      </c>
      <c r="B59" s="13"/>
      <c r="C59" s="14"/>
      <c r="D59" s="13"/>
      <c r="E59" s="13"/>
      <c r="F59" s="26"/>
      <c r="G59" s="16">
        <f>SUBTOTAL(9,G54:G58)</f>
        <v>1108.8</v>
      </c>
      <c r="H59" s="16">
        <f>SUBTOTAL(9,H54:H58)</f>
        <v>1111.4123882730039</v>
      </c>
    </row>
    <row r="60" spans="1:40" s="19" customFormat="1" ht="15.5" outlineLevel="2">
      <c r="A60" s="7">
        <v>2554</v>
      </c>
      <c r="B60" s="7" t="s">
        <v>65</v>
      </c>
      <c r="C60" s="46">
        <v>40877</v>
      </c>
      <c r="D60" s="7" t="s">
        <v>142</v>
      </c>
      <c r="E60" s="7" t="s">
        <v>16</v>
      </c>
      <c r="F60" s="10" t="s">
        <v>82</v>
      </c>
      <c r="G60" s="11">
        <v>153</v>
      </c>
      <c r="H60" s="11">
        <v>174.47</v>
      </c>
    </row>
    <row r="61" spans="1:40" s="19" customFormat="1" ht="15.5" outlineLevel="2">
      <c r="A61" s="7">
        <v>2554</v>
      </c>
      <c r="B61" s="7" t="s">
        <v>66</v>
      </c>
      <c r="C61" s="46">
        <v>40725</v>
      </c>
      <c r="D61" s="7" t="s">
        <v>143</v>
      </c>
      <c r="E61" s="7" t="s">
        <v>16</v>
      </c>
      <c r="F61" s="10" t="s">
        <v>144</v>
      </c>
      <c r="G61" s="11">
        <v>123</v>
      </c>
      <c r="H61" s="11">
        <v>123</v>
      </c>
    </row>
    <row r="62" spans="1:40" s="19" customFormat="1" ht="15.5" outlineLevel="2">
      <c r="A62" s="7">
        <v>2554</v>
      </c>
      <c r="B62" s="7" t="s">
        <v>67</v>
      </c>
      <c r="C62" s="46">
        <v>40604</v>
      </c>
      <c r="D62" s="7" t="s">
        <v>145</v>
      </c>
      <c r="E62" s="7" t="s">
        <v>68</v>
      </c>
      <c r="F62" s="10" t="s">
        <v>82</v>
      </c>
      <c r="G62" s="11">
        <f>197.6+153</f>
        <v>350.6</v>
      </c>
      <c r="H62" s="11">
        <v>400.40500000000003</v>
      </c>
    </row>
    <row r="63" spans="1:40" s="19" customFormat="1" ht="15.5" outlineLevel="2">
      <c r="A63" s="7">
        <v>2554</v>
      </c>
      <c r="B63" s="7" t="s">
        <v>69</v>
      </c>
      <c r="C63" s="46">
        <v>40603</v>
      </c>
      <c r="D63" s="7" t="s">
        <v>146</v>
      </c>
      <c r="E63" s="7" t="s">
        <v>68</v>
      </c>
      <c r="F63" s="10" t="s">
        <v>82</v>
      </c>
      <c r="G63" s="11">
        <f>458+478</f>
        <v>936</v>
      </c>
      <c r="H63" s="11">
        <v>855.65500000000009</v>
      </c>
    </row>
    <row r="64" spans="1:40" s="19" customFormat="1" ht="15.5" outlineLevel="2">
      <c r="A64" s="7">
        <v>2554</v>
      </c>
      <c r="B64" s="7" t="s">
        <v>70</v>
      </c>
      <c r="C64" s="46">
        <v>40570</v>
      </c>
      <c r="D64" s="7" t="s">
        <v>131</v>
      </c>
      <c r="E64" s="7" t="s">
        <v>13</v>
      </c>
      <c r="F64" s="31" t="s">
        <v>82</v>
      </c>
      <c r="G64" s="11">
        <v>406</v>
      </c>
      <c r="H64" s="11">
        <v>569.40499999999997</v>
      </c>
    </row>
    <row r="65" spans="1:8" s="24" customFormat="1" ht="15.5" outlineLevel="1">
      <c r="A65" s="12" t="s">
        <v>147</v>
      </c>
      <c r="B65" s="13"/>
      <c r="C65" s="14"/>
      <c r="D65" s="13"/>
      <c r="E65" s="13"/>
      <c r="F65" s="32"/>
      <c r="G65" s="16">
        <f>SUBTOTAL(9,G60:G64)</f>
        <v>1968.6</v>
      </c>
      <c r="H65" s="16">
        <f>SUBTOTAL(9,H60:H64)</f>
        <v>2122.9350000000004</v>
      </c>
    </row>
    <row r="66" spans="1:8" ht="15.5" outlineLevel="2">
      <c r="A66" s="20">
        <v>2553</v>
      </c>
      <c r="B66" s="20" t="s">
        <v>71</v>
      </c>
      <c r="C66" s="47">
        <v>40360</v>
      </c>
      <c r="D66" s="20" t="s">
        <v>148</v>
      </c>
      <c r="E66" s="20" t="s">
        <v>72</v>
      </c>
      <c r="F66" s="33" t="s">
        <v>114</v>
      </c>
      <c r="G66" s="25">
        <v>172.5</v>
      </c>
      <c r="H66" s="25">
        <v>0</v>
      </c>
    </row>
    <row r="67" spans="1:8" s="19" customFormat="1" ht="15.5" outlineLevel="2">
      <c r="A67" s="7">
        <v>2553</v>
      </c>
      <c r="B67" s="7" t="s">
        <v>73</v>
      </c>
      <c r="C67" s="46">
        <v>40302</v>
      </c>
      <c r="D67" s="7" t="s">
        <v>149</v>
      </c>
      <c r="E67" s="7" t="s">
        <v>74</v>
      </c>
      <c r="F67" s="31" t="s">
        <v>82</v>
      </c>
      <c r="G67" s="11">
        <v>0</v>
      </c>
      <c r="H67" s="11">
        <v>0</v>
      </c>
    </row>
    <row r="68" spans="1:8" s="24" customFormat="1" ht="15.5" outlineLevel="1">
      <c r="A68" s="12" t="s">
        <v>150</v>
      </c>
      <c r="B68" s="13"/>
      <c r="C68" s="48"/>
      <c r="D68" s="13"/>
      <c r="E68" s="13"/>
      <c r="F68" s="32"/>
      <c r="G68" s="16">
        <f>SUBTOTAL(9,G66:G67)</f>
        <v>172.5</v>
      </c>
      <c r="H68" s="16">
        <f>SUBTOTAL(9,H66:H67)</f>
        <v>0</v>
      </c>
    </row>
    <row r="69" spans="1:8" s="19" customFormat="1" ht="15.5" outlineLevel="2">
      <c r="A69" s="7">
        <v>2551</v>
      </c>
      <c r="B69" s="7" t="s">
        <v>75</v>
      </c>
      <c r="C69" s="46">
        <v>39721</v>
      </c>
      <c r="D69" s="7" t="s">
        <v>128</v>
      </c>
      <c r="E69" s="7" t="s">
        <v>68</v>
      </c>
      <c r="F69" s="10" t="s">
        <v>82</v>
      </c>
      <c r="G69" s="11">
        <v>390.6</v>
      </c>
      <c r="H69" s="29">
        <v>304.17500000000001</v>
      </c>
    </row>
    <row r="70" spans="1:8" s="19" customFormat="1" ht="15.5" outlineLevel="2">
      <c r="A70" s="7">
        <v>2551</v>
      </c>
      <c r="B70" s="7" t="s">
        <v>75</v>
      </c>
      <c r="C70" s="46">
        <v>39721</v>
      </c>
      <c r="D70" s="7" t="s">
        <v>128</v>
      </c>
      <c r="E70" s="7" t="s">
        <v>27</v>
      </c>
      <c r="F70" s="31" t="s">
        <v>82</v>
      </c>
      <c r="G70" s="11">
        <v>771</v>
      </c>
      <c r="H70" s="29">
        <v>770.88</v>
      </c>
    </row>
    <row r="71" spans="1:8" s="19" customFormat="1" ht="15.5" outlineLevel="2">
      <c r="A71" s="7">
        <v>2551</v>
      </c>
      <c r="B71" s="7" t="s">
        <v>75</v>
      </c>
      <c r="C71" s="46">
        <v>39721</v>
      </c>
      <c r="D71" s="7" t="s">
        <v>128</v>
      </c>
      <c r="E71" s="7" t="s">
        <v>27</v>
      </c>
      <c r="F71" s="31" t="s">
        <v>82</v>
      </c>
      <c r="G71" s="11">
        <v>602</v>
      </c>
      <c r="H71" s="11">
        <v>602.25</v>
      </c>
    </row>
    <row r="72" spans="1:8" s="19" customFormat="1" ht="15.5" outlineLevel="2">
      <c r="A72" s="7">
        <v>2551</v>
      </c>
      <c r="B72" s="7" t="s">
        <v>76</v>
      </c>
      <c r="C72" s="46">
        <v>39538</v>
      </c>
      <c r="D72" s="7" t="s">
        <v>151</v>
      </c>
      <c r="E72" s="7" t="s">
        <v>72</v>
      </c>
      <c r="F72" s="31" t="s">
        <v>82</v>
      </c>
      <c r="G72" s="11">
        <v>776</v>
      </c>
      <c r="H72" s="11">
        <v>1136.0422222222221</v>
      </c>
    </row>
    <row r="73" spans="1:8" s="24" customFormat="1" ht="15.5" outlineLevel="1">
      <c r="A73" s="34" t="s">
        <v>152</v>
      </c>
      <c r="B73" s="35"/>
      <c r="C73" s="36"/>
      <c r="D73" s="35"/>
      <c r="E73" s="35"/>
      <c r="F73" s="37"/>
      <c r="G73" s="38">
        <f>SUBTOTAL(9,G69:G72)</f>
        <v>2539.6</v>
      </c>
      <c r="H73" s="38">
        <f>SUBTOTAL(9,H69:H72)</f>
        <v>2813.3472222222222</v>
      </c>
    </row>
    <row r="74" spans="1:8" s="19" customFormat="1" ht="15.5" outlineLevel="2">
      <c r="A74" s="7">
        <v>2546</v>
      </c>
      <c r="B74" s="7" t="s">
        <v>77</v>
      </c>
      <c r="C74" s="8"/>
      <c r="D74" s="7" t="s">
        <v>81</v>
      </c>
      <c r="E74" s="7" t="s">
        <v>13</v>
      </c>
      <c r="F74" s="10" t="s">
        <v>82</v>
      </c>
      <c r="G74" s="11">
        <v>50</v>
      </c>
      <c r="H74" s="11">
        <v>266.45</v>
      </c>
    </row>
    <row r="75" spans="1:8" s="24" customFormat="1" ht="15.5" outlineLevel="1">
      <c r="A75" s="34" t="s">
        <v>153</v>
      </c>
      <c r="B75" s="35"/>
      <c r="C75" s="36"/>
      <c r="D75" s="35"/>
      <c r="E75" s="35"/>
      <c r="F75" s="37"/>
      <c r="G75" s="38">
        <f>G74</f>
        <v>50</v>
      </c>
      <c r="H75" s="38">
        <f>H74</f>
        <v>266.45</v>
      </c>
    </row>
    <row r="76" spans="1:8" s="19" customFormat="1" ht="15.5" outlineLevel="2">
      <c r="A76" s="7">
        <v>2540</v>
      </c>
      <c r="B76" s="7" t="s">
        <v>78</v>
      </c>
      <c r="C76" s="8"/>
      <c r="D76" s="7" t="s">
        <v>128</v>
      </c>
      <c r="E76" s="7" t="s">
        <v>79</v>
      </c>
      <c r="F76" s="10" t="s">
        <v>82</v>
      </c>
      <c r="G76" s="11">
        <v>40</v>
      </c>
      <c r="H76" s="11">
        <v>114.245</v>
      </c>
    </row>
    <row r="77" spans="1:8" s="24" customFormat="1" ht="15.5" outlineLevel="1">
      <c r="A77" s="34" t="s">
        <v>154</v>
      </c>
      <c r="B77" s="35"/>
      <c r="C77" s="36"/>
      <c r="D77" s="35"/>
      <c r="E77" s="35"/>
      <c r="F77" s="37"/>
      <c r="G77" s="38">
        <f>G76</f>
        <v>40</v>
      </c>
      <c r="H77" s="38">
        <f>H76</f>
        <v>114.245</v>
      </c>
    </row>
    <row r="78" spans="1:8" s="24" customFormat="1" ht="15.5">
      <c r="A78" s="34" t="s">
        <v>155</v>
      </c>
      <c r="B78" s="35"/>
      <c r="C78" s="36"/>
      <c r="D78" s="35"/>
      <c r="E78" s="35"/>
      <c r="F78" s="37"/>
      <c r="G78" s="38">
        <f>G19+G29+G35+G40+G47+G51+G53+G59+G65+G68+G73+G75+G77+G8</f>
        <v>16721.358199999999</v>
      </c>
      <c r="H78" s="38">
        <f>H19+H29+H35+H40+H47+H51+H53+H59+H65+H68+H73+H75+H77+H8</f>
        <v>17114.411235152766</v>
      </c>
    </row>
    <row r="79" spans="1:8" ht="15.5">
      <c r="A79" s="39"/>
      <c r="B79" s="39"/>
      <c r="C79" s="39"/>
      <c r="D79" s="39"/>
      <c r="E79" s="39"/>
      <c r="F79" s="39"/>
      <c r="G79" s="39"/>
      <c r="H79" s="40"/>
    </row>
    <row r="80" spans="1:8" ht="15.5">
      <c r="A80" s="41" t="s">
        <v>168</v>
      </c>
      <c r="B80" s="42"/>
      <c r="C80" s="43"/>
      <c r="D80" s="41" t="s">
        <v>169</v>
      </c>
      <c r="E80" s="42"/>
      <c r="F80" s="42"/>
      <c r="G80" s="42"/>
      <c r="H80" s="44"/>
    </row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  <row r="129" s="45" customFormat="1"/>
    <row r="130" s="45" customFormat="1"/>
    <row r="131" s="45" customFormat="1"/>
    <row r="132" s="45" customFormat="1"/>
  </sheetData>
  <autoFilter ref="A3:H78"/>
  <pageMargins left="0.23622047244094499" right="0.23622047244094499" top="0.15748031496063" bottom="0.15748031496063" header="0.31496062992126" footer="0.31496062992126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of IVL M&amp;A</vt:lpstr>
      <vt:lpstr>'History of IVL M&amp;A'!Print_Area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Kalayachat Vichitkarnchana</cp:lastModifiedBy>
  <dcterms:created xsi:type="dcterms:W3CDTF">2020-09-09T06:21:51Z</dcterms:created>
  <dcterms:modified xsi:type="dcterms:W3CDTF">2020-11-09T10:34:58Z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