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ile-hq\Material\Projects\IVL\IR\Content\Factsheet 4Q20\Historical Financial in USD\"/>
    </mc:Choice>
  </mc:AlternateContent>
  <xr:revisionPtr revIDLastSave="0" documentId="13_ncr:1_{EDC2B90F-0223-4EA2-A392-A345A3347AFB}" xr6:coauthVersionLast="46" xr6:coauthVersionMax="46" xr10:uidLastSave="{00000000-0000-0000-0000-000000000000}"/>
  <bookViews>
    <workbookView xWindow="19090" yWindow="-110" windowWidth="22780" windowHeight="14660" tabRatio="980" firstSheet="2" activeTab="2" xr2:uid="{00000000-000D-0000-FFFF-FFFF00000000}"/>
  </bookViews>
  <sheets>
    <sheet name="Historical Financials THB_EN" sheetId="2" state="hidden" r:id="rId1"/>
    <sheet name="Historical Financials THB_TH" sheetId="7" state="hidden" r:id="rId2"/>
    <sheet name="Historical Financials USD_EN" sheetId="3" r:id="rId3"/>
    <sheet name="Historical Financials USD_TH" sheetId="8"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T" localSheetId="1">#REF!</definedName>
    <definedName name="\T" localSheetId="3">#REF!</definedName>
    <definedName name="\T">#REF!</definedName>
    <definedName name="\z" localSheetId="1">#REF!</definedName>
    <definedName name="\z" localSheetId="3">#REF!</definedName>
    <definedName name="\z">#REF!</definedName>
    <definedName name="_" localSheetId="1">#REF!</definedName>
    <definedName name="_" localSheetId="3">#REF!</definedName>
    <definedName name="_">#REF!</definedName>
    <definedName name="_????" localSheetId="1">#REF!</definedName>
    <definedName name="_????" localSheetId="3">#REF!</definedName>
    <definedName name="_????">#REF!</definedName>
    <definedName name="__????" localSheetId="1">#REF!</definedName>
    <definedName name="__????" localSheetId="3">#REF!</definedName>
    <definedName name="__????">#REF!</definedName>
    <definedName name="___????" localSheetId="1">#REF!</definedName>
    <definedName name="___????" localSheetId="3">#REF!</definedName>
    <definedName name="___????">#REF!</definedName>
    <definedName name="____????" localSheetId="1">#REF!</definedName>
    <definedName name="____????" localSheetId="3">#REF!</definedName>
    <definedName name="____????">#REF!</definedName>
    <definedName name="_____????" localSheetId="1">#REF!</definedName>
    <definedName name="_____????" localSheetId="3">#REF!</definedName>
    <definedName name="_____????">#REF!</definedName>
    <definedName name="______????" localSheetId="1">#REF!</definedName>
    <definedName name="______????" localSheetId="3">#REF!</definedName>
    <definedName name="______????">#REF!</definedName>
    <definedName name="_______????" localSheetId="1">#REF!</definedName>
    <definedName name="_______????" localSheetId="3">#REF!</definedName>
    <definedName name="_______????">#REF!</definedName>
    <definedName name="________????" localSheetId="1">#REF!</definedName>
    <definedName name="________????" localSheetId="3">#REF!</definedName>
    <definedName name="________????">#REF!</definedName>
    <definedName name="_________????" localSheetId="1">#REF!</definedName>
    <definedName name="_________????" localSheetId="3">#REF!</definedName>
    <definedName name="_________????">#REF!</definedName>
    <definedName name="__________????" localSheetId="1">#REF!</definedName>
    <definedName name="__________????" localSheetId="3">#REF!</definedName>
    <definedName name="__________????">#REF!</definedName>
    <definedName name="___________????" localSheetId="1">#REF!</definedName>
    <definedName name="___________????" localSheetId="3">#REF!</definedName>
    <definedName name="___________????">#REF!</definedName>
    <definedName name="____________????" localSheetId="1">#REF!</definedName>
    <definedName name="____________????" localSheetId="3">#REF!</definedName>
    <definedName name="____________????">#REF!</definedName>
    <definedName name="_____________????" localSheetId="1">#REF!</definedName>
    <definedName name="_____________????" localSheetId="3">#REF!</definedName>
    <definedName name="_____________????">#REF!</definedName>
    <definedName name="______________????" localSheetId="1">#REF!</definedName>
    <definedName name="______________????" localSheetId="3">#REF!</definedName>
    <definedName name="______________????">#REF!</definedName>
    <definedName name="_______________????" localSheetId="1">#REF!</definedName>
    <definedName name="_______________????" localSheetId="3">#REF!</definedName>
    <definedName name="_______________????">#REF!</definedName>
    <definedName name="________________????" localSheetId="1">#REF!</definedName>
    <definedName name="________________????" localSheetId="3">#REF!</definedName>
    <definedName name="________________????">#REF!</definedName>
    <definedName name="_________________????" localSheetId="1">#REF!</definedName>
    <definedName name="_________________????" localSheetId="3">#REF!</definedName>
    <definedName name="_________________????">#REF!</definedName>
    <definedName name="__________________????" localSheetId="1">#REF!</definedName>
    <definedName name="__________________????" localSheetId="3">#REF!</definedName>
    <definedName name="__________________????">#REF!</definedName>
    <definedName name="___________________????" localSheetId="1">#REF!</definedName>
    <definedName name="___________________????" localSheetId="3">#REF!</definedName>
    <definedName name="___________________????">#REF!</definedName>
    <definedName name="____________________????" localSheetId="1">#REF!</definedName>
    <definedName name="____________________????" localSheetId="3">#REF!</definedName>
    <definedName name="____________________????">#REF!</definedName>
    <definedName name="_____________________????" localSheetId="1">#REF!</definedName>
    <definedName name="_____________________????" localSheetId="3">#REF!</definedName>
    <definedName name="_____________________????">#REF!</definedName>
    <definedName name="______________________????" localSheetId="1">#REF!</definedName>
    <definedName name="______________________????" localSheetId="3">#REF!</definedName>
    <definedName name="______________________????">#REF!</definedName>
    <definedName name="_______________________????" localSheetId="1">#REF!</definedName>
    <definedName name="_______________________????" localSheetId="3">#REF!</definedName>
    <definedName name="_______________________????">#REF!</definedName>
    <definedName name="________________________????" localSheetId="1">#REF!</definedName>
    <definedName name="________________________????" localSheetId="3">#REF!</definedName>
    <definedName name="________________________????">#REF!</definedName>
    <definedName name="_________________________????" localSheetId="1">#REF!</definedName>
    <definedName name="_________________________????" localSheetId="3">#REF!</definedName>
    <definedName name="_________________________????">#REF!</definedName>
    <definedName name="__________________________????" localSheetId="1">#REF!</definedName>
    <definedName name="__________________________????" localSheetId="3">#REF!</definedName>
    <definedName name="__________________________????">#REF!</definedName>
    <definedName name="___________________________????" localSheetId="1">#REF!</definedName>
    <definedName name="___________________________????" localSheetId="3">#REF!</definedName>
    <definedName name="___________________________????">#REF!</definedName>
    <definedName name="____________________________????" localSheetId="1">#REF!</definedName>
    <definedName name="____________________________????" localSheetId="3">#REF!</definedName>
    <definedName name="____________________________????">#REF!</definedName>
    <definedName name="_____________________________????" localSheetId="1">#REF!</definedName>
    <definedName name="_____________________________????" localSheetId="3">#REF!</definedName>
    <definedName name="_____________________________????">#REF!</definedName>
    <definedName name="______________________________????" localSheetId="1">#REF!</definedName>
    <definedName name="______________________________????" localSheetId="3">#REF!</definedName>
    <definedName name="______________________________????">#REF!</definedName>
    <definedName name="_______________________________????" localSheetId="1">#REF!</definedName>
    <definedName name="_______________________________????" localSheetId="3">#REF!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1">#REF!</definedName>
    <definedName name="____________________________________DAT7" localSheetId="3">#REF!</definedName>
    <definedName name="____________________________________DAT7">#REF!</definedName>
    <definedName name="____________________________________xlnm.Print_Area_3">NA()</definedName>
    <definedName name="___________________________________DAT10" localSheetId="1">#REF!</definedName>
    <definedName name="___________________________________DAT10" localSheetId="3">#REF!</definedName>
    <definedName name="___________________________________DAT10">#REF!</definedName>
    <definedName name="___________________________________DAT5" localSheetId="1">#REF!</definedName>
    <definedName name="___________________________________DAT5" localSheetId="3">#REF!</definedName>
    <definedName name="___________________________________DAT5">#REF!</definedName>
    <definedName name="___________________________________DAT7" localSheetId="1">#REF!</definedName>
    <definedName name="___________________________________DAT7" localSheetId="3">#REF!</definedName>
    <definedName name="___________________________________DAT7">#REF!</definedName>
    <definedName name="___________________________________xlnm.Print_Area_3">NA()</definedName>
    <definedName name="__________________________________DAT1" localSheetId="1">#REF!</definedName>
    <definedName name="__________________________________DAT1" localSheetId="3">#REF!</definedName>
    <definedName name="__________________________________DAT1">#REF!</definedName>
    <definedName name="__________________________________DAT10" localSheetId="1">#REF!</definedName>
    <definedName name="__________________________________DAT10" localSheetId="3">#REF!</definedName>
    <definedName name="__________________________________DAT10">#REF!</definedName>
    <definedName name="__________________________________DAT5" localSheetId="1">#REF!</definedName>
    <definedName name="__________________________________DAT5" localSheetId="3">#REF!</definedName>
    <definedName name="__________________________________DAT5">#REF!</definedName>
    <definedName name="__________________________________DAT7" localSheetId="1">#REF!</definedName>
    <definedName name="__________________________________DAT7" localSheetId="3">#REF!</definedName>
    <definedName name="__________________________________DAT7">#REF!</definedName>
    <definedName name="__________________________________xlnm.Print_Area_3">NA()</definedName>
    <definedName name="_________________________________DAT1" localSheetId="1">#REF!</definedName>
    <definedName name="_________________________________DAT1" localSheetId="3">#REF!</definedName>
    <definedName name="_________________________________DAT1">#REF!</definedName>
    <definedName name="_________________________________DAT10" localSheetId="1">#REF!</definedName>
    <definedName name="_________________________________DAT10" localSheetId="3">#REF!</definedName>
    <definedName name="_________________________________DAT10">#REF!</definedName>
    <definedName name="_________________________________DAT5" localSheetId="1">#REF!</definedName>
    <definedName name="_________________________________DAT5" localSheetId="3">#REF!</definedName>
    <definedName name="_________________________________DAT5">#REF!</definedName>
    <definedName name="_________________________________DAT7" localSheetId="1">#REF!</definedName>
    <definedName name="_________________________________DAT7" localSheetId="3">#REF!</definedName>
    <definedName name="_________________________________DAT7">#REF!</definedName>
    <definedName name="_________________________________xlnm.Print_Area_3">NA()</definedName>
    <definedName name="________________________________DAT1" localSheetId="1">#REF!</definedName>
    <definedName name="________________________________DAT1" localSheetId="3">#REF!</definedName>
    <definedName name="________________________________DAT1">#REF!</definedName>
    <definedName name="________________________________DAT10" localSheetId="1">#REF!</definedName>
    <definedName name="________________________________DAT10" localSheetId="3">#REF!</definedName>
    <definedName name="________________________________DAT10">#REF!</definedName>
    <definedName name="________________________________DAT5" localSheetId="1">#REF!</definedName>
    <definedName name="________________________________DAT5" localSheetId="3">#REF!</definedName>
    <definedName name="________________________________DAT5">#REF!</definedName>
    <definedName name="________________________________DAT7" localSheetId="1">#REF!</definedName>
    <definedName name="________________________________DAT7" localSheetId="3">#REF!</definedName>
    <definedName name="________________________________DAT7">#REF!</definedName>
    <definedName name="________________________________TG10" localSheetId="1">#REF!</definedName>
    <definedName name="________________________________TG10" localSheetId="3">#REF!</definedName>
    <definedName name="________________________________TG10">#REF!</definedName>
    <definedName name="________________________________TG11" localSheetId="1">#REF!</definedName>
    <definedName name="________________________________TG11" localSheetId="3">#REF!</definedName>
    <definedName name="________________________________TG11">#REF!</definedName>
    <definedName name="________________________________TG12" localSheetId="1">#REF!</definedName>
    <definedName name="________________________________TG12" localSheetId="3">#REF!</definedName>
    <definedName name="________________________________TG12">#REF!</definedName>
    <definedName name="________________________________TG13" localSheetId="1">#REF!</definedName>
    <definedName name="________________________________TG13" localSheetId="3">#REF!</definedName>
    <definedName name="________________________________TG13">#REF!</definedName>
    <definedName name="________________________________TG14" localSheetId="1">#REF!</definedName>
    <definedName name="________________________________TG14" localSheetId="3">#REF!</definedName>
    <definedName name="________________________________TG14">#REF!</definedName>
    <definedName name="________________________________TG15" localSheetId="1">#REF!</definedName>
    <definedName name="________________________________TG15" localSheetId="3">#REF!</definedName>
    <definedName name="________________________________TG15">#REF!</definedName>
    <definedName name="________________________________TG16" localSheetId="1">#REF!</definedName>
    <definedName name="________________________________TG16" localSheetId="3">#REF!</definedName>
    <definedName name="________________________________TG16">#REF!</definedName>
    <definedName name="________________________________TG17" localSheetId="1">#REF!</definedName>
    <definedName name="________________________________TG17" localSheetId="3">#REF!</definedName>
    <definedName name="________________________________TG17">#REF!</definedName>
    <definedName name="________________________________TG18" localSheetId="1">#REF!</definedName>
    <definedName name="________________________________TG18" localSheetId="3">#REF!</definedName>
    <definedName name="________________________________TG18">#REF!</definedName>
    <definedName name="________________________________TG19" localSheetId="1">#REF!</definedName>
    <definedName name="________________________________TG19" localSheetId="3">#REF!</definedName>
    <definedName name="________________________________TG19">#REF!</definedName>
    <definedName name="________________________________TG2" localSheetId="1">#REF!</definedName>
    <definedName name="________________________________TG2" localSheetId="3">#REF!</definedName>
    <definedName name="________________________________TG2">#REF!</definedName>
    <definedName name="________________________________TG20" localSheetId="1">#REF!</definedName>
    <definedName name="________________________________TG20" localSheetId="3">#REF!</definedName>
    <definedName name="________________________________TG20">#REF!</definedName>
    <definedName name="________________________________TG21" localSheetId="1">#REF!</definedName>
    <definedName name="________________________________TG21" localSheetId="3">#REF!</definedName>
    <definedName name="________________________________TG21">#REF!</definedName>
    <definedName name="________________________________TG22" localSheetId="1">#REF!</definedName>
    <definedName name="________________________________TG22" localSheetId="3">#REF!</definedName>
    <definedName name="________________________________TG22">#REF!</definedName>
    <definedName name="________________________________TG23" localSheetId="1">#REF!</definedName>
    <definedName name="________________________________TG23" localSheetId="3">#REF!</definedName>
    <definedName name="________________________________TG23">#REF!</definedName>
    <definedName name="________________________________TG24" localSheetId="1">#REF!</definedName>
    <definedName name="________________________________TG24" localSheetId="3">#REF!</definedName>
    <definedName name="________________________________TG24">#REF!</definedName>
    <definedName name="________________________________TG25" localSheetId="1">#REF!</definedName>
    <definedName name="________________________________TG25" localSheetId="3">#REF!</definedName>
    <definedName name="________________________________TG25">#REF!</definedName>
    <definedName name="________________________________TG26" localSheetId="1">#REF!</definedName>
    <definedName name="________________________________TG26" localSheetId="3">#REF!</definedName>
    <definedName name="________________________________TG26">#REF!</definedName>
    <definedName name="________________________________TG27" localSheetId="1">#REF!</definedName>
    <definedName name="________________________________TG27" localSheetId="3">#REF!</definedName>
    <definedName name="________________________________TG27">#REF!</definedName>
    <definedName name="________________________________TG28" localSheetId="1">#REF!</definedName>
    <definedName name="________________________________TG28" localSheetId="3">#REF!</definedName>
    <definedName name="________________________________TG28">#REF!</definedName>
    <definedName name="________________________________TG29" localSheetId="1">#REF!</definedName>
    <definedName name="________________________________TG29" localSheetId="3">#REF!</definedName>
    <definedName name="________________________________TG29">#REF!</definedName>
    <definedName name="________________________________TG3" localSheetId="1">#REF!</definedName>
    <definedName name="________________________________TG3" localSheetId="3">#REF!</definedName>
    <definedName name="________________________________TG3">#REF!</definedName>
    <definedName name="________________________________TG30" localSheetId="1">#REF!</definedName>
    <definedName name="________________________________TG30" localSheetId="3">#REF!</definedName>
    <definedName name="________________________________TG30">#REF!</definedName>
    <definedName name="________________________________TG31" localSheetId="1">#REF!</definedName>
    <definedName name="________________________________TG31" localSheetId="3">#REF!</definedName>
    <definedName name="________________________________TG31">#REF!</definedName>
    <definedName name="________________________________TG4" localSheetId="1">#REF!</definedName>
    <definedName name="________________________________TG4" localSheetId="3">#REF!</definedName>
    <definedName name="________________________________TG4">#REF!</definedName>
    <definedName name="________________________________TG5" localSheetId="1">#REF!</definedName>
    <definedName name="________________________________TG5" localSheetId="3">#REF!</definedName>
    <definedName name="________________________________TG5">#REF!</definedName>
    <definedName name="________________________________TG6" localSheetId="1">#REF!</definedName>
    <definedName name="________________________________TG6" localSheetId="3">#REF!</definedName>
    <definedName name="________________________________TG6">#REF!</definedName>
    <definedName name="________________________________TG7" localSheetId="1">#REF!</definedName>
    <definedName name="________________________________TG7" localSheetId="3">#REF!</definedName>
    <definedName name="________________________________TG7">#REF!</definedName>
    <definedName name="________________________________TG8" localSheetId="1">#REF!</definedName>
    <definedName name="________________________________TG8" localSheetId="3">#REF!</definedName>
    <definedName name="________________________________TG8">#REF!</definedName>
    <definedName name="________________________________TG9" localSheetId="1">#REF!</definedName>
    <definedName name="________________________________TG9" localSheetId="3">#REF!</definedName>
    <definedName name="________________________________TG9">#REF!</definedName>
    <definedName name="________________________________xlnm.Print_Area_3">NA()</definedName>
    <definedName name="_______________________________DAT1" localSheetId="1">#REF!</definedName>
    <definedName name="_______________________________DAT1" localSheetId="3">#REF!</definedName>
    <definedName name="_______________________________DAT1">#REF!</definedName>
    <definedName name="_______________________________DAT10" localSheetId="1">#REF!</definedName>
    <definedName name="_______________________________DAT10" localSheetId="3">#REF!</definedName>
    <definedName name="_______________________________DAT10">#REF!</definedName>
    <definedName name="_______________________________DAT4" localSheetId="1">#REF!</definedName>
    <definedName name="_______________________________DAT4" localSheetId="3">#REF!</definedName>
    <definedName name="_______________________________DAT4">#REF!</definedName>
    <definedName name="_______________________________DAT5" localSheetId="1">#REF!</definedName>
    <definedName name="_______________________________DAT5" localSheetId="3">#REF!</definedName>
    <definedName name="_______________________________DAT5">#REF!</definedName>
    <definedName name="_______________________________DAT7" localSheetId="1">#REF!</definedName>
    <definedName name="_______________________________DAT7" localSheetId="3">#REF!</definedName>
    <definedName name="_______________________________DAT7">#REF!</definedName>
    <definedName name="_______________________________FEB107" localSheetId="1" hidden="1">#REF!</definedName>
    <definedName name="_______________________________FEB107" localSheetId="3" hidden="1">#REF!</definedName>
    <definedName name="_______________________________FEB107" hidden="1">#REF!</definedName>
    <definedName name="_______________________________ISP4" localSheetId="1">#REF!</definedName>
    <definedName name="_______________________________ISP4" localSheetId="3">#REF!</definedName>
    <definedName name="_______________________________ISP4">#REF!</definedName>
    <definedName name="_______________________________TAB1" localSheetId="1">#REF!</definedName>
    <definedName name="_______________________________TAB1" localSheetId="3">#REF!</definedName>
    <definedName name="_______________________________TAB1">#REF!</definedName>
    <definedName name="_______________________________TAB2" localSheetId="1">#REF!</definedName>
    <definedName name="_______________________________TAB2" localSheetId="3">#REF!</definedName>
    <definedName name="_______________________________TAB2">#REF!</definedName>
    <definedName name="_______________________________TG1" localSheetId="1">#REF!</definedName>
    <definedName name="_______________________________TG1" localSheetId="3">#REF!</definedName>
    <definedName name="_______________________________TG1">#REF!</definedName>
    <definedName name="_______________________________TG10" localSheetId="1">#REF!</definedName>
    <definedName name="_______________________________TG10" localSheetId="3">#REF!</definedName>
    <definedName name="_______________________________TG10">#REF!</definedName>
    <definedName name="_______________________________TG11" localSheetId="1">#REF!</definedName>
    <definedName name="_______________________________TG11" localSheetId="3">#REF!</definedName>
    <definedName name="_______________________________TG11">#REF!</definedName>
    <definedName name="_______________________________TG12" localSheetId="1">#REF!</definedName>
    <definedName name="_______________________________TG12" localSheetId="3">#REF!</definedName>
    <definedName name="_______________________________TG12">#REF!</definedName>
    <definedName name="_______________________________TG13" localSheetId="1">#REF!</definedName>
    <definedName name="_______________________________TG13" localSheetId="3">#REF!</definedName>
    <definedName name="_______________________________TG13">#REF!</definedName>
    <definedName name="_______________________________TG14" localSheetId="1">#REF!</definedName>
    <definedName name="_______________________________TG14" localSheetId="3">#REF!</definedName>
    <definedName name="_______________________________TG14">#REF!</definedName>
    <definedName name="_______________________________TG15" localSheetId="1">#REF!</definedName>
    <definedName name="_______________________________TG15" localSheetId="3">#REF!</definedName>
    <definedName name="_______________________________TG15">#REF!</definedName>
    <definedName name="_______________________________TG16" localSheetId="1">#REF!</definedName>
    <definedName name="_______________________________TG16" localSheetId="3">#REF!</definedName>
    <definedName name="_______________________________TG16">#REF!</definedName>
    <definedName name="_______________________________TG17" localSheetId="1">#REF!</definedName>
    <definedName name="_______________________________TG17" localSheetId="3">#REF!</definedName>
    <definedName name="_______________________________TG17">#REF!</definedName>
    <definedName name="_______________________________TG18" localSheetId="1">#REF!</definedName>
    <definedName name="_______________________________TG18" localSheetId="3">#REF!</definedName>
    <definedName name="_______________________________TG18">#REF!</definedName>
    <definedName name="_______________________________TG19" localSheetId="1">#REF!</definedName>
    <definedName name="_______________________________TG19" localSheetId="3">#REF!</definedName>
    <definedName name="_______________________________TG19">#REF!</definedName>
    <definedName name="_______________________________TG2" localSheetId="1">#REF!</definedName>
    <definedName name="_______________________________TG2" localSheetId="3">#REF!</definedName>
    <definedName name="_______________________________TG2">#REF!</definedName>
    <definedName name="_______________________________TG20" localSheetId="1">#REF!</definedName>
    <definedName name="_______________________________TG20" localSheetId="3">#REF!</definedName>
    <definedName name="_______________________________TG20">#REF!</definedName>
    <definedName name="_______________________________TG21" localSheetId="1">#REF!</definedName>
    <definedName name="_______________________________TG21" localSheetId="3">#REF!</definedName>
    <definedName name="_______________________________TG21">#REF!</definedName>
    <definedName name="_______________________________TG22" localSheetId="1">#REF!</definedName>
    <definedName name="_______________________________TG22" localSheetId="3">#REF!</definedName>
    <definedName name="_______________________________TG22">#REF!</definedName>
    <definedName name="_______________________________TG23" localSheetId="1">#REF!</definedName>
    <definedName name="_______________________________TG23" localSheetId="3">#REF!</definedName>
    <definedName name="_______________________________TG23">#REF!</definedName>
    <definedName name="_______________________________TG24" localSheetId="1">#REF!</definedName>
    <definedName name="_______________________________TG24" localSheetId="3">#REF!</definedName>
    <definedName name="_______________________________TG24">#REF!</definedName>
    <definedName name="_______________________________TG25" localSheetId="1">#REF!</definedName>
    <definedName name="_______________________________TG25" localSheetId="3">#REF!</definedName>
    <definedName name="_______________________________TG25">#REF!</definedName>
    <definedName name="_______________________________TG26" localSheetId="1">#REF!</definedName>
    <definedName name="_______________________________TG26" localSheetId="3">#REF!</definedName>
    <definedName name="_______________________________TG26">#REF!</definedName>
    <definedName name="_______________________________TG27" localSheetId="1">#REF!</definedName>
    <definedName name="_______________________________TG27" localSheetId="3">#REF!</definedName>
    <definedName name="_______________________________TG27">#REF!</definedName>
    <definedName name="_______________________________TG28" localSheetId="1">#REF!</definedName>
    <definedName name="_______________________________TG28" localSheetId="3">#REF!</definedName>
    <definedName name="_______________________________TG28">#REF!</definedName>
    <definedName name="_______________________________TG29" localSheetId="1">#REF!</definedName>
    <definedName name="_______________________________TG29" localSheetId="3">#REF!</definedName>
    <definedName name="_______________________________TG29">#REF!</definedName>
    <definedName name="_______________________________TG3" localSheetId="1">#REF!</definedName>
    <definedName name="_______________________________TG3" localSheetId="3">#REF!</definedName>
    <definedName name="_______________________________TG3">#REF!</definedName>
    <definedName name="_______________________________TG30" localSheetId="1">#REF!</definedName>
    <definedName name="_______________________________TG30" localSheetId="3">#REF!</definedName>
    <definedName name="_______________________________TG30">#REF!</definedName>
    <definedName name="_______________________________TG31" localSheetId="1">#REF!</definedName>
    <definedName name="_______________________________TG31" localSheetId="3">#REF!</definedName>
    <definedName name="_______________________________TG31">#REF!</definedName>
    <definedName name="_______________________________TG4" localSheetId="1">#REF!</definedName>
    <definedName name="_______________________________TG4" localSheetId="3">#REF!</definedName>
    <definedName name="_______________________________TG4">#REF!</definedName>
    <definedName name="_______________________________TG5" localSheetId="1">#REF!</definedName>
    <definedName name="_______________________________TG5" localSheetId="3">#REF!</definedName>
    <definedName name="_______________________________TG5">#REF!</definedName>
    <definedName name="_______________________________TG6" localSheetId="1">#REF!</definedName>
    <definedName name="_______________________________TG6" localSheetId="3">#REF!</definedName>
    <definedName name="_______________________________TG6">#REF!</definedName>
    <definedName name="_______________________________TG7" localSheetId="1">#REF!</definedName>
    <definedName name="_______________________________TG7" localSheetId="3">#REF!</definedName>
    <definedName name="_______________________________TG7">#REF!</definedName>
    <definedName name="_______________________________TG8" localSheetId="1">#REF!</definedName>
    <definedName name="_______________________________TG8" localSheetId="3">#REF!</definedName>
    <definedName name="_______________________________TG8">#REF!</definedName>
    <definedName name="_______________________________TG9" localSheetId="1">#REF!</definedName>
    <definedName name="_______________________________TG9" localSheetId="3">#REF!</definedName>
    <definedName name="_______________________________TG9">#REF!</definedName>
    <definedName name="_______________________________xlnm.Print_Area_3">NA()</definedName>
    <definedName name="______________________________DAT1" localSheetId="1">#REF!</definedName>
    <definedName name="______________________________DAT1" localSheetId="3">#REF!</definedName>
    <definedName name="______________________________DAT1">#REF!</definedName>
    <definedName name="______________________________DAT10" localSheetId="1">#REF!</definedName>
    <definedName name="______________________________DAT10" localSheetId="3">#REF!</definedName>
    <definedName name="______________________________DAT10">#REF!</definedName>
    <definedName name="______________________________DAT4" localSheetId="1">#REF!</definedName>
    <definedName name="______________________________DAT4" localSheetId="3">#REF!</definedName>
    <definedName name="______________________________DAT4">#REF!</definedName>
    <definedName name="______________________________DAT5" localSheetId="1">#REF!</definedName>
    <definedName name="______________________________DAT5" localSheetId="3">#REF!</definedName>
    <definedName name="______________________________DAT5">#REF!</definedName>
    <definedName name="______________________________DAT7" localSheetId="1">#REF!</definedName>
    <definedName name="______________________________DAT7" localSheetId="3">#REF!</definedName>
    <definedName name="______________________________DAT7">#REF!</definedName>
    <definedName name="______________________________FEB107" localSheetId="1" hidden="1">#REF!</definedName>
    <definedName name="______________________________FEB107" localSheetId="3" hidden="1">#REF!</definedName>
    <definedName name="______________________________FEB107" hidden="1">#REF!</definedName>
    <definedName name="______________________________ISP4" localSheetId="1">#REF!</definedName>
    <definedName name="______________________________ISP4" localSheetId="3">#REF!</definedName>
    <definedName name="______________________________ISP4">#REF!</definedName>
    <definedName name="______________________________TAB1" localSheetId="1">#REF!</definedName>
    <definedName name="______________________________TAB1" localSheetId="3">#REF!</definedName>
    <definedName name="______________________________TAB1">#REF!</definedName>
    <definedName name="______________________________TAB2" localSheetId="1">#REF!</definedName>
    <definedName name="______________________________TAB2" localSheetId="3">#REF!</definedName>
    <definedName name="______________________________TAB2">#REF!</definedName>
    <definedName name="______________________________TG1" localSheetId="1">#REF!</definedName>
    <definedName name="______________________________TG1" localSheetId="3">#REF!</definedName>
    <definedName name="______________________________TG1">#REF!</definedName>
    <definedName name="______________________________TG10" localSheetId="1">#REF!</definedName>
    <definedName name="______________________________TG10" localSheetId="3">#REF!</definedName>
    <definedName name="______________________________TG10">#REF!</definedName>
    <definedName name="______________________________TG11" localSheetId="1">#REF!</definedName>
    <definedName name="______________________________TG11" localSheetId="3">#REF!</definedName>
    <definedName name="______________________________TG11">#REF!</definedName>
    <definedName name="______________________________TG12" localSheetId="1">#REF!</definedName>
    <definedName name="______________________________TG12" localSheetId="3">#REF!</definedName>
    <definedName name="______________________________TG12">#REF!</definedName>
    <definedName name="______________________________TG13" localSheetId="1">#REF!</definedName>
    <definedName name="______________________________TG13" localSheetId="3">#REF!</definedName>
    <definedName name="______________________________TG13">#REF!</definedName>
    <definedName name="______________________________TG14" localSheetId="1">#REF!</definedName>
    <definedName name="______________________________TG14" localSheetId="3">#REF!</definedName>
    <definedName name="______________________________TG14">#REF!</definedName>
    <definedName name="______________________________TG15" localSheetId="1">#REF!</definedName>
    <definedName name="______________________________TG15" localSheetId="3">#REF!</definedName>
    <definedName name="______________________________TG15">#REF!</definedName>
    <definedName name="______________________________TG16" localSheetId="1">#REF!</definedName>
    <definedName name="______________________________TG16" localSheetId="3">#REF!</definedName>
    <definedName name="______________________________TG16">#REF!</definedName>
    <definedName name="______________________________TG17" localSheetId="1">#REF!</definedName>
    <definedName name="______________________________TG17" localSheetId="3">#REF!</definedName>
    <definedName name="______________________________TG17">#REF!</definedName>
    <definedName name="______________________________TG18" localSheetId="1">#REF!</definedName>
    <definedName name="______________________________TG18" localSheetId="3">#REF!</definedName>
    <definedName name="______________________________TG18">#REF!</definedName>
    <definedName name="______________________________TG19" localSheetId="1">#REF!</definedName>
    <definedName name="______________________________TG19" localSheetId="3">#REF!</definedName>
    <definedName name="______________________________TG19">#REF!</definedName>
    <definedName name="______________________________TG2" localSheetId="1">#REF!</definedName>
    <definedName name="______________________________TG2" localSheetId="3">#REF!</definedName>
    <definedName name="______________________________TG2">#REF!</definedName>
    <definedName name="______________________________TG20" localSheetId="1">#REF!</definedName>
    <definedName name="______________________________TG20" localSheetId="3">#REF!</definedName>
    <definedName name="______________________________TG20">#REF!</definedName>
    <definedName name="______________________________TG21" localSheetId="1">#REF!</definedName>
    <definedName name="______________________________TG21" localSheetId="3">#REF!</definedName>
    <definedName name="______________________________TG21">#REF!</definedName>
    <definedName name="______________________________TG22" localSheetId="1">#REF!</definedName>
    <definedName name="______________________________TG22" localSheetId="3">#REF!</definedName>
    <definedName name="______________________________TG22">#REF!</definedName>
    <definedName name="______________________________TG23" localSheetId="1">#REF!</definedName>
    <definedName name="______________________________TG23" localSheetId="3">#REF!</definedName>
    <definedName name="______________________________TG23">#REF!</definedName>
    <definedName name="______________________________TG24" localSheetId="1">#REF!</definedName>
    <definedName name="______________________________TG24" localSheetId="3">#REF!</definedName>
    <definedName name="______________________________TG24">#REF!</definedName>
    <definedName name="______________________________TG25" localSheetId="1">#REF!</definedName>
    <definedName name="______________________________TG25" localSheetId="3">#REF!</definedName>
    <definedName name="______________________________TG25">#REF!</definedName>
    <definedName name="______________________________TG26" localSheetId="1">#REF!</definedName>
    <definedName name="______________________________TG26" localSheetId="3">#REF!</definedName>
    <definedName name="______________________________TG26">#REF!</definedName>
    <definedName name="______________________________TG27" localSheetId="1">#REF!</definedName>
    <definedName name="______________________________TG27" localSheetId="3">#REF!</definedName>
    <definedName name="______________________________TG27">#REF!</definedName>
    <definedName name="______________________________TG28" localSheetId="1">#REF!</definedName>
    <definedName name="______________________________TG28" localSheetId="3">#REF!</definedName>
    <definedName name="______________________________TG28">#REF!</definedName>
    <definedName name="______________________________TG29" localSheetId="1">#REF!</definedName>
    <definedName name="______________________________TG29" localSheetId="3">#REF!</definedName>
    <definedName name="______________________________TG29">#REF!</definedName>
    <definedName name="______________________________TG3" localSheetId="1">#REF!</definedName>
    <definedName name="______________________________TG3" localSheetId="3">#REF!</definedName>
    <definedName name="______________________________TG3">#REF!</definedName>
    <definedName name="______________________________TG30" localSheetId="1">#REF!</definedName>
    <definedName name="______________________________TG30" localSheetId="3">#REF!</definedName>
    <definedName name="______________________________TG30">#REF!</definedName>
    <definedName name="______________________________TG31" localSheetId="1">#REF!</definedName>
    <definedName name="______________________________TG31" localSheetId="3">#REF!</definedName>
    <definedName name="______________________________TG31">#REF!</definedName>
    <definedName name="______________________________TG4" localSheetId="1">#REF!</definedName>
    <definedName name="______________________________TG4" localSheetId="3">#REF!</definedName>
    <definedName name="______________________________TG4">#REF!</definedName>
    <definedName name="______________________________TG5" localSheetId="1">#REF!</definedName>
    <definedName name="______________________________TG5" localSheetId="3">#REF!</definedName>
    <definedName name="______________________________TG5">#REF!</definedName>
    <definedName name="______________________________TG6" localSheetId="1">#REF!</definedName>
    <definedName name="______________________________TG6" localSheetId="3">#REF!</definedName>
    <definedName name="______________________________TG6">#REF!</definedName>
    <definedName name="______________________________TG7" localSheetId="1">#REF!</definedName>
    <definedName name="______________________________TG7" localSheetId="3">#REF!</definedName>
    <definedName name="______________________________TG7">#REF!</definedName>
    <definedName name="______________________________TG8" localSheetId="1">#REF!</definedName>
    <definedName name="______________________________TG8" localSheetId="3">#REF!</definedName>
    <definedName name="______________________________TG8">#REF!</definedName>
    <definedName name="______________________________TG9" localSheetId="1">#REF!</definedName>
    <definedName name="______________________________TG9" localSheetId="3">#REF!</definedName>
    <definedName name="______________________________TG9">#REF!</definedName>
    <definedName name="______________________________xlnm.Print_Area_3">NA()</definedName>
    <definedName name="_____________________________DAT1" localSheetId="1">#REF!</definedName>
    <definedName name="_____________________________DAT1" localSheetId="3">#REF!</definedName>
    <definedName name="_____________________________DAT1">#REF!</definedName>
    <definedName name="_____________________________DAT10" localSheetId="1">#REF!</definedName>
    <definedName name="_____________________________DAT10" localSheetId="3">#REF!</definedName>
    <definedName name="_____________________________DAT10">#REF!</definedName>
    <definedName name="_____________________________DAT2" localSheetId="1">#REF!</definedName>
    <definedName name="_____________________________DAT2" localSheetId="3">#REF!</definedName>
    <definedName name="_____________________________DAT2">#REF!</definedName>
    <definedName name="_____________________________DAT4" localSheetId="1">#REF!</definedName>
    <definedName name="_____________________________DAT4" localSheetId="3">#REF!</definedName>
    <definedName name="_____________________________DAT4">#REF!</definedName>
    <definedName name="_____________________________DAT5" localSheetId="1">#REF!</definedName>
    <definedName name="_____________________________DAT5" localSheetId="3">#REF!</definedName>
    <definedName name="_____________________________DAT5">#REF!</definedName>
    <definedName name="_____________________________DAT7" localSheetId="1">#REF!</definedName>
    <definedName name="_____________________________DAT7" localSheetId="3">#REF!</definedName>
    <definedName name="_____________________________DAT7">#REF!</definedName>
    <definedName name="_____________________________FEB107" localSheetId="1" hidden="1">#REF!</definedName>
    <definedName name="_____________________________FEB107" localSheetId="3" hidden="1">#REF!</definedName>
    <definedName name="_____________________________FEB107" hidden="1">#REF!</definedName>
    <definedName name="_____________________________ISP4" localSheetId="1">#REF!</definedName>
    <definedName name="_____________________________ISP4" localSheetId="3">#REF!</definedName>
    <definedName name="_____________________________ISP4">#REF!</definedName>
    <definedName name="_____________________________TAB1" localSheetId="1">#REF!</definedName>
    <definedName name="_____________________________TAB1" localSheetId="3">#REF!</definedName>
    <definedName name="_____________________________TAB1">#REF!</definedName>
    <definedName name="_____________________________TAB2" localSheetId="1">#REF!</definedName>
    <definedName name="_____________________________TAB2" localSheetId="3">#REF!</definedName>
    <definedName name="_____________________________TAB2">#REF!</definedName>
    <definedName name="_____________________________TG1" localSheetId="1">#REF!</definedName>
    <definedName name="_____________________________TG1" localSheetId="3">#REF!</definedName>
    <definedName name="_____________________________TG1">#REF!</definedName>
    <definedName name="_____________________________TG10" localSheetId="1">#REF!</definedName>
    <definedName name="_____________________________TG10" localSheetId="3">#REF!</definedName>
    <definedName name="_____________________________TG10">#REF!</definedName>
    <definedName name="_____________________________TG11" localSheetId="1">#REF!</definedName>
    <definedName name="_____________________________TG11" localSheetId="3">#REF!</definedName>
    <definedName name="_____________________________TG11">#REF!</definedName>
    <definedName name="_____________________________TG12" localSheetId="1">#REF!</definedName>
    <definedName name="_____________________________TG12" localSheetId="3">#REF!</definedName>
    <definedName name="_____________________________TG12">#REF!</definedName>
    <definedName name="_____________________________TG13" localSheetId="1">#REF!</definedName>
    <definedName name="_____________________________TG13" localSheetId="3">#REF!</definedName>
    <definedName name="_____________________________TG13">#REF!</definedName>
    <definedName name="_____________________________TG14" localSheetId="1">#REF!</definedName>
    <definedName name="_____________________________TG14" localSheetId="3">#REF!</definedName>
    <definedName name="_____________________________TG14">#REF!</definedName>
    <definedName name="_____________________________TG15" localSheetId="1">#REF!</definedName>
    <definedName name="_____________________________TG15" localSheetId="3">#REF!</definedName>
    <definedName name="_____________________________TG15">#REF!</definedName>
    <definedName name="_____________________________TG16" localSheetId="1">#REF!</definedName>
    <definedName name="_____________________________TG16" localSheetId="3">#REF!</definedName>
    <definedName name="_____________________________TG16">#REF!</definedName>
    <definedName name="_____________________________TG17" localSheetId="1">#REF!</definedName>
    <definedName name="_____________________________TG17" localSheetId="3">#REF!</definedName>
    <definedName name="_____________________________TG17">#REF!</definedName>
    <definedName name="_____________________________TG18" localSheetId="1">#REF!</definedName>
    <definedName name="_____________________________TG18" localSheetId="3">#REF!</definedName>
    <definedName name="_____________________________TG18">#REF!</definedName>
    <definedName name="_____________________________TG19" localSheetId="1">#REF!</definedName>
    <definedName name="_____________________________TG19" localSheetId="3">#REF!</definedName>
    <definedName name="_____________________________TG19">#REF!</definedName>
    <definedName name="_____________________________TG2" localSheetId="1">#REF!</definedName>
    <definedName name="_____________________________TG2" localSheetId="3">#REF!</definedName>
    <definedName name="_____________________________TG2">#REF!</definedName>
    <definedName name="_____________________________TG20" localSheetId="1">#REF!</definedName>
    <definedName name="_____________________________TG20" localSheetId="3">#REF!</definedName>
    <definedName name="_____________________________TG20">#REF!</definedName>
    <definedName name="_____________________________TG21" localSheetId="1">#REF!</definedName>
    <definedName name="_____________________________TG21" localSheetId="3">#REF!</definedName>
    <definedName name="_____________________________TG21">#REF!</definedName>
    <definedName name="_____________________________TG22" localSheetId="1">#REF!</definedName>
    <definedName name="_____________________________TG22" localSheetId="3">#REF!</definedName>
    <definedName name="_____________________________TG22">#REF!</definedName>
    <definedName name="_____________________________TG23" localSheetId="1">#REF!</definedName>
    <definedName name="_____________________________TG23" localSheetId="3">#REF!</definedName>
    <definedName name="_____________________________TG23">#REF!</definedName>
    <definedName name="_____________________________TG24" localSheetId="1">#REF!</definedName>
    <definedName name="_____________________________TG24" localSheetId="3">#REF!</definedName>
    <definedName name="_____________________________TG24">#REF!</definedName>
    <definedName name="_____________________________TG25" localSheetId="1">#REF!</definedName>
    <definedName name="_____________________________TG25" localSheetId="3">#REF!</definedName>
    <definedName name="_____________________________TG25">#REF!</definedName>
    <definedName name="_____________________________TG26" localSheetId="1">#REF!</definedName>
    <definedName name="_____________________________TG26" localSheetId="3">#REF!</definedName>
    <definedName name="_____________________________TG26">#REF!</definedName>
    <definedName name="_____________________________TG27" localSheetId="1">#REF!</definedName>
    <definedName name="_____________________________TG27" localSheetId="3">#REF!</definedName>
    <definedName name="_____________________________TG27">#REF!</definedName>
    <definedName name="_____________________________TG28" localSheetId="1">#REF!</definedName>
    <definedName name="_____________________________TG28" localSheetId="3">#REF!</definedName>
    <definedName name="_____________________________TG28">#REF!</definedName>
    <definedName name="_____________________________TG29" localSheetId="1">#REF!</definedName>
    <definedName name="_____________________________TG29" localSheetId="3">#REF!</definedName>
    <definedName name="_____________________________TG29">#REF!</definedName>
    <definedName name="_____________________________TG3" localSheetId="1">#REF!</definedName>
    <definedName name="_____________________________TG3" localSheetId="3">#REF!</definedName>
    <definedName name="_____________________________TG3">#REF!</definedName>
    <definedName name="_____________________________TG30" localSheetId="1">#REF!</definedName>
    <definedName name="_____________________________TG30" localSheetId="3">#REF!</definedName>
    <definedName name="_____________________________TG30">#REF!</definedName>
    <definedName name="_____________________________TG31" localSheetId="1">#REF!</definedName>
    <definedName name="_____________________________TG31" localSheetId="3">#REF!</definedName>
    <definedName name="_____________________________TG31">#REF!</definedName>
    <definedName name="_____________________________TG4" localSheetId="1">#REF!</definedName>
    <definedName name="_____________________________TG4" localSheetId="3">#REF!</definedName>
    <definedName name="_____________________________TG4">#REF!</definedName>
    <definedName name="_____________________________TG5" localSheetId="1">#REF!</definedName>
    <definedName name="_____________________________TG5" localSheetId="3">#REF!</definedName>
    <definedName name="_____________________________TG5">#REF!</definedName>
    <definedName name="_____________________________TG6" localSheetId="1">#REF!</definedName>
    <definedName name="_____________________________TG6" localSheetId="3">#REF!</definedName>
    <definedName name="_____________________________TG6">#REF!</definedName>
    <definedName name="_____________________________TG7" localSheetId="1">#REF!</definedName>
    <definedName name="_____________________________TG7" localSheetId="3">#REF!</definedName>
    <definedName name="_____________________________TG7">#REF!</definedName>
    <definedName name="_____________________________TG8" localSheetId="1">#REF!</definedName>
    <definedName name="_____________________________TG8" localSheetId="3">#REF!</definedName>
    <definedName name="_____________________________TG8">#REF!</definedName>
    <definedName name="_____________________________TG9" localSheetId="1">#REF!</definedName>
    <definedName name="_____________________________TG9" localSheetId="3">#REF!</definedName>
    <definedName name="_____________________________TG9">#REF!</definedName>
    <definedName name="_____________________________xlnm.Print_Area_3">NA()</definedName>
    <definedName name="____________________________DAT1" localSheetId="1">#REF!</definedName>
    <definedName name="____________________________DAT1" localSheetId="3">#REF!</definedName>
    <definedName name="____________________________DAT1">#REF!</definedName>
    <definedName name="____________________________DAT10" localSheetId="1">#REF!</definedName>
    <definedName name="____________________________DAT10" localSheetId="3">#REF!</definedName>
    <definedName name="____________________________DAT10">#REF!</definedName>
    <definedName name="____________________________DAT2" localSheetId="1">#REF!</definedName>
    <definedName name="____________________________DAT2" localSheetId="3">#REF!</definedName>
    <definedName name="____________________________DAT2">#REF!</definedName>
    <definedName name="____________________________DAT4" localSheetId="1">#REF!</definedName>
    <definedName name="____________________________DAT4" localSheetId="3">#REF!</definedName>
    <definedName name="____________________________DAT4">#REF!</definedName>
    <definedName name="____________________________DAT5" localSheetId="1">#REF!</definedName>
    <definedName name="____________________________DAT5" localSheetId="3">#REF!</definedName>
    <definedName name="____________________________DAT5">#REF!</definedName>
    <definedName name="____________________________DAT7" localSheetId="1">#REF!</definedName>
    <definedName name="____________________________DAT7" localSheetId="3">#REF!</definedName>
    <definedName name="____________________________DAT7">#REF!</definedName>
    <definedName name="____________________________DAT9" localSheetId="1">#REF!</definedName>
    <definedName name="____________________________DAT9" localSheetId="3">#REF!</definedName>
    <definedName name="____________________________DAT9">#REF!</definedName>
    <definedName name="____________________________FEB107" localSheetId="1" hidden="1">#REF!</definedName>
    <definedName name="____________________________FEB107" localSheetId="3" hidden="1">#REF!</definedName>
    <definedName name="____________________________FEB107" hidden="1">#REF!</definedName>
    <definedName name="____________________________ISP4" localSheetId="1">#REF!</definedName>
    <definedName name="____________________________ISP4" localSheetId="3">#REF!</definedName>
    <definedName name="____________________________ISP4">#REF!</definedName>
    <definedName name="____________________________TAB1" localSheetId="1">#REF!</definedName>
    <definedName name="____________________________TAB1" localSheetId="3">#REF!</definedName>
    <definedName name="____________________________TAB1">#REF!</definedName>
    <definedName name="____________________________TAB2" localSheetId="1">#REF!</definedName>
    <definedName name="____________________________TAB2" localSheetId="3">#REF!</definedName>
    <definedName name="____________________________TAB2">#REF!</definedName>
    <definedName name="____________________________TG1" localSheetId="1">#REF!</definedName>
    <definedName name="____________________________TG1" localSheetId="3">#REF!</definedName>
    <definedName name="____________________________TG1">#REF!</definedName>
    <definedName name="____________________________TG10" localSheetId="1">#REF!</definedName>
    <definedName name="____________________________TG10" localSheetId="3">#REF!</definedName>
    <definedName name="____________________________TG10">#REF!</definedName>
    <definedName name="____________________________TG11" localSheetId="1">#REF!</definedName>
    <definedName name="____________________________TG11" localSheetId="3">#REF!</definedName>
    <definedName name="____________________________TG11">#REF!</definedName>
    <definedName name="____________________________TG12" localSheetId="1">#REF!</definedName>
    <definedName name="____________________________TG12" localSheetId="3">#REF!</definedName>
    <definedName name="____________________________TG12">#REF!</definedName>
    <definedName name="____________________________TG13" localSheetId="1">#REF!</definedName>
    <definedName name="____________________________TG13" localSheetId="3">#REF!</definedName>
    <definedName name="____________________________TG13">#REF!</definedName>
    <definedName name="____________________________TG14" localSheetId="1">#REF!</definedName>
    <definedName name="____________________________TG14" localSheetId="3">#REF!</definedName>
    <definedName name="____________________________TG14">#REF!</definedName>
    <definedName name="____________________________TG15" localSheetId="1">#REF!</definedName>
    <definedName name="____________________________TG15" localSheetId="3">#REF!</definedName>
    <definedName name="____________________________TG15">#REF!</definedName>
    <definedName name="____________________________TG16" localSheetId="1">#REF!</definedName>
    <definedName name="____________________________TG16" localSheetId="3">#REF!</definedName>
    <definedName name="____________________________TG16">#REF!</definedName>
    <definedName name="____________________________TG17" localSheetId="1">#REF!</definedName>
    <definedName name="____________________________TG17" localSheetId="3">#REF!</definedName>
    <definedName name="____________________________TG17">#REF!</definedName>
    <definedName name="____________________________TG18" localSheetId="1">#REF!</definedName>
    <definedName name="____________________________TG18" localSheetId="3">#REF!</definedName>
    <definedName name="____________________________TG18">#REF!</definedName>
    <definedName name="____________________________TG19" localSheetId="1">#REF!</definedName>
    <definedName name="____________________________TG19" localSheetId="3">#REF!</definedName>
    <definedName name="____________________________TG19">#REF!</definedName>
    <definedName name="____________________________TG2" localSheetId="1">#REF!</definedName>
    <definedName name="____________________________TG2" localSheetId="3">#REF!</definedName>
    <definedName name="____________________________TG2">#REF!</definedName>
    <definedName name="____________________________TG20" localSheetId="1">#REF!</definedName>
    <definedName name="____________________________TG20" localSheetId="3">#REF!</definedName>
    <definedName name="____________________________TG20">#REF!</definedName>
    <definedName name="____________________________TG21" localSheetId="1">#REF!</definedName>
    <definedName name="____________________________TG21" localSheetId="3">#REF!</definedName>
    <definedName name="____________________________TG21">#REF!</definedName>
    <definedName name="____________________________TG22" localSheetId="1">#REF!</definedName>
    <definedName name="____________________________TG22" localSheetId="3">#REF!</definedName>
    <definedName name="____________________________TG22">#REF!</definedName>
    <definedName name="____________________________TG23" localSheetId="1">#REF!</definedName>
    <definedName name="____________________________TG23" localSheetId="3">#REF!</definedName>
    <definedName name="____________________________TG23">#REF!</definedName>
    <definedName name="____________________________TG24" localSheetId="1">#REF!</definedName>
    <definedName name="____________________________TG24" localSheetId="3">#REF!</definedName>
    <definedName name="____________________________TG24">#REF!</definedName>
    <definedName name="____________________________TG25" localSheetId="1">#REF!</definedName>
    <definedName name="____________________________TG25" localSheetId="3">#REF!</definedName>
    <definedName name="____________________________TG25">#REF!</definedName>
    <definedName name="____________________________TG26" localSheetId="1">#REF!</definedName>
    <definedName name="____________________________TG26" localSheetId="3">#REF!</definedName>
    <definedName name="____________________________TG26">#REF!</definedName>
    <definedName name="____________________________TG27" localSheetId="1">#REF!</definedName>
    <definedName name="____________________________TG27" localSheetId="3">#REF!</definedName>
    <definedName name="____________________________TG27">#REF!</definedName>
    <definedName name="____________________________TG28" localSheetId="1">#REF!</definedName>
    <definedName name="____________________________TG28" localSheetId="3">#REF!</definedName>
    <definedName name="____________________________TG28">#REF!</definedName>
    <definedName name="____________________________TG29" localSheetId="1">#REF!</definedName>
    <definedName name="____________________________TG29" localSheetId="3">#REF!</definedName>
    <definedName name="____________________________TG29">#REF!</definedName>
    <definedName name="____________________________TG3" localSheetId="1">#REF!</definedName>
    <definedName name="____________________________TG3" localSheetId="3">#REF!</definedName>
    <definedName name="____________________________TG3">#REF!</definedName>
    <definedName name="____________________________TG30" localSheetId="1">#REF!</definedName>
    <definedName name="____________________________TG30" localSheetId="3">#REF!</definedName>
    <definedName name="____________________________TG30">#REF!</definedName>
    <definedName name="____________________________TG31" localSheetId="1">#REF!</definedName>
    <definedName name="____________________________TG31" localSheetId="3">#REF!</definedName>
    <definedName name="____________________________TG31">#REF!</definedName>
    <definedName name="____________________________TG4" localSheetId="1">#REF!</definedName>
    <definedName name="____________________________TG4" localSheetId="3">#REF!</definedName>
    <definedName name="____________________________TG4">#REF!</definedName>
    <definedName name="____________________________TG5" localSheetId="1">#REF!</definedName>
    <definedName name="____________________________TG5" localSheetId="3">#REF!</definedName>
    <definedName name="____________________________TG5">#REF!</definedName>
    <definedName name="____________________________TG6" localSheetId="1">#REF!</definedName>
    <definedName name="____________________________TG6" localSheetId="3">#REF!</definedName>
    <definedName name="____________________________TG6">#REF!</definedName>
    <definedName name="____________________________TG7" localSheetId="1">#REF!</definedName>
    <definedName name="____________________________TG7" localSheetId="3">#REF!</definedName>
    <definedName name="____________________________TG7">#REF!</definedName>
    <definedName name="____________________________TG8" localSheetId="1">#REF!</definedName>
    <definedName name="____________________________TG8" localSheetId="3">#REF!</definedName>
    <definedName name="____________________________TG8">#REF!</definedName>
    <definedName name="____________________________TG9" localSheetId="1">#REF!</definedName>
    <definedName name="____________________________TG9" localSheetId="3">#REF!</definedName>
    <definedName name="____________________________TG9">#REF!</definedName>
    <definedName name="____________________________xlnm.Print_Area_3">NA()</definedName>
    <definedName name="___________________________DAT1" localSheetId="1">#REF!</definedName>
    <definedName name="___________________________DAT1" localSheetId="3">#REF!</definedName>
    <definedName name="___________________________DAT1">#REF!</definedName>
    <definedName name="___________________________DAT10" localSheetId="1">#REF!</definedName>
    <definedName name="___________________________DAT10" localSheetId="3">#REF!</definedName>
    <definedName name="___________________________DAT10">#REF!</definedName>
    <definedName name="___________________________DAT2" localSheetId="1">#REF!</definedName>
    <definedName name="___________________________DAT2" localSheetId="3">#REF!</definedName>
    <definedName name="___________________________DAT2">#REF!</definedName>
    <definedName name="___________________________DAT4" localSheetId="1">#REF!</definedName>
    <definedName name="___________________________DAT4" localSheetId="3">#REF!</definedName>
    <definedName name="___________________________DAT4">#REF!</definedName>
    <definedName name="___________________________DAT5" localSheetId="1">#REF!</definedName>
    <definedName name="___________________________DAT5" localSheetId="3">#REF!</definedName>
    <definedName name="___________________________DAT5">#REF!</definedName>
    <definedName name="___________________________DAT7" localSheetId="1">#REF!</definedName>
    <definedName name="___________________________DAT7" localSheetId="3">#REF!</definedName>
    <definedName name="___________________________DAT7">#REF!</definedName>
    <definedName name="___________________________DAT9" localSheetId="1">#REF!</definedName>
    <definedName name="___________________________DAT9" localSheetId="3">#REF!</definedName>
    <definedName name="___________________________DAT9">#REF!</definedName>
    <definedName name="___________________________FEB107" localSheetId="1" hidden="1">#REF!</definedName>
    <definedName name="___________________________FEB107" localSheetId="3" hidden="1">#REF!</definedName>
    <definedName name="___________________________FEB107" hidden="1">#REF!</definedName>
    <definedName name="___________________________ISP4" localSheetId="1">#REF!</definedName>
    <definedName name="___________________________ISP4" localSheetId="3">#REF!</definedName>
    <definedName name="___________________________ISP4">#REF!</definedName>
    <definedName name="___________________________TAB1" localSheetId="1">#REF!</definedName>
    <definedName name="___________________________TAB1" localSheetId="3">#REF!</definedName>
    <definedName name="___________________________TAB1">#REF!</definedName>
    <definedName name="___________________________TAB2" localSheetId="1">#REF!</definedName>
    <definedName name="___________________________TAB2" localSheetId="3">#REF!</definedName>
    <definedName name="___________________________TAB2">#REF!</definedName>
    <definedName name="___________________________TG1" localSheetId="1">#REF!</definedName>
    <definedName name="___________________________TG1" localSheetId="3">#REF!</definedName>
    <definedName name="___________________________TG1">#REF!</definedName>
    <definedName name="___________________________TG10" localSheetId="1">#REF!</definedName>
    <definedName name="___________________________TG10" localSheetId="3">#REF!</definedName>
    <definedName name="___________________________TG10">#REF!</definedName>
    <definedName name="___________________________TG11" localSheetId="1">#REF!</definedName>
    <definedName name="___________________________TG11" localSheetId="3">#REF!</definedName>
    <definedName name="___________________________TG11">#REF!</definedName>
    <definedName name="___________________________TG12" localSheetId="1">#REF!</definedName>
    <definedName name="___________________________TG12" localSheetId="3">#REF!</definedName>
    <definedName name="___________________________TG12">#REF!</definedName>
    <definedName name="___________________________TG13" localSheetId="1">#REF!</definedName>
    <definedName name="___________________________TG13" localSheetId="3">#REF!</definedName>
    <definedName name="___________________________TG13">#REF!</definedName>
    <definedName name="___________________________TG14" localSheetId="1">#REF!</definedName>
    <definedName name="___________________________TG14" localSheetId="3">#REF!</definedName>
    <definedName name="___________________________TG14">#REF!</definedName>
    <definedName name="___________________________TG15" localSheetId="1">#REF!</definedName>
    <definedName name="___________________________TG15" localSheetId="3">#REF!</definedName>
    <definedName name="___________________________TG15">#REF!</definedName>
    <definedName name="___________________________TG16" localSheetId="1">#REF!</definedName>
    <definedName name="___________________________TG16" localSheetId="3">#REF!</definedName>
    <definedName name="___________________________TG16">#REF!</definedName>
    <definedName name="___________________________TG17" localSheetId="1">#REF!</definedName>
    <definedName name="___________________________TG17" localSheetId="3">#REF!</definedName>
    <definedName name="___________________________TG17">#REF!</definedName>
    <definedName name="___________________________TG18" localSheetId="1">#REF!</definedName>
    <definedName name="___________________________TG18" localSheetId="3">#REF!</definedName>
    <definedName name="___________________________TG18">#REF!</definedName>
    <definedName name="___________________________TG19" localSheetId="1">#REF!</definedName>
    <definedName name="___________________________TG19" localSheetId="3">#REF!</definedName>
    <definedName name="___________________________TG19">#REF!</definedName>
    <definedName name="___________________________TG2" localSheetId="1">#REF!</definedName>
    <definedName name="___________________________TG2" localSheetId="3">#REF!</definedName>
    <definedName name="___________________________TG2">#REF!</definedName>
    <definedName name="___________________________TG20" localSheetId="1">#REF!</definedName>
    <definedName name="___________________________TG20" localSheetId="3">#REF!</definedName>
    <definedName name="___________________________TG20">#REF!</definedName>
    <definedName name="___________________________TG21" localSheetId="1">#REF!</definedName>
    <definedName name="___________________________TG21" localSheetId="3">#REF!</definedName>
    <definedName name="___________________________TG21">#REF!</definedName>
    <definedName name="___________________________TG22" localSheetId="1">#REF!</definedName>
    <definedName name="___________________________TG22" localSheetId="3">#REF!</definedName>
    <definedName name="___________________________TG22">#REF!</definedName>
    <definedName name="___________________________TG23" localSheetId="1">#REF!</definedName>
    <definedName name="___________________________TG23" localSheetId="3">#REF!</definedName>
    <definedName name="___________________________TG23">#REF!</definedName>
    <definedName name="___________________________TG24" localSheetId="1">#REF!</definedName>
    <definedName name="___________________________TG24" localSheetId="3">#REF!</definedName>
    <definedName name="___________________________TG24">#REF!</definedName>
    <definedName name="___________________________TG25" localSheetId="1">#REF!</definedName>
    <definedName name="___________________________TG25" localSheetId="3">#REF!</definedName>
    <definedName name="___________________________TG25">#REF!</definedName>
    <definedName name="___________________________TG26" localSheetId="1">#REF!</definedName>
    <definedName name="___________________________TG26" localSheetId="3">#REF!</definedName>
    <definedName name="___________________________TG26">#REF!</definedName>
    <definedName name="___________________________TG27" localSheetId="1">#REF!</definedName>
    <definedName name="___________________________TG27" localSheetId="3">#REF!</definedName>
    <definedName name="___________________________TG27">#REF!</definedName>
    <definedName name="___________________________TG28" localSheetId="1">#REF!</definedName>
    <definedName name="___________________________TG28" localSheetId="3">#REF!</definedName>
    <definedName name="___________________________TG28">#REF!</definedName>
    <definedName name="___________________________TG29" localSheetId="1">#REF!</definedName>
    <definedName name="___________________________TG29" localSheetId="3">#REF!</definedName>
    <definedName name="___________________________TG29">#REF!</definedName>
    <definedName name="___________________________TG3" localSheetId="1">#REF!</definedName>
    <definedName name="___________________________TG3" localSheetId="3">#REF!</definedName>
    <definedName name="___________________________TG3">#REF!</definedName>
    <definedName name="___________________________TG30" localSheetId="1">#REF!</definedName>
    <definedName name="___________________________TG30" localSheetId="3">#REF!</definedName>
    <definedName name="___________________________TG30">#REF!</definedName>
    <definedName name="___________________________TG31" localSheetId="1">#REF!</definedName>
    <definedName name="___________________________TG31" localSheetId="3">#REF!</definedName>
    <definedName name="___________________________TG31">#REF!</definedName>
    <definedName name="___________________________TG4" localSheetId="1">#REF!</definedName>
    <definedName name="___________________________TG4" localSheetId="3">#REF!</definedName>
    <definedName name="___________________________TG4">#REF!</definedName>
    <definedName name="___________________________TG5" localSheetId="1">#REF!</definedName>
    <definedName name="___________________________TG5" localSheetId="3">#REF!</definedName>
    <definedName name="___________________________TG5">#REF!</definedName>
    <definedName name="___________________________TG6" localSheetId="1">#REF!</definedName>
    <definedName name="___________________________TG6" localSheetId="3">#REF!</definedName>
    <definedName name="___________________________TG6">#REF!</definedName>
    <definedName name="___________________________TG7" localSheetId="1">#REF!</definedName>
    <definedName name="___________________________TG7" localSheetId="3">#REF!</definedName>
    <definedName name="___________________________TG7">#REF!</definedName>
    <definedName name="___________________________TG8" localSheetId="1">#REF!</definedName>
    <definedName name="___________________________TG8" localSheetId="3">#REF!</definedName>
    <definedName name="___________________________TG8">#REF!</definedName>
    <definedName name="___________________________TG9" localSheetId="1">#REF!</definedName>
    <definedName name="___________________________TG9" localSheetId="3">#REF!</definedName>
    <definedName name="___________________________TG9">#REF!</definedName>
    <definedName name="___________________________xlnm.Print_Area_3">NA()</definedName>
    <definedName name="__________________________DAT1" localSheetId="1">#REF!</definedName>
    <definedName name="__________________________DAT1" localSheetId="3">#REF!</definedName>
    <definedName name="__________________________DAT1">#REF!</definedName>
    <definedName name="__________________________DAT10" localSheetId="1">#REF!</definedName>
    <definedName name="__________________________DAT10" localSheetId="3">#REF!</definedName>
    <definedName name="__________________________DAT10">#REF!</definedName>
    <definedName name="__________________________DAT2" localSheetId="1">#REF!</definedName>
    <definedName name="__________________________DAT2" localSheetId="3">#REF!</definedName>
    <definedName name="__________________________DAT2">#REF!</definedName>
    <definedName name="__________________________DAT4" localSheetId="1">#REF!</definedName>
    <definedName name="__________________________DAT4" localSheetId="3">#REF!</definedName>
    <definedName name="__________________________DAT4">#REF!</definedName>
    <definedName name="__________________________DAT5" localSheetId="1">#REF!</definedName>
    <definedName name="__________________________DAT5" localSheetId="3">#REF!</definedName>
    <definedName name="__________________________DAT5">#REF!</definedName>
    <definedName name="__________________________DAT7" localSheetId="1">#REF!</definedName>
    <definedName name="__________________________DAT7" localSheetId="3">#REF!</definedName>
    <definedName name="__________________________DAT7">#REF!</definedName>
    <definedName name="__________________________DAT9" localSheetId="1">#REF!</definedName>
    <definedName name="__________________________DAT9" localSheetId="3">#REF!</definedName>
    <definedName name="__________________________DAT9">#REF!</definedName>
    <definedName name="__________________________FEB107" localSheetId="1" hidden="1">#REF!</definedName>
    <definedName name="__________________________FEB107" localSheetId="3" hidden="1">#REF!</definedName>
    <definedName name="__________________________FEB107" hidden="1">#REF!</definedName>
    <definedName name="__________________________ISP4" localSheetId="1">#REF!</definedName>
    <definedName name="__________________________ISP4" localSheetId="3">#REF!</definedName>
    <definedName name="__________________________ISP4">#REF!</definedName>
    <definedName name="__________________________TAB1" localSheetId="1">#REF!</definedName>
    <definedName name="__________________________TAB1" localSheetId="3">#REF!</definedName>
    <definedName name="__________________________TAB1">#REF!</definedName>
    <definedName name="__________________________TAB2" localSheetId="1">#REF!</definedName>
    <definedName name="__________________________TAB2" localSheetId="3">#REF!</definedName>
    <definedName name="__________________________TAB2">#REF!</definedName>
    <definedName name="__________________________TG1" localSheetId="1">#REF!</definedName>
    <definedName name="__________________________TG1" localSheetId="3">#REF!</definedName>
    <definedName name="__________________________TG1">#REF!</definedName>
    <definedName name="__________________________TG10" localSheetId="1">#REF!</definedName>
    <definedName name="__________________________TG10" localSheetId="3">#REF!</definedName>
    <definedName name="__________________________TG10">#REF!</definedName>
    <definedName name="__________________________TG11" localSheetId="1">#REF!</definedName>
    <definedName name="__________________________TG11" localSheetId="3">#REF!</definedName>
    <definedName name="__________________________TG11">#REF!</definedName>
    <definedName name="__________________________TG12" localSheetId="1">#REF!</definedName>
    <definedName name="__________________________TG12" localSheetId="3">#REF!</definedName>
    <definedName name="__________________________TG12">#REF!</definedName>
    <definedName name="__________________________TG13" localSheetId="1">#REF!</definedName>
    <definedName name="__________________________TG13" localSheetId="3">#REF!</definedName>
    <definedName name="__________________________TG13">#REF!</definedName>
    <definedName name="__________________________TG14" localSheetId="1">#REF!</definedName>
    <definedName name="__________________________TG14" localSheetId="3">#REF!</definedName>
    <definedName name="__________________________TG14">#REF!</definedName>
    <definedName name="__________________________TG15" localSheetId="1">#REF!</definedName>
    <definedName name="__________________________TG15" localSheetId="3">#REF!</definedName>
    <definedName name="__________________________TG15">#REF!</definedName>
    <definedName name="__________________________TG16" localSheetId="1">#REF!</definedName>
    <definedName name="__________________________TG16" localSheetId="3">#REF!</definedName>
    <definedName name="__________________________TG16">#REF!</definedName>
    <definedName name="__________________________TG17" localSheetId="1">#REF!</definedName>
    <definedName name="__________________________TG17" localSheetId="3">#REF!</definedName>
    <definedName name="__________________________TG17">#REF!</definedName>
    <definedName name="__________________________TG18" localSheetId="1">#REF!</definedName>
    <definedName name="__________________________TG18" localSheetId="3">#REF!</definedName>
    <definedName name="__________________________TG18">#REF!</definedName>
    <definedName name="__________________________TG19" localSheetId="1">#REF!</definedName>
    <definedName name="__________________________TG19" localSheetId="3">#REF!</definedName>
    <definedName name="__________________________TG19">#REF!</definedName>
    <definedName name="__________________________TG2" localSheetId="1">#REF!</definedName>
    <definedName name="__________________________TG2" localSheetId="3">#REF!</definedName>
    <definedName name="__________________________TG2">#REF!</definedName>
    <definedName name="__________________________TG20" localSheetId="1">#REF!</definedName>
    <definedName name="__________________________TG20" localSheetId="3">#REF!</definedName>
    <definedName name="__________________________TG20">#REF!</definedName>
    <definedName name="__________________________TG21" localSheetId="1">#REF!</definedName>
    <definedName name="__________________________TG21" localSheetId="3">#REF!</definedName>
    <definedName name="__________________________TG21">#REF!</definedName>
    <definedName name="__________________________TG22" localSheetId="1">#REF!</definedName>
    <definedName name="__________________________TG22" localSheetId="3">#REF!</definedName>
    <definedName name="__________________________TG22">#REF!</definedName>
    <definedName name="__________________________TG23" localSheetId="1">#REF!</definedName>
    <definedName name="__________________________TG23" localSheetId="3">#REF!</definedName>
    <definedName name="__________________________TG23">#REF!</definedName>
    <definedName name="__________________________TG24" localSheetId="1">#REF!</definedName>
    <definedName name="__________________________TG24" localSheetId="3">#REF!</definedName>
    <definedName name="__________________________TG24">#REF!</definedName>
    <definedName name="__________________________TG25" localSheetId="1">#REF!</definedName>
    <definedName name="__________________________TG25" localSheetId="3">#REF!</definedName>
    <definedName name="__________________________TG25">#REF!</definedName>
    <definedName name="__________________________TG26" localSheetId="1">#REF!</definedName>
    <definedName name="__________________________TG26" localSheetId="3">#REF!</definedName>
    <definedName name="__________________________TG26">#REF!</definedName>
    <definedName name="__________________________TG27" localSheetId="1">#REF!</definedName>
    <definedName name="__________________________TG27" localSheetId="3">#REF!</definedName>
    <definedName name="__________________________TG27">#REF!</definedName>
    <definedName name="__________________________TG28" localSheetId="1">#REF!</definedName>
    <definedName name="__________________________TG28" localSheetId="3">#REF!</definedName>
    <definedName name="__________________________TG28">#REF!</definedName>
    <definedName name="__________________________TG29" localSheetId="1">#REF!</definedName>
    <definedName name="__________________________TG29" localSheetId="3">#REF!</definedName>
    <definedName name="__________________________TG29">#REF!</definedName>
    <definedName name="__________________________TG3" localSheetId="1">#REF!</definedName>
    <definedName name="__________________________TG3" localSheetId="3">#REF!</definedName>
    <definedName name="__________________________TG3">#REF!</definedName>
    <definedName name="__________________________TG30" localSheetId="1">#REF!</definedName>
    <definedName name="__________________________TG30" localSheetId="3">#REF!</definedName>
    <definedName name="__________________________TG30">#REF!</definedName>
    <definedName name="__________________________TG31" localSheetId="1">#REF!</definedName>
    <definedName name="__________________________TG31" localSheetId="3">#REF!</definedName>
    <definedName name="__________________________TG31">#REF!</definedName>
    <definedName name="__________________________TG4" localSheetId="1">#REF!</definedName>
    <definedName name="__________________________TG4" localSheetId="3">#REF!</definedName>
    <definedName name="__________________________TG4">#REF!</definedName>
    <definedName name="__________________________TG5" localSheetId="1">#REF!</definedName>
    <definedName name="__________________________TG5" localSheetId="3">#REF!</definedName>
    <definedName name="__________________________TG5">#REF!</definedName>
    <definedName name="__________________________TG6" localSheetId="1">#REF!</definedName>
    <definedName name="__________________________TG6" localSheetId="3">#REF!</definedName>
    <definedName name="__________________________TG6">#REF!</definedName>
    <definedName name="__________________________TG7" localSheetId="1">#REF!</definedName>
    <definedName name="__________________________TG7" localSheetId="3">#REF!</definedName>
    <definedName name="__________________________TG7">#REF!</definedName>
    <definedName name="__________________________TG8" localSheetId="1">#REF!</definedName>
    <definedName name="__________________________TG8" localSheetId="3">#REF!</definedName>
    <definedName name="__________________________TG8">#REF!</definedName>
    <definedName name="__________________________TG9" localSheetId="1">#REF!</definedName>
    <definedName name="__________________________TG9" localSheetId="3">#REF!</definedName>
    <definedName name="__________________________TG9">#REF!</definedName>
    <definedName name="__________________________xlnm.Print_Area_3">NA()</definedName>
    <definedName name="_________________________DAT1" localSheetId="1">#REF!</definedName>
    <definedName name="_________________________DAT1" localSheetId="3">#REF!</definedName>
    <definedName name="_________________________DAT1">#REF!</definedName>
    <definedName name="_________________________DAT10" localSheetId="1">#REF!</definedName>
    <definedName name="_________________________DAT10" localSheetId="3">#REF!</definedName>
    <definedName name="_________________________DAT10">#REF!</definedName>
    <definedName name="_________________________DAT2" localSheetId="1">#REF!</definedName>
    <definedName name="_________________________DAT2" localSheetId="3">#REF!</definedName>
    <definedName name="_________________________DAT2">#REF!</definedName>
    <definedName name="_________________________DAT4" localSheetId="1">#REF!</definedName>
    <definedName name="_________________________DAT4" localSheetId="3">#REF!</definedName>
    <definedName name="_________________________DAT4">#REF!</definedName>
    <definedName name="_________________________DAT5" localSheetId="1">#REF!</definedName>
    <definedName name="_________________________DAT5" localSheetId="3">#REF!</definedName>
    <definedName name="_________________________DAT5">#REF!</definedName>
    <definedName name="_________________________DAT7" localSheetId="1">#REF!</definedName>
    <definedName name="_________________________DAT7" localSheetId="3">#REF!</definedName>
    <definedName name="_________________________DAT7">#REF!</definedName>
    <definedName name="_________________________DAT9" localSheetId="1">#REF!</definedName>
    <definedName name="_________________________DAT9" localSheetId="3">#REF!</definedName>
    <definedName name="_________________________DAT9">#REF!</definedName>
    <definedName name="_________________________FEB107" localSheetId="1" hidden="1">#REF!</definedName>
    <definedName name="_________________________FEB107" localSheetId="3" hidden="1">#REF!</definedName>
    <definedName name="_________________________FEB107" hidden="1">#REF!</definedName>
    <definedName name="_________________________ISP4" localSheetId="1">#REF!</definedName>
    <definedName name="_________________________ISP4" localSheetId="3">#REF!</definedName>
    <definedName name="_________________________ISP4">#REF!</definedName>
    <definedName name="_________________________TAB1" localSheetId="1">#REF!</definedName>
    <definedName name="_________________________TAB1" localSheetId="3">#REF!</definedName>
    <definedName name="_________________________TAB1">#REF!</definedName>
    <definedName name="_________________________TAB2" localSheetId="1">#REF!</definedName>
    <definedName name="_________________________TAB2" localSheetId="3">#REF!</definedName>
    <definedName name="_________________________TAB2">#REF!</definedName>
    <definedName name="_________________________TG1" localSheetId="1">#REF!</definedName>
    <definedName name="_________________________TG1" localSheetId="3">#REF!</definedName>
    <definedName name="_________________________TG1">#REF!</definedName>
    <definedName name="_________________________TG10" localSheetId="1">#REF!</definedName>
    <definedName name="_________________________TG10" localSheetId="3">#REF!</definedName>
    <definedName name="_________________________TG10">#REF!</definedName>
    <definedName name="_________________________TG11" localSheetId="1">#REF!</definedName>
    <definedName name="_________________________TG11" localSheetId="3">#REF!</definedName>
    <definedName name="_________________________TG11">#REF!</definedName>
    <definedName name="_________________________TG12" localSheetId="1">#REF!</definedName>
    <definedName name="_________________________TG12" localSheetId="3">#REF!</definedName>
    <definedName name="_________________________TG12">#REF!</definedName>
    <definedName name="_________________________TG13" localSheetId="1">#REF!</definedName>
    <definedName name="_________________________TG13" localSheetId="3">#REF!</definedName>
    <definedName name="_________________________TG13">#REF!</definedName>
    <definedName name="_________________________TG14" localSheetId="1">#REF!</definedName>
    <definedName name="_________________________TG14" localSheetId="3">#REF!</definedName>
    <definedName name="_________________________TG14">#REF!</definedName>
    <definedName name="_________________________TG15" localSheetId="1">#REF!</definedName>
    <definedName name="_________________________TG15" localSheetId="3">#REF!</definedName>
    <definedName name="_________________________TG15">#REF!</definedName>
    <definedName name="_________________________TG16" localSheetId="1">#REF!</definedName>
    <definedName name="_________________________TG16" localSheetId="3">#REF!</definedName>
    <definedName name="_________________________TG16">#REF!</definedName>
    <definedName name="_________________________TG17" localSheetId="1">#REF!</definedName>
    <definedName name="_________________________TG17" localSheetId="3">#REF!</definedName>
    <definedName name="_________________________TG17">#REF!</definedName>
    <definedName name="_________________________TG18" localSheetId="1">#REF!</definedName>
    <definedName name="_________________________TG18" localSheetId="3">#REF!</definedName>
    <definedName name="_________________________TG18">#REF!</definedName>
    <definedName name="_________________________TG19" localSheetId="1">#REF!</definedName>
    <definedName name="_________________________TG19" localSheetId="3">#REF!</definedName>
    <definedName name="_________________________TG19">#REF!</definedName>
    <definedName name="_________________________TG2" localSheetId="1">#REF!</definedName>
    <definedName name="_________________________TG2" localSheetId="3">#REF!</definedName>
    <definedName name="_________________________TG2">#REF!</definedName>
    <definedName name="_________________________TG20" localSheetId="1">#REF!</definedName>
    <definedName name="_________________________TG20" localSheetId="3">#REF!</definedName>
    <definedName name="_________________________TG20">#REF!</definedName>
    <definedName name="_________________________TG21" localSheetId="1">#REF!</definedName>
    <definedName name="_________________________TG21" localSheetId="3">#REF!</definedName>
    <definedName name="_________________________TG21">#REF!</definedName>
    <definedName name="_________________________TG22" localSheetId="1">#REF!</definedName>
    <definedName name="_________________________TG22" localSheetId="3">#REF!</definedName>
    <definedName name="_________________________TG22">#REF!</definedName>
    <definedName name="_________________________TG23" localSheetId="1">#REF!</definedName>
    <definedName name="_________________________TG23" localSheetId="3">#REF!</definedName>
    <definedName name="_________________________TG23">#REF!</definedName>
    <definedName name="_________________________TG24" localSheetId="1">#REF!</definedName>
    <definedName name="_________________________TG24" localSheetId="3">#REF!</definedName>
    <definedName name="_________________________TG24">#REF!</definedName>
    <definedName name="_________________________TG25" localSheetId="1">#REF!</definedName>
    <definedName name="_________________________TG25" localSheetId="3">#REF!</definedName>
    <definedName name="_________________________TG25">#REF!</definedName>
    <definedName name="_________________________TG26" localSheetId="1">#REF!</definedName>
    <definedName name="_________________________TG26" localSheetId="3">#REF!</definedName>
    <definedName name="_________________________TG26">#REF!</definedName>
    <definedName name="_________________________TG27" localSheetId="1">#REF!</definedName>
    <definedName name="_________________________TG27" localSheetId="3">#REF!</definedName>
    <definedName name="_________________________TG27">#REF!</definedName>
    <definedName name="_________________________TG28" localSheetId="1">#REF!</definedName>
    <definedName name="_________________________TG28" localSheetId="3">#REF!</definedName>
    <definedName name="_________________________TG28">#REF!</definedName>
    <definedName name="_________________________TG29" localSheetId="1">#REF!</definedName>
    <definedName name="_________________________TG29" localSheetId="3">#REF!</definedName>
    <definedName name="_________________________TG29">#REF!</definedName>
    <definedName name="_________________________TG3" localSheetId="1">#REF!</definedName>
    <definedName name="_________________________TG3" localSheetId="3">#REF!</definedName>
    <definedName name="_________________________TG3">#REF!</definedName>
    <definedName name="_________________________TG30" localSheetId="1">#REF!</definedName>
    <definedName name="_________________________TG30" localSheetId="3">#REF!</definedName>
    <definedName name="_________________________TG30">#REF!</definedName>
    <definedName name="_________________________TG31" localSheetId="1">#REF!</definedName>
    <definedName name="_________________________TG31" localSheetId="3">#REF!</definedName>
    <definedName name="_________________________TG31">#REF!</definedName>
    <definedName name="_________________________TG4" localSheetId="1">#REF!</definedName>
    <definedName name="_________________________TG4" localSheetId="3">#REF!</definedName>
    <definedName name="_________________________TG4">#REF!</definedName>
    <definedName name="_________________________TG5" localSheetId="1">#REF!</definedName>
    <definedName name="_________________________TG5" localSheetId="3">#REF!</definedName>
    <definedName name="_________________________TG5">#REF!</definedName>
    <definedName name="_________________________TG6" localSheetId="1">#REF!</definedName>
    <definedName name="_________________________TG6" localSheetId="3">#REF!</definedName>
    <definedName name="_________________________TG6">#REF!</definedName>
    <definedName name="_________________________TG7" localSheetId="1">#REF!</definedName>
    <definedName name="_________________________TG7" localSheetId="3">#REF!</definedName>
    <definedName name="_________________________TG7">#REF!</definedName>
    <definedName name="_________________________TG8" localSheetId="1">#REF!</definedName>
    <definedName name="_________________________TG8" localSheetId="3">#REF!</definedName>
    <definedName name="_________________________TG8">#REF!</definedName>
    <definedName name="_________________________TG9" localSheetId="1">#REF!</definedName>
    <definedName name="_________________________TG9" localSheetId="3">#REF!</definedName>
    <definedName name="_________________________TG9">#REF!</definedName>
    <definedName name="_________________________xlnm.Print_Area_3">NA()</definedName>
    <definedName name="________________________DAT1" localSheetId="1">#REF!</definedName>
    <definedName name="________________________DAT1" localSheetId="3">#REF!</definedName>
    <definedName name="________________________DAT1">#REF!</definedName>
    <definedName name="________________________DAT10" localSheetId="1">#REF!</definedName>
    <definedName name="________________________DAT10" localSheetId="3">#REF!</definedName>
    <definedName name="________________________DAT10">#REF!</definedName>
    <definedName name="________________________DAT2" localSheetId="1">#REF!</definedName>
    <definedName name="________________________DAT2" localSheetId="3">#REF!</definedName>
    <definedName name="________________________DAT2">#REF!</definedName>
    <definedName name="________________________DAT3" localSheetId="1">#REF!</definedName>
    <definedName name="________________________DAT3" localSheetId="3">#REF!</definedName>
    <definedName name="________________________DAT3">#REF!</definedName>
    <definedName name="________________________DAT4" localSheetId="1">#REF!</definedName>
    <definedName name="________________________DAT4" localSheetId="3">#REF!</definedName>
    <definedName name="________________________DAT4">#REF!</definedName>
    <definedName name="________________________DAT5" localSheetId="1">#REF!</definedName>
    <definedName name="________________________DAT5" localSheetId="3">#REF!</definedName>
    <definedName name="________________________DAT5">#REF!</definedName>
    <definedName name="________________________DAT6" localSheetId="1">#REF!</definedName>
    <definedName name="________________________DAT6" localSheetId="3">#REF!</definedName>
    <definedName name="________________________DAT6">#REF!</definedName>
    <definedName name="________________________DAT7" localSheetId="1">#REF!</definedName>
    <definedName name="________________________DAT7" localSheetId="3">#REF!</definedName>
    <definedName name="________________________DAT7">#REF!</definedName>
    <definedName name="________________________DAT8" localSheetId="1">#REF!</definedName>
    <definedName name="________________________DAT8" localSheetId="3">#REF!</definedName>
    <definedName name="________________________DAT8">#REF!</definedName>
    <definedName name="________________________DAT9" localSheetId="1">#REF!</definedName>
    <definedName name="________________________DAT9" localSheetId="3">#REF!</definedName>
    <definedName name="________________________DAT9">#REF!</definedName>
    <definedName name="________________________FEB107" localSheetId="1" hidden="1">#REF!</definedName>
    <definedName name="________________________FEB107" localSheetId="3" hidden="1">#REF!</definedName>
    <definedName name="________________________FEB107" hidden="1">#REF!</definedName>
    <definedName name="________________________ISP4" localSheetId="1">#REF!</definedName>
    <definedName name="________________________ISP4" localSheetId="3">#REF!</definedName>
    <definedName name="________________________ISP4">#REF!</definedName>
    <definedName name="________________________TAB1" localSheetId="1">#REF!</definedName>
    <definedName name="________________________TAB1" localSheetId="3">#REF!</definedName>
    <definedName name="________________________TAB1">#REF!</definedName>
    <definedName name="________________________TAB2" localSheetId="1">#REF!</definedName>
    <definedName name="________________________TAB2" localSheetId="3">#REF!</definedName>
    <definedName name="________________________TAB2">#REF!</definedName>
    <definedName name="________________________TG1" localSheetId="1">#REF!</definedName>
    <definedName name="________________________TG1" localSheetId="3">#REF!</definedName>
    <definedName name="________________________TG1">#REF!</definedName>
    <definedName name="________________________TG10" localSheetId="1">#REF!</definedName>
    <definedName name="________________________TG10" localSheetId="3">#REF!</definedName>
    <definedName name="________________________TG10">#REF!</definedName>
    <definedName name="________________________TG11" localSheetId="1">#REF!</definedName>
    <definedName name="________________________TG11" localSheetId="3">#REF!</definedName>
    <definedName name="________________________TG11">#REF!</definedName>
    <definedName name="________________________TG12" localSheetId="1">#REF!</definedName>
    <definedName name="________________________TG12" localSheetId="3">#REF!</definedName>
    <definedName name="________________________TG12">#REF!</definedName>
    <definedName name="________________________TG13" localSheetId="1">#REF!</definedName>
    <definedName name="________________________TG13" localSheetId="3">#REF!</definedName>
    <definedName name="________________________TG13">#REF!</definedName>
    <definedName name="________________________TG14" localSheetId="1">#REF!</definedName>
    <definedName name="________________________TG14" localSheetId="3">#REF!</definedName>
    <definedName name="________________________TG14">#REF!</definedName>
    <definedName name="________________________TG15" localSheetId="1">#REF!</definedName>
    <definedName name="________________________TG15" localSheetId="3">#REF!</definedName>
    <definedName name="________________________TG15">#REF!</definedName>
    <definedName name="________________________TG16" localSheetId="1">#REF!</definedName>
    <definedName name="________________________TG16" localSheetId="3">#REF!</definedName>
    <definedName name="________________________TG16">#REF!</definedName>
    <definedName name="________________________TG17" localSheetId="1">#REF!</definedName>
    <definedName name="________________________TG17" localSheetId="3">#REF!</definedName>
    <definedName name="________________________TG17">#REF!</definedName>
    <definedName name="________________________TG18" localSheetId="1">#REF!</definedName>
    <definedName name="________________________TG18" localSheetId="3">#REF!</definedName>
    <definedName name="________________________TG18">#REF!</definedName>
    <definedName name="________________________TG19" localSheetId="1">#REF!</definedName>
    <definedName name="________________________TG19" localSheetId="3">#REF!</definedName>
    <definedName name="________________________TG19">#REF!</definedName>
    <definedName name="________________________TG2" localSheetId="1">#REF!</definedName>
    <definedName name="________________________TG2" localSheetId="3">#REF!</definedName>
    <definedName name="________________________TG2">#REF!</definedName>
    <definedName name="________________________TG20" localSheetId="1">#REF!</definedName>
    <definedName name="________________________TG20" localSheetId="3">#REF!</definedName>
    <definedName name="________________________TG20">#REF!</definedName>
    <definedName name="________________________TG21" localSheetId="1">#REF!</definedName>
    <definedName name="________________________TG21" localSheetId="3">#REF!</definedName>
    <definedName name="________________________TG21">#REF!</definedName>
    <definedName name="________________________TG22" localSheetId="1">#REF!</definedName>
    <definedName name="________________________TG22" localSheetId="3">#REF!</definedName>
    <definedName name="________________________TG22">#REF!</definedName>
    <definedName name="________________________TG23" localSheetId="1">#REF!</definedName>
    <definedName name="________________________TG23" localSheetId="3">#REF!</definedName>
    <definedName name="________________________TG23">#REF!</definedName>
    <definedName name="________________________TG24" localSheetId="1">#REF!</definedName>
    <definedName name="________________________TG24" localSheetId="3">#REF!</definedName>
    <definedName name="________________________TG24">#REF!</definedName>
    <definedName name="________________________TG25" localSheetId="1">#REF!</definedName>
    <definedName name="________________________TG25" localSheetId="3">#REF!</definedName>
    <definedName name="________________________TG25">#REF!</definedName>
    <definedName name="________________________TG26" localSheetId="1">#REF!</definedName>
    <definedName name="________________________TG26" localSheetId="3">#REF!</definedName>
    <definedName name="________________________TG26">#REF!</definedName>
    <definedName name="________________________TG27" localSheetId="1">#REF!</definedName>
    <definedName name="________________________TG27" localSheetId="3">#REF!</definedName>
    <definedName name="________________________TG27">#REF!</definedName>
    <definedName name="________________________TG28" localSheetId="1">#REF!</definedName>
    <definedName name="________________________TG28" localSheetId="3">#REF!</definedName>
    <definedName name="________________________TG28">#REF!</definedName>
    <definedName name="________________________TG29" localSheetId="1">#REF!</definedName>
    <definedName name="________________________TG29" localSheetId="3">#REF!</definedName>
    <definedName name="________________________TG29">#REF!</definedName>
    <definedName name="________________________TG3" localSheetId="1">#REF!</definedName>
    <definedName name="________________________TG3" localSheetId="3">#REF!</definedName>
    <definedName name="________________________TG3">#REF!</definedName>
    <definedName name="________________________TG30" localSheetId="1">#REF!</definedName>
    <definedName name="________________________TG30" localSheetId="3">#REF!</definedName>
    <definedName name="________________________TG30">#REF!</definedName>
    <definedName name="________________________TG31" localSheetId="1">#REF!</definedName>
    <definedName name="________________________TG31" localSheetId="3">#REF!</definedName>
    <definedName name="________________________TG31">#REF!</definedName>
    <definedName name="________________________TG4" localSheetId="1">#REF!</definedName>
    <definedName name="________________________TG4" localSheetId="3">#REF!</definedName>
    <definedName name="________________________TG4">#REF!</definedName>
    <definedName name="________________________TG5" localSheetId="1">#REF!</definedName>
    <definedName name="________________________TG5" localSheetId="3">#REF!</definedName>
    <definedName name="________________________TG5">#REF!</definedName>
    <definedName name="________________________TG6" localSheetId="1">#REF!</definedName>
    <definedName name="________________________TG6" localSheetId="3">#REF!</definedName>
    <definedName name="________________________TG6">#REF!</definedName>
    <definedName name="________________________TG7" localSheetId="1">#REF!</definedName>
    <definedName name="________________________TG7" localSheetId="3">#REF!</definedName>
    <definedName name="________________________TG7">#REF!</definedName>
    <definedName name="________________________TG8" localSheetId="1">#REF!</definedName>
    <definedName name="________________________TG8" localSheetId="3">#REF!</definedName>
    <definedName name="________________________TG8">#REF!</definedName>
    <definedName name="________________________TG9" localSheetId="1">#REF!</definedName>
    <definedName name="________________________TG9" localSheetId="3">#REF!</definedName>
    <definedName name="________________________TG9">#REF!</definedName>
    <definedName name="________________________xlnm.Print_Area_3">NA()</definedName>
    <definedName name="_______________________DAT1" localSheetId="1">#REF!</definedName>
    <definedName name="_______________________DAT1" localSheetId="3">#REF!</definedName>
    <definedName name="_______________________DAT1">#REF!</definedName>
    <definedName name="_______________________DAT10" localSheetId="1">#REF!</definedName>
    <definedName name="_______________________DAT10" localSheetId="3">#REF!</definedName>
    <definedName name="_______________________DAT10">#REF!</definedName>
    <definedName name="_______________________DAT2" localSheetId="1">#REF!</definedName>
    <definedName name="_______________________DAT2" localSheetId="3">#REF!</definedName>
    <definedName name="_______________________DAT2">#REF!</definedName>
    <definedName name="_______________________DAT3" localSheetId="1">#REF!</definedName>
    <definedName name="_______________________DAT3" localSheetId="3">#REF!</definedName>
    <definedName name="_______________________DAT3">#REF!</definedName>
    <definedName name="_______________________DAT4" localSheetId="1">#REF!</definedName>
    <definedName name="_______________________DAT4" localSheetId="3">#REF!</definedName>
    <definedName name="_______________________DAT4">#REF!</definedName>
    <definedName name="_______________________DAT5" localSheetId="1">#REF!</definedName>
    <definedName name="_______________________DAT5" localSheetId="3">#REF!</definedName>
    <definedName name="_______________________DAT5">#REF!</definedName>
    <definedName name="_______________________DAT6" localSheetId="1">#REF!</definedName>
    <definedName name="_______________________DAT6" localSheetId="3">#REF!</definedName>
    <definedName name="_______________________DAT6">#REF!</definedName>
    <definedName name="_______________________DAT7" localSheetId="1">#REF!</definedName>
    <definedName name="_______________________DAT7" localSheetId="3">#REF!</definedName>
    <definedName name="_______________________DAT7">#REF!</definedName>
    <definedName name="_______________________DAT8" localSheetId="1">#REF!</definedName>
    <definedName name="_______________________DAT8" localSheetId="3">#REF!</definedName>
    <definedName name="_______________________DAT8">#REF!</definedName>
    <definedName name="_______________________DAT9" localSheetId="1">#REF!</definedName>
    <definedName name="_______________________DAT9" localSheetId="3">#REF!</definedName>
    <definedName name="_______________________DAT9">#REF!</definedName>
    <definedName name="_______________________FEB107" localSheetId="1" hidden="1">#REF!</definedName>
    <definedName name="_______________________FEB107" localSheetId="3" hidden="1">#REF!</definedName>
    <definedName name="_______________________FEB107" hidden="1">#REF!</definedName>
    <definedName name="_______________________ISP4" localSheetId="1">#REF!</definedName>
    <definedName name="_______________________ISP4" localSheetId="3">#REF!</definedName>
    <definedName name="_______________________ISP4">#REF!</definedName>
    <definedName name="_______________________TAB1" localSheetId="1">#REF!</definedName>
    <definedName name="_______________________TAB1" localSheetId="3">#REF!</definedName>
    <definedName name="_______________________TAB1">#REF!</definedName>
    <definedName name="_______________________TAB2" localSheetId="1">#REF!</definedName>
    <definedName name="_______________________TAB2" localSheetId="3">#REF!</definedName>
    <definedName name="_______________________TAB2">#REF!</definedName>
    <definedName name="_______________________TG1" localSheetId="1">#REF!</definedName>
    <definedName name="_______________________TG1" localSheetId="3">#REF!</definedName>
    <definedName name="_______________________TG1">#REF!</definedName>
    <definedName name="_______________________TG10" localSheetId="1">#REF!</definedName>
    <definedName name="_______________________TG10" localSheetId="3">#REF!</definedName>
    <definedName name="_______________________TG10">#REF!</definedName>
    <definedName name="_______________________TG11" localSheetId="1">#REF!</definedName>
    <definedName name="_______________________TG11" localSheetId="3">#REF!</definedName>
    <definedName name="_______________________TG11">#REF!</definedName>
    <definedName name="_______________________TG12" localSheetId="1">#REF!</definedName>
    <definedName name="_______________________TG12" localSheetId="3">#REF!</definedName>
    <definedName name="_______________________TG12">#REF!</definedName>
    <definedName name="_______________________TG13" localSheetId="1">#REF!</definedName>
    <definedName name="_______________________TG13" localSheetId="3">#REF!</definedName>
    <definedName name="_______________________TG13">#REF!</definedName>
    <definedName name="_______________________TG14" localSheetId="1">#REF!</definedName>
    <definedName name="_______________________TG14" localSheetId="3">#REF!</definedName>
    <definedName name="_______________________TG14">#REF!</definedName>
    <definedName name="_______________________TG15" localSheetId="1">#REF!</definedName>
    <definedName name="_______________________TG15" localSheetId="3">#REF!</definedName>
    <definedName name="_______________________TG15">#REF!</definedName>
    <definedName name="_______________________TG16" localSheetId="1">#REF!</definedName>
    <definedName name="_______________________TG16" localSheetId="3">#REF!</definedName>
    <definedName name="_______________________TG16">#REF!</definedName>
    <definedName name="_______________________TG17" localSheetId="1">#REF!</definedName>
    <definedName name="_______________________TG17" localSheetId="3">#REF!</definedName>
    <definedName name="_______________________TG17">#REF!</definedName>
    <definedName name="_______________________TG18" localSheetId="1">#REF!</definedName>
    <definedName name="_______________________TG18" localSheetId="3">#REF!</definedName>
    <definedName name="_______________________TG18">#REF!</definedName>
    <definedName name="_______________________TG19" localSheetId="1">#REF!</definedName>
    <definedName name="_______________________TG19" localSheetId="3">#REF!</definedName>
    <definedName name="_______________________TG19">#REF!</definedName>
    <definedName name="_______________________TG2" localSheetId="1">#REF!</definedName>
    <definedName name="_______________________TG2" localSheetId="3">#REF!</definedName>
    <definedName name="_______________________TG2">#REF!</definedName>
    <definedName name="_______________________TG20" localSheetId="1">#REF!</definedName>
    <definedName name="_______________________TG20" localSheetId="3">#REF!</definedName>
    <definedName name="_______________________TG20">#REF!</definedName>
    <definedName name="_______________________TG21" localSheetId="1">#REF!</definedName>
    <definedName name="_______________________TG21" localSheetId="3">#REF!</definedName>
    <definedName name="_______________________TG21">#REF!</definedName>
    <definedName name="_______________________TG22" localSheetId="1">#REF!</definedName>
    <definedName name="_______________________TG22" localSheetId="3">#REF!</definedName>
    <definedName name="_______________________TG22">#REF!</definedName>
    <definedName name="_______________________TG23" localSheetId="1">#REF!</definedName>
    <definedName name="_______________________TG23" localSheetId="3">#REF!</definedName>
    <definedName name="_______________________TG23">#REF!</definedName>
    <definedName name="_______________________TG24" localSheetId="1">#REF!</definedName>
    <definedName name="_______________________TG24" localSheetId="3">#REF!</definedName>
    <definedName name="_______________________TG24">#REF!</definedName>
    <definedName name="_______________________TG25" localSheetId="1">#REF!</definedName>
    <definedName name="_______________________TG25" localSheetId="3">#REF!</definedName>
    <definedName name="_______________________TG25">#REF!</definedName>
    <definedName name="_______________________TG26" localSheetId="1">#REF!</definedName>
    <definedName name="_______________________TG26" localSheetId="3">#REF!</definedName>
    <definedName name="_______________________TG26">#REF!</definedName>
    <definedName name="_______________________TG27" localSheetId="1">#REF!</definedName>
    <definedName name="_______________________TG27" localSheetId="3">#REF!</definedName>
    <definedName name="_______________________TG27">#REF!</definedName>
    <definedName name="_______________________TG28" localSheetId="1">#REF!</definedName>
    <definedName name="_______________________TG28" localSheetId="3">#REF!</definedName>
    <definedName name="_______________________TG28">#REF!</definedName>
    <definedName name="_______________________TG29" localSheetId="1">#REF!</definedName>
    <definedName name="_______________________TG29" localSheetId="3">#REF!</definedName>
    <definedName name="_______________________TG29">#REF!</definedName>
    <definedName name="_______________________TG3" localSheetId="1">#REF!</definedName>
    <definedName name="_______________________TG3" localSheetId="3">#REF!</definedName>
    <definedName name="_______________________TG3">#REF!</definedName>
    <definedName name="_______________________TG30" localSheetId="1">#REF!</definedName>
    <definedName name="_______________________TG30" localSheetId="3">#REF!</definedName>
    <definedName name="_______________________TG30">#REF!</definedName>
    <definedName name="_______________________TG31" localSheetId="1">#REF!</definedName>
    <definedName name="_______________________TG31" localSheetId="3">#REF!</definedName>
    <definedName name="_______________________TG31">#REF!</definedName>
    <definedName name="_______________________TG4" localSheetId="1">#REF!</definedName>
    <definedName name="_______________________TG4" localSheetId="3">#REF!</definedName>
    <definedName name="_______________________TG4">#REF!</definedName>
    <definedName name="_______________________TG5" localSheetId="1">#REF!</definedName>
    <definedName name="_______________________TG5" localSheetId="3">#REF!</definedName>
    <definedName name="_______________________TG5">#REF!</definedName>
    <definedName name="_______________________TG6" localSheetId="1">#REF!</definedName>
    <definedName name="_______________________TG6" localSheetId="3">#REF!</definedName>
    <definedName name="_______________________TG6">#REF!</definedName>
    <definedName name="_______________________TG7" localSheetId="1">#REF!</definedName>
    <definedName name="_______________________TG7" localSheetId="3">#REF!</definedName>
    <definedName name="_______________________TG7">#REF!</definedName>
    <definedName name="_______________________TG8" localSheetId="1">#REF!</definedName>
    <definedName name="_______________________TG8" localSheetId="3">#REF!</definedName>
    <definedName name="_______________________TG8">#REF!</definedName>
    <definedName name="_______________________TG9" localSheetId="1">#REF!</definedName>
    <definedName name="_______________________TG9" localSheetId="3">#REF!</definedName>
    <definedName name="_______________________TG9">#REF!</definedName>
    <definedName name="_______________________xlnm.Print_Area_3">NA()</definedName>
    <definedName name="______________________DAT1" localSheetId="1">#REF!</definedName>
    <definedName name="______________________DAT1" localSheetId="3">#REF!</definedName>
    <definedName name="______________________DAT1">#REF!</definedName>
    <definedName name="______________________DAT10" localSheetId="1">#REF!</definedName>
    <definedName name="______________________DAT10" localSheetId="3">#REF!</definedName>
    <definedName name="______________________DAT10">#REF!</definedName>
    <definedName name="______________________DAT2" localSheetId="1">#REF!</definedName>
    <definedName name="______________________DAT2" localSheetId="3">#REF!</definedName>
    <definedName name="______________________DAT2">#REF!</definedName>
    <definedName name="______________________DAT3" localSheetId="1">#REF!</definedName>
    <definedName name="______________________DAT3" localSheetId="3">#REF!</definedName>
    <definedName name="______________________DAT3">#REF!</definedName>
    <definedName name="______________________DAT4" localSheetId="1">#REF!</definedName>
    <definedName name="______________________DAT4" localSheetId="3">#REF!</definedName>
    <definedName name="______________________DAT4">#REF!</definedName>
    <definedName name="______________________DAT5" localSheetId="1">#REF!</definedName>
    <definedName name="______________________DAT5" localSheetId="3">#REF!</definedName>
    <definedName name="______________________DAT5">#REF!</definedName>
    <definedName name="______________________DAT6" localSheetId="1">#REF!</definedName>
    <definedName name="______________________DAT6" localSheetId="3">#REF!</definedName>
    <definedName name="______________________DAT6">#REF!</definedName>
    <definedName name="______________________DAT7" localSheetId="1">#REF!</definedName>
    <definedName name="______________________DAT7" localSheetId="3">#REF!</definedName>
    <definedName name="______________________DAT7">#REF!</definedName>
    <definedName name="______________________DAT8" localSheetId="1">#REF!</definedName>
    <definedName name="______________________DAT8" localSheetId="3">#REF!</definedName>
    <definedName name="______________________DAT8">#REF!</definedName>
    <definedName name="______________________DAT9" localSheetId="1">#REF!</definedName>
    <definedName name="______________________DAT9" localSheetId="3">#REF!</definedName>
    <definedName name="______________________DAT9">#REF!</definedName>
    <definedName name="______________________FEB107" localSheetId="1" hidden="1">#REF!</definedName>
    <definedName name="______________________FEB107" localSheetId="3" hidden="1">#REF!</definedName>
    <definedName name="______________________FEB107" hidden="1">#REF!</definedName>
    <definedName name="______________________ISP4" localSheetId="1">#REF!</definedName>
    <definedName name="______________________ISP4" localSheetId="3">#REF!</definedName>
    <definedName name="______________________ISP4">#REF!</definedName>
    <definedName name="______________________TAB1" localSheetId="1">#REF!</definedName>
    <definedName name="______________________TAB1" localSheetId="3">#REF!</definedName>
    <definedName name="______________________TAB1">#REF!</definedName>
    <definedName name="______________________TAB2" localSheetId="1">#REF!</definedName>
    <definedName name="______________________TAB2" localSheetId="3">#REF!</definedName>
    <definedName name="______________________TAB2">#REF!</definedName>
    <definedName name="______________________TG1" localSheetId="1">#REF!</definedName>
    <definedName name="______________________TG1" localSheetId="3">#REF!</definedName>
    <definedName name="______________________TG1">#REF!</definedName>
    <definedName name="______________________TG10" localSheetId="1">#REF!</definedName>
    <definedName name="______________________TG10" localSheetId="3">#REF!</definedName>
    <definedName name="______________________TG10">#REF!</definedName>
    <definedName name="______________________TG11" localSheetId="1">#REF!</definedName>
    <definedName name="______________________TG11" localSheetId="3">#REF!</definedName>
    <definedName name="______________________TG11">#REF!</definedName>
    <definedName name="______________________TG12" localSheetId="1">#REF!</definedName>
    <definedName name="______________________TG12" localSheetId="3">#REF!</definedName>
    <definedName name="______________________TG12">#REF!</definedName>
    <definedName name="______________________TG13" localSheetId="1">#REF!</definedName>
    <definedName name="______________________TG13" localSheetId="3">#REF!</definedName>
    <definedName name="______________________TG13">#REF!</definedName>
    <definedName name="______________________TG14" localSheetId="1">#REF!</definedName>
    <definedName name="______________________TG14" localSheetId="3">#REF!</definedName>
    <definedName name="______________________TG14">#REF!</definedName>
    <definedName name="______________________TG15" localSheetId="1">#REF!</definedName>
    <definedName name="______________________TG15" localSheetId="3">#REF!</definedName>
    <definedName name="______________________TG15">#REF!</definedName>
    <definedName name="______________________TG16" localSheetId="1">#REF!</definedName>
    <definedName name="______________________TG16" localSheetId="3">#REF!</definedName>
    <definedName name="______________________TG16">#REF!</definedName>
    <definedName name="______________________TG17" localSheetId="1">#REF!</definedName>
    <definedName name="______________________TG17" localSheetId="3">#REF!</definedName>
    <definedName name="______________________TG17">#REF!</definedName>
    <definedName name="______________________TG18" localSheetId="1">#REF!</definedName>
    <definedName name="______________________TG18" localSheetId="3">#REF!</definedName>
    <definedName name="______________________TG18">#REF!</definedName>
    <definedName name="______________________TG19" localSheetId="1">#REF!</definedName>
    <definedName name="______________________TG19" localSheetId="3">#REF!</definedName>
    <definedName name="______________________TG19">#REF!</definedName>
    <definedName name="______________________TG2" localSheetId="1">#REF!</definedName>
    <definedName name="______________________TG2" localSheetId="3">#REF!</definedName>
    <definedName name="______________________TG2">#REF!</definedName>
    <definedName name="______________________TG20" localSheetId="1">#REF!</definedName>
    <definedName name="______________________TG20" localSheetId="3">#REF!</definedName>
    <definedName name="______________________TG20">#REF!</definedName>
    <definedName name="______________________TG21" localSheetId="1">#REF!</definedName>
    <definedName name="______________________TG21" localSheetId="3">#REF!</definedName>
    <definedName name="______________________TG21">#REF!</definedName>
    <definedName name="______________________TG22" localSheetId="1">#REF!</definedName>
    <definedName name="______________________TG22" localSheetId="3">#REF!</definedName>
    <definedName name="______________________TG22">#REF!</definedName>
    <definedName name="______________________TG23" localSheetId="1">#REF!</definedName>
    <definedName name="______________________TG23" localSheetId="3">#REF!</definedName>
    <definedName name="______________________TG23">#REF!</definedName>
    <definedName name="______________________TG24" localSheetId="1">#REF!</definedName>
    <definedName name="______________________TG24" localSheetId="3">#REF!</definedName>
    <definedName name="______________________TG24">#REF!</definedName>
    <definedName name="______________________TG25" localSheetId="1">#REF!</definedName>
    <definedName name="______________________TG25" localSheetId="3">#REF!</definedName>
    <definedName name="______________________TG25">#REF!</definedName>
    <definedName name="______________________TG26" localSheetId="1">#REF!</definedName>
    <definedName name="______________________TG26" localSheetId="3">#REF!</definedName>
    <definedName name="______________________TG26">#REF!</definedName>
    <definedName name="______________________TG27" localSheetId="1">#REF!</definedName>
    <definedName name="______________________TG27" localSheetId="3">#REF!</definedName>
    <definedName name="______________________TG27">#REF!</definedName>
    <definedName name="______________________TG28" localSheetId="1">#REF!</definedName>
    <definedName name="______________________TG28" localSheetId="3">#REF!</definedName>
    <definedName name="______________________TG28">#REF!</definedName>
    <definedName name="______________________TG29" localSheetId="1">#REF!</definedName>
    <definedName name="______________________TG29" localSheetId="3">#REF!</definedName>
    <definedName name="______________________TG29">#REF!</definedName>
    <definedName name="______________________TG3" localSheetId="1">#REF!</definedName>
    <definedName name="______________________TG3" localSheetId="3">#REF!</definedName>
    <definedName name="______________________TG3">#REF!</definedName>
    <definedName name="______________________TG30" localSheetId="1">#REF!</definedName>
    <definedName name="______________________TG30" localSheetId="3">#REF!</definedName>
    <definedName name="______________________TG30">#REF!</definedName>
    <definedName name="______________________TG31" localSheetId="1">#REF!</definedName>
    <definedName name="______________________TG31" localSheetId="3">#REF!</definedName>
    <definedName name="______________________TG31">#REF!</definedName>
    <definedName name="______________________TG4" localSheetId="1">#REF!</definedName>
    <definedName name="______________________TG4" localSheetId="3">#REF!</definedName>
    <definedName name="______________________TG4">#REF!</definedName>
    <definedName name="______________________TG5" localSheetId="1">#REF!</definedName>
    <definedName name="______________________TG5" localSheetId="3">#REF!</definedName>
    <definedName name="______________________TG5">#REF!</definedName>
    <definedName name="______________________TG6" localSheetId="1">#REF!</definedName>
    <definedName name="______________________TG6" localSheetId="3">#REF!</definedName>
    <definedName name="______________________TG6">#REF!</definedName>
    <definedName name="______________________TG7" localSheetId="1">#REF!</definedName>
    <definedName name="______________________TG7" localSheetId="3">#REF!</definedName>
    <definedName name="______________________TG7">#REF!</definedName>
    <definedName name="______________________TG8" localSheetId="1">#REF!</definedName>
    <definedName name="______________________TG8" localSheetId="3">#REF!</definedName>
    <definedName name="______________________TG8">#REF!</definedName>
    <definedName name="______________________TG9" localSheetId="1">#REF!</definedName>
    <definedName name="______________________TG9" localSheetId="3">#REF!</definedName>
    <definedName name="______________________TG9">#REF!</definedName>
    <definedName name="______________________xlnm.Print_Area_3">NA()</definedName>
    <definedName name="_____________________DAT1" localSheetId="1">#REF!</definedName>
    <definedName name="_____________________DAT1" localSheetId="3">#REF!</definedName>
    <definedName name="_____________________DAT1">#REF!</definedName>
    <definedName name="_____________________DAT10" localSheetId="1">#REF!</definedName>
    <definedName name="_____________________DAT10" localSheetId="3">#REF!</definedName>
    <definedName name="_____________________DAT10">#REF!</definedName>
    <definedName name="_____________________DAT2" localSheetId="1">#REF!</definedName>
    <definedName name="_____________________DAT2" localSheetId="3">#REF!</definedName>
    <definedName name="_____________________DAT2">#REF!</definedName>
    <definedName name="_____________________DAT3" localSheetId="1">#REF!</definedName>
    <definedName name="_____________________DAT3" localSheetId="3">#REF!</definedName>
    <definedName name="_____________________DAT3">#REF!</definedName>
    <definedName name="_____________________DAT4" localSheetId="1">#REF!</definedName>
    <definedName name="_____________________DAT4" localSheetId="3">#REF!</definedName>
    <definedName name="_____________________DAT4">#REF!</definedName>
    <definedName name="_____________________DAT5" localSheetId="1">#REF!</definedName>
    <definedName name="_____________________DAT5" localSheetId="3">#REF!</definedName>
    <definedName name="_____________________DAT5">#REF!</definedName>
    <definedName name="_____________________DAT6" localSheetId="1">#REF!</definedName>
    <definedName name="_____________________DAT6" localSheetId="3">#REF!</definedName>
    <definedName name="_____________________DAT6">#REF!</definedName>
    <definedName name="_____________________DAT7" localSheetId="1">#REF!</definedName>
    <definedName name="_____________________DAT7" localSheetId="3">#REF!</definedName>
    <definedName name="_____________________DAT7">#REF!</definedName>
    <definedName name="_____________________DAT8" localSheetId="1">#REF!</definedName>
    <definedName name="_____________________DAT8" localSheetId="3">#REF!</definedName>
    <definedName name="_____________________DAT8">#REF!</definedName>
    <definedName name="_____________________DAT9" localSheetId="1">#REF!</definedName>
    <definedName name="_____________________DAT9" localSheetId="3">#REF!</definedName>
    <definedName name="_____________________DAT9">#REF!</definedName>
    <definedName name="_____________________FEB107" localSheetId="1" hidden="1">#REF!</definedName>
    <definedName name="_____________________FEB107" localSheetId="3" hidden="1">#REF!</definedName>
    <definedName name="_____________________FEB107" hidden="1">#REF!</definedName>
    <definedName name="_____________________ISP4" localSheetId="1">#REF!</definedName>
    <definedName name="_____________________ISP4" localSheetId="3">#REF!</definedName>
    <definedName name="_____________________ISP4">#REF!</definedName>
    <definedName name="_____________________MAy0201" localSheetId="1">#REF!</definedName>
    <definedName name="_____________________MAy0201" localSheetId="3">#REF!</definedName>
    <definedName name="_____________________MAy0201">#REF!</definedName>
    <definedName name="_____________________TAB1" localSheetId="1">#REF!</definedName>
    <definedName name="_____________________TAB1" localSheetId="3">#REF!</definedName>
    <definedName name="_____________________TAB1">#REF!</definedName>
    <definedName name="_____________________TAB2" localSheetId="1">#REF!</definedName>
    <definedName name="_____________________TAB2" localSheetId="3">#REF!</definedName>
    <definedName name="_____________________TAB2">#REF!</definedName>
    <definedName name="_____________________TG1" localSheetId="1">#REF!</definedName>
    <definedName name="_____________________TG1" localSheetId="3">#REF!</definedName>
    <definedName name="_____________________TG1">#REF!</definedName>
    <definedName name="_____________________TG10" localSheetId="1">#REF!</definedName>
    <definedName name="_____________________TG10" localSheetId="3">#REF!</definedName>
    <definedName name="_____________________TG10">#REF!</definedName>
    <definedName name="_____________________TG11" localSheetId="1">#REF!</definedName>
    <definedName name="_____________________TG11" localSheetId="3">#REF!</definedName>
    <definedName name="_____________________TG11">#REF!</definedName>
    <definedName name="_____________________TG12" localSheetId="1">#REF!</definedName>
    <definedName name="_____________________TG12" localSheetId="3">#REF!</definedName>
    <definedName name="_____________________TG12">#REF!</definedName>
    <definedName name="_____________________TG13" localSheetId="1">#REF!</definedName>
    <definedName name="_____________________TG13" localSheetId="3">#REF!</definedName>
    <definedName name="_____________________TG13">#REF!</definedName>
    <definedName name="_____________________TG14" localSheetId="1">#REF!</definedName>
    <definedName name="_____________________TG14" localSheetId="3">#REF!</definedName>
    <definedName name="_____________________TG14">#REF!</definedName>
    <definedName name="_____________________TG15" localSheetId="1">#REF!</definedName>
    <definedName name="_____________________TG15" localSheetId="3">#REF!</definedName>
    <definedName name="_____________________TG15">#REF!</definedName>
    <definedName name="_____________________TG16" localSheetId="1">#REF!</definedName>
    <definedName name="_____________________TG16" localSheetId="3">#REF!</definedName>
    <definedName name="_____________________TG16">#REF!</definedName>
    <definedName name="_____________________TG17" localSheetId="1">#REF!</definedName>
    <definedName name="_____________________TG17" localSheetId="3">#REF!</definedName>
    <definedName name="_____________________TG17">#REF!</definedName>
    <definedName name="_____________________TG18" localSheetId="1">#REF!</definedName>
    <definedName name="_____________________TG18" localSheetId="3">#REF!</definedName>
    <definedName name="_____________________TG18">#REF!</definedName>
    <definedName name="_____________________TG19" localSheetId="1">#REF!</definedName>
    <definedName name="_____________________TG19" localSheetId="3">#REF!</definedName>
    <definedName name="_____________________TG19">#REF!</definedName>
    <definedName name="_____________________TG2" localSheetId="1">#REF!</definedName>
    <definedName name="_____________________TG2" localSheetId="3">#REF!</definedName>
    <definedName name="_____________________TG2">#REF!</definedName>
    <definedName name="_____________________TG20" localSheetId="1">#REF!</definedName>
    <definedName name="_____________________TG20" localSheetId="3">#REF!</definedName>
    <definedName name="_____________________TG20">#REF!</definedName>
    <definedName name="_____________________TG21" localSheetId="1">#REF!</definedName>
    <definedName name="_____________________TG21" localSheetId="3">#REF!</definedName>
    <definedName name="_____________________TG21">#REF!</definedName>
    <definedName name="_____________________TG22" localSheetId="1">#REF!</definedName>
    <definedName name="_____________________TG22" localSheetId="3">#REF!</definedName>
    <definedName name="_____________________TG22">#REF!</definedName>
    <definedName name="_____________________TG23" localSheetId="1">#REF!</definedName>
    <definedName name="_____________________TG23" localSheetId="3">#REF!</definedName>
    <definedName name="_____________________TG23">#REF!</definedName>
    <definedName name="_____________________TG24" localSheetId="1">#REF!</definedName>
    <definedName name="_____________________TG24" localSheetId="3">#REF!</definedName>
    <definedName name="_____________________TG24">#REF!</definedName>
    <definedName name="_____________________TG25" localSheetId="1">#REF!</definedName>
    <definedName name="_____________________TG25" localSheetId="3">#REF!</definedName>
    <definedName name="_____________________TG25">#REF!</definedName>
    <definedName name="_____________________TG26" localSheetId="1">#REF!</definedName>
    <definedName name="_____________________TG26" localSheetId="3">#REF!</definedName>
    <definedName name="_____________________TG26">#REF!</definedName>
    <definedName name="_____________________TG27" localSheetId="1">#REF!</definedName>
    <definedName name="_____________________TG27" localSheetId="3">#REF!</definedName>
    <definedName name="_____________________TG27">#REF!</definedName>
    <definedName name="_____________________TG28" localSheetId="1">#REF!</definedName>
    <definedName name="_____________________TG28" localSheetId="3">#REF!</definedName>
    <definedName name="_____________________TG28">#REF!</definedName>
    <definedName name="_____________________TG29" localSheetId="1">#REF!</definedName>
    <definedName name="_____________________TG29" localSheetId="3">#REF!</definedName>
    <definedName name="_____________________TG29">#REF!</definedName>
    <definedName name="_____________________TG3" localSheetId="1">#REF!</definedName>
    <definedName name="_____________________TG3" localSheetId="3">#REF!</definedName>
    <definedName name="_____________________TG3">#REF!</definedName>
    <definedName name="_____________________TG30" localSheetId="1">#REF!</definedName>
    <definedName name="_____________________TG30" localSheetId="3">#REF!</definedName>
    <definedName name="_____________________TG30">#REF!</definedName>
    <definedName name="_____________________TG31" localSheetId="1">#REF!</definedName>
    <definedName name="_____________________TG31" localSheetId="3">#REF!</definedName>
    <definedName name="_____________________TG31">#REF!</definedName>
    <definedName name="_____________________TG4" localSheetId="1">#REF!</definedName>
    <definedName name="_____________________TG4" localSheetId="3">#REF!</definedName>
    <definedName name="_____________________TG4">#REF!</definedName>
    <definedName name="_____________________TG5" localSheetId="1">#REF!</definedName>
    <definedName name="_____________________TG5" localSheetId="3">#REF!</definedName>
    <definedName name="_____________________TG5">#REF!</definedName>
    <definedName name="_____________________TG6" localSheetId="1">#REF!</definedName>
    <definedName name="_____________________TG6" localSheetId="3">#REF!</definedName>
    <definedName name="_____________________TG6">#REF!</definedName>
    <definedName name="_____________________TG7" localSheetId="1">#REF!</definedName>
    <definedName name="_____________________TG7" localSheetId="3">#REF!</definedName>
    <definedName name="_____________________TG7">#REF!</definedName>
    <definedName name="_____________________TG8" localSheetId="1">#REF!</definedName>
    <definedName name="_____________________TG8" localSheetId="3">#REF!</definedName>
    <definedName name="_____________________TG8">#REF!</definedName>
    <definedName name="_____________________TG9" localSheetId="1">#REF!</definedName>
    <definedName name="_____________________TG9" localSheetId="3">#REF!</definedName>
    <definedName name="_____________________TG9">#REF!</definedName>
    <definedName name="_____________________xlnm.Print_Area_3">NA()</definedName>
    <definedName name="____________________DAT1" localSheetId="1">#REF!</definedName>
    <definedName name="____________________DAT1" localSheetId="3">#REF!</definedName>
    <definedName name="____________________DAT1">#REF!</definedName>
    <definedName name="____________________DAT10" localSheetId="1">#REF!</definedName>
    <definedName name="____________________DAT10" localSheetId="3">#REF!</definedName>
    <definedName name="____________________DAT10">#REF!</definedName>
    <definedName name="____________________DAT2" localSheetId="1">#REF!</definedName>
    <definedName name="____________________DAT2" localSheetId="3">#REF!</definedName>
    <definedName name="____________________DAT2">#REF!</definedName>
    <definedName name="____________________DAT3" localSheetId="1">#REF!</definedName>
    <definedName name="____________________DAT3" localSheetId="3">#REF!</definedName>
    <definedName name="____________________DAT3">#REF!</definedName>
    <definedName name="____________________DAT4" localSheetId="1">#REF!</definedName>
    <definedName name="____________________DAT4" localSheetId="3">#REF!</definedName>
    <definedName name="____________________DAT4">#REF!</definedName>
    <definedName name="____________________DAT5" localSheetId="1">#REF!</definedName>
    <definedName name="____________________DAT5" localSheetId="3">#REF!</definedName>
    <definedName name="____________________DAT5">#REF!</definedName>
    <definedName name="____________________DAT6" localSheetId="1">#REF!</definedName>
    <definedName name="____________________DAT6" localSheetId="3">#REF!</definedName>
    <definedName name="____________________DAT6">#REF!</definedName>
    <definedName name="____________________DAT7" localSheetId="1">#REF!</definedName>
    <definedName name="____________________DAT7" localSheetId="3">#REF!</definedName>
    <definedName name="____________________DAT7">#REF!</definedName>
    <definedName name="____________________DAT8" localSheetId="1">#REF!</definedName>
    <definedName name="____________________DAT8" localSheetId="3">#REF!</definedName>
    <definedName name="____________________DAT8">#REF!</definedName>
    <definedName name="____________________DAT9" localSheetId="1">#REF!</definedName>
    <definedName name="____________________DAT9" localSheetId="3">#REF!</definedName>
    <definedName name="____________________DAT9">#REF!</definedName>
    <definedName name="____________________FEB107" localSheetId="1" hidden="1">#REF!</definedName>
    <definedName name="____________________FEB107" localSheetId="3" hidden="1">#REF!</definedName>
    <definedName name="____________________FEB107" hidden="1">#REF!</definedName>
    <definedName name="____________________ISP4" localSheetId="1">#REF!</definedName>
    <definedName name="____________________ISP4" localSheetId="3">#REF!</definedName>
    <definedName name="____________________ISP4">#REF!</definedName>
    <definedName name="____________________MAy0201" localSheetId="1">#REF!</definedName>
    <definedName name="____________________MAy0201" localSheetId="3">#REF!</definedName>
    <definedName name="____________________MAy0201">#REF!</definedName>
    <definedName name="____________________TAB1" localSheetId="1">#REF!</definedName>
    <definedName name="____________________TAB1" localSheetId="3">#REF!</definedName>
    <definedName name="____________________TAB1">#REF!</definedName>
    <definedName name="____________________TAB2" localSheetId="1">#REF!</definedName>
    <definedName name="____________________TAB2" localSheetId="3">#REF!</definedName>
    <definedName name="____________________TAB2">#REF!</definedName>
    <definedName name="____________________TG1" localSheetId="1">#REF!</definedName>
    <definedName name="____________________TG1" localSheetId="3">#REF!</definedName>
    <definedName name="____________________TG1">#REF!</definedName>
    <definedName name="____________________TG10" localSheetId="1">#REF!</definedName>
    <definedName name="____________________TG10" localSheetId="3">#REF!</definedName>
    <definedName name="____________________TG10">#REF!</definedName>
    <definedName name="____________________TG11" localSheetId="1">#REF!</definedName>
    <definedName name="____________________TG11" localSheetId="3">#REF!</definedName>
    <definedName name="____________________TG11">#REF!</definedName>
    <definedName name="____________________TG12" localSheetId="1">#REF!</definedName>
    <definedName name="____________________TG12" localSheetId="3">#REF!</definedName>
    <definedName name="____________________TG12">#REF!</definedName>
    <definedName name="____________________TG13" localSheetId="1">#REF!</definedName>
    <definedName name="____________________TG13" localSheetId="3">#REF!</definedName>
    <definedName name="____________________TG13">#REF!</definedName>
    <definedName name="____________________TG14" localSheetId="1">#REF!</definedName>
    <definedName name="____________________TG14" localSheetId="3">#REF!</definedName>
    <definedName name="____________________TG14">#REF!</definedName>
    <definedName name="____________________TG15" localSheetId="1">#REF!</definedName>
    <definedName name="____________________TG15" localSheetId="3">#REF!</definedName>
    <definedName name="____________________TG15">#REF!</definedName>
    <definedName name="____________________TG16" localSheetId="1">#REF!</definedName>
    <definedName name="____________________TG16" localSheetId="3">#REF!</definedName>
    <definedName name="____________________TG16">#REF!</definedName>
    <definedName name="____________________TG17" localSheetId="1">#REF!</definedName>
    <definedName name="____________________TG17" localSheetId="3">#REF!</definedName>
    <definedName name="____________________TG17">#REF!</definedName>
    <definedName name="____________________TG18" localSheetId="1">#REF!</definedName>
    <definedName name="____________________TG18" localSheetId="3">#REF!</definedName>
    <definedName name="____________________TG18">#REF!</definedName>
    <definedName name="____________________TG19" localSheetId="1">#REF!</definedName>
    <definedName name="____________________TG19" localSheetId="3">#REF!</definedName>
    <definedName name="____________________TG19">#REF!</definedName>
    <definedName name="____________________TG2" localSheetId="1">#REF!</definedName>
    <definedName name="____________________TG2" localSheetId="3">#REF!</definedName>
    <definedName name="____________________TG2">#REF!</definedName>
    <definedName name="____________________TG20" localSheetId="1">#REF!</definedName>
    <definedName name="____________________TG20" localSheetId="3">#REF!</definedName>
    <definedName name="____________________TG20">#REF!</definedName>
    <definedName name="____________________TG21" localSheetId="1">#REF!</definedName>
    <definedName name="____________________TG21" localSheetId="3">#REF!</definedName>
    <definedName name="____________________TG21">#REF!</definedName>
    <definedName name="____________________TG22" localSheetId="1">#REF!</definedName>
    <definedName name="____________________TG22" localSheetId="3">#REF!</definedName>
    <definedName name="____________________TG22">#REF!</definedName>
    <definedName name="____________________TG23" localSheetId="1">#REF!</definedName>
    <definedName name="____________________TG23" localSheetId="3">#REF!</definedName>
    <definedName name="____________________TG23">#REF!</definedName>
    <definedName name="____________________TG24" localSheetId="1">#REF!</definedName>
    <definedName name="____________________TG24" localSheetId="3">#REF!</definedName>
    <definedName name="____________________TG24">#REF!</definedName>
    <definedName name="____________________TG25" localSheetId="1">#REF!</definedName>
    <definedName name="____________________TG25" localSheetId="3">#REF!</definedName>
    <definedName name="____________________TG25">#REF!</definedName>
    <definedName name="____________________TG26" localSheetId="1">#REF!</definedName>
    <definedName name="____________________TG26" localSheetId="3">#REF!</definedName>
    <definedName name="____________________TG26">#REF!</definedName>
    <definedName name="____________________TG27" localSheetId="1">#REF!</definedName>
    <definedName name="____________________TG27" localSheetId="3">#REF!</definedName>
    <definedName name="____________________TG27">#REF!</definedName>
    <definedName name="____________________TG28" localSheetId="1">#REF!</definedName>
    <definedName name="____________________TG28" localSheetId="3">#REF!</definedName>
    <definedName name="____________________TG28">#REF!</definedName>
    <definedName name="____________________TG29" localSheetId="1">#REF!</definedName>
    <definedName name="____________________TG29" localSheetId="3">#REF!</definedName>
    <definedName name="____________________TG29">#REF!</definedName>
    <definedName name="____________________TG3" localSheetId="1">#REF!</definedName>
    <definedName name="____________________TG3" localSheetId="3">#REF!</definedName>
    <definedName name="____________________TG3">#REF!</definedName>
    <definedName name="____________________TG30" localSheetId="1">#REF!</definedName>
    <definedName name="____________________TG30" localSheetId="3">#REF!</definedName>
    <definedName name="____________________TG30">#REF!</definedName>
    <definedName name="____________________TG31" localSheetId="1">#REF!</definedName>
    <definedName name="____________________TG31" localSheetId="3">#REF!</definedName>
    <definedName name="____________________TG31">#REF!</definedName>
    <definedName name="____________________TG4" localSheetId="1">#REF!</definedName>
    <definedName name="____________________TG4" localSheetId="3">#REF!</definedName>
    <definedName name="____________________TG4">#REF!</definedName>
    <definedName name="____________________TG5" localSheetId="1">#REF!</definedName>
    <definedName name="____________________TG5" localSheetId="3">#REF!</definedName>
    <definedName name="____________________TG5">#REF!</definedName>
    <definedName name="____________________TG6" localSheetId="1">#REF!</definedName>
    <definedName name="____________________TG6" localSheetId="3">#REF!</definedName>
    <definedName name="____________________TG6">#REF!</definedName>
    <definedName name="____________________TG7" localSheetId="1">#REF!</definedName>
    <definedName name="____________________TG7" localSheetId="3">#REF!</definedName>
    <definedName name="____________________TG7">#REF!</definedName>
    <definedName name="____________________TG8" localSheetId="1">#REF!</definedName>
    <definedName name="____________________TG8" localSheetId="3">#REF!</definedName>
    <definedName name="____________________TG8">#REF!</definedName>
    <definedName name="____________________TG9" localSheetId="1">#REF!</definedName>
    <definedName name="____________________TG9" localSheetId="3">#REF!</definedName>
    <definedName name="____________________TG9">#REF!</definedName>
    <definedName name="____________________xlnm.Print_Area_3">NA()</definedName>
    <definedName name="___________________DAT1" localSheetId="1">#REF!</definedName>
    <definedName name="___________________DAT1" localSheetId="3">#REF!</definedName>
    <definedName name="___________________DAT1">#REF!</definedName>
    <definedName name="___________________DAT10" localSheetId="1">#REF!</definedName>
    <definedName name="___________________DAT10" localSheetId="3">#REF!</definedName>
    <definedName name="___________________DAT10">#REF!</definedName>
    <definedName name="___________________DAT2" localSheetId="1">#REF!</definedName>
    <definedName name="___________________DAT2" localSheetId="3">#REF!</definedName>
    <definedName name="___________________DAT2">#REF!</definedName>
    <definedName name="___________________DAT3" localSheetId="1">#REF!</definedName>
    <definedName name="___________________DAT3" localSheetId="3">#REF!</definedName>
    <definedName name="___________________DAT3">#REF!</definedName>
    <definedName name="___________________DAT4" localSheetId="1">#REF!</definedName>
    <definedName name="___________________DAT4" localSheetId="3">#REF!</definedName>
    <definedName name="___________________DAT4">#REF!</definedName>
    <definedName name="___________________DAT5" localSheetId="1">#REF!</definedName>
    <definedName name="___________________DAT5" localSheetId="3">#REF!</definedName>
    <definedName name="___________________DAT5">#REF!</definedName>
    <definedName name="___________________DAT6" localSheetId="1">#REF!</definedName>
    <definedName name="___________________DAT6" localSheetId="3">#REF!</definedName>
    <definedName name="___________________DAT6">#REF!</definedName>
    <definedName name="___________________DAT7" localSheetId="1">#REF!</definedName>
    <definedName name="___________________DAT7" localSheetId="3">#REF!</definedName>
    <definedName name="___________________DAT7">#REF!</definedName>
    <definedName name="___________________DAT8" localSheetId="1">#REF!</definedName>
    <definedName name="___________________DAT8" localSheetId="3">#REF!</definedName>
    <definedName name="___________________DAT8">#REF!</definedName>
    <definedName name="___________________DAT9" localSheetId="1">#REF!</definedName>
    <definedName name="___________________DAT9" localSheetId="3">#REF!</definedName>
    <definedName name="___________________DAT9">#REF!</definedName>
    <definedName name="___________________FEB107" localSheetId="1" hidden="1">#REF!</definedName>
    <definedName name="___________________FEB107" localSheetId="3" hidden="1">#REF!</definedName>
    <definedName name="___________________FEB107" hidden="1">#REF!</definedName>
    <definedName name="___________________ISP4" localSheetId="1">#REF!</definedName>
    <definedName name="___________________ISP4" localSheetId="3">#REF!</definedName>
    <definedName name="___________________ISP4">#REF!</definedName>
    <definedName name="___________________MAy0201" localSheetId="1">#REF!</definedName>
    <definedName name="___________________MAy0201" localSheetId="3">#REF!</definedName>
    <definedName name="___________________MAy0201">#REF!</definedName>
    <definedName name="___________________TAB1" localSheetId="1">#REF!</definedName>
    <definedName name="___________________TAB1" localSheetId="3">#REF!</definedName>
    <definedName name="___________________TAB1">#REF!</definedName>
    <definedName name="___________________TAB2" localSheetId="1">#REF!</definedName>
    <definedName name="___________________TAB2" localSheetId="3">#REF!</definedName>
    <definedName name="___________________TAB2">#REF!</definedName>
    <definedName name="___________________TG1" localSheetId="1">#REF!</definedName>
    <definedName name="___________________TG1" localSheetId="3">#REF!</definedName>
    <definedName name="___________________TG1">#REF!</definedName>
    <definedName name="___________________TG10" localSheetId="1">#REF!</definedName>
    <definedName name="___________________TG10" localSheetId="3">#REF!</definedName>
    <definedName name="___________________TG10">#REF!</definedName>
    <definedName name="___________________TG11" localSheetId="1">#REF!</definedName>
    <definedName name="___________________TG11" localSheetId="3">#REF!</definedName>
    <definedName name="___________________TG11">#REF!</definedName>
    <definedName name="___________________TG12" localSheetId="1">#REF!</definedName>
    <definedName name="___________________TG12" localSheetId="3">#REF!</definedName>
    <definedName name="___________________TG12">#REF!</definedName>
    <definedName name="___________________TG13" localSheetId="1">#REF!</definedName>
    <definedName name="___________________TG13" localSheetId="3">#REF!</definedName>
    <definedName name="___________________TG13">#REF!</definedName>
    <definedName name="___________________TG14" localSheetId="1">#REF!</definedName>
    <definedName name="___________________TG14" localSheetId="3">#REF!</definedName>
    <definedName name="___________________TG14">#REF!</definedName>
    <definedName name="___________________TG15" localSheetId="1">#REF!</definedName>
    <definedName name="___________________TG15" localSheetId="3">#REF!</definedName>
    <definedName name="___________________TG15">#REF!</definedName>
    <definedName name="___________________TG16" localSheetId="1">#REF!</definedName>
    <definedName name="___________________TG16" localSheetId="3">#REF!</definedName>
    <definedName name="___________________TG16">#REF!</definedName>
    <definedName name="___________________TG17" localSheetId="1">#REF!</definedName>
    <definedName name="___________________TG17" localSheetId="3">#REF!</definedName>
    <definedName name="___________________TG17">#REF!</definedName>
    <definedName name="___________________TG18" localSheetId="1">#REF!</definedName>
    <definedName name="___________________TG18" localSheetId="3">#REF!</definedName>
    <definedName name="___________________TG18">#REF!</definedName>
    <definedName name="___________________TG19" localSheetId="1">#REF!</definedName>
    <definedName name="___________________TG19" localSheetId="3">#REF!</definedName>
    <definedName name="___________________TG19">#REF!</definedName>
    <definedName name="___________________TG2" localSheetId="1">#REF!</definedName>
    <definedName name="___________________TG2" localSheetId="3">#REF!</definedName>
    <definedName name="___________________TG2">#REF!</definedName>
    <definedName name="___________________TG20" localSheetId="1">#REF!</definedName>
    <definedName name="___________________TG20" localSheetId="3">#REF!</definedName>
    <definedName name="___________________TG20">#REF!</definedName>
    <definedName name="___________________TG21" localSheetId="1">#REF!</definedName>
    <definedName name="___________________TG21" localSheetId="3">#REF!</definedName>
    <definedName name="___________________TG21">#REF!</definedName>
    <definedName name="___________________TG22" localSheetId="1">#REF!</definedName>
    <definedName name="___________________TG22" localSheetId="3">#REF!</definedName>
    <definedName name="___________________TG22">#REF!</definedName>
    <definedName name="___________________TG23" localSheetId="1">#REF!</definedName>
    <definedName name="___________________TG23" localSheetId="3">#REF!</definedName>
    <definedName name="___________________TG23">#REF!</definedName>
    <definedName name="___________________TG24" localSheetId="1">#REF!</definedName>
    <definedName name="___________________TG24" localSheetId="3">#REF!</definedName>
    <definedName name="___________________TG24">#REF!</definedName>
    <definedName name="___________________TG25" localSheetId="1">#REF!</definedName>
    <definedName name="___________________TG25" localSheetId="3">#REF!</definedName>
    <definedName name="___________________TG25">#REF!</definedName>
    <definedName name="___________________TG26" localSheetId="1">#REF!</definedName>
    <definedName name="___________________TG26" localSheetId="3">#REF!</definedName>
    <definedName name="___________________TG26">#REF!</definedName>
    <definedName name="___________________TG27" localSheetId="1">#REF!</definedName>
    <definedName name="___________________TG27" localSheetId="3">#REF!</definedName>
    <definedName name="___________________TG27">#REF!</definedName>
    <definedName name="___________________TG28" localSheetId="1">#REF!</definedName>
    <definedName name="___________________TG28" localSheetId="3">#REF!</definedName>
    <definedName name="___________________TG28">#REF!</definedName>
    <definedName name="___________________TG29" localSheetId="1">#REF!</definedName>
    <definedName name="___________________TG29" localSheetId="3">#REF!</definedName>
    <definedName name="___________________TG29">#REF!</definedName>
    <definedName name="___________________TG3" localSheetId="1">#REF!</definedName>
    <definedName name="___________________TG3" localSheetId="3">#REF!</definedName>
    <definedName name="___________________TG3">#REF!</definedName>
    <definedName name="___________________TG30" localSheetId="1">#REF!</definedName>
    <definedName name="___________________TG30" localSheetId="3">#REF!</definedName>
    <definedName name="___________________TG30">#REF!</definedName>
    <definedName name="___________________TG31" localSheetId="1">#REF!</definedName>
    <definedName name="___________________TG31" localSheetId="3">#REF!</definedName>
    <definedName name="___________________TG31">#REF!</definedName>
    <definedName name="___________________TG4" localSheetId="1">#REF!</definedName>
    <definedName name="___________________TG4" localSheetId="3">#REF!</definedName>
    <definedName name="___________________TG4">#REF!</definedName>
    <definedName name="___________________TG5" localSheetId="1">#REF!</definedName>
    <definedName name="___________________TG5" localSheetId="3">#REF!</definedName>
    <definedName name="___________________TG5">#REF!</definedName>
    <definedName name="___________________TG6" localSheetId="1">#REF!</definedName>
    <definedName name="___________________TG6" localSheetId="3">#REF!</definedName>
    <definedName name="___________________TG6">#REF!</definedName>
    <definedName name="___________________TG7" localSheetId="1">#REF!</definedName>
    <definedName name="___________________TG7" localSheetId="3">#REF!</definedName>
    <definedName name="___________________TG7">#REF!</definedName>
    <definedName name="___________________TG8" localSheetId="1">#REF!</definedName>
    <definedName name="___________________TG8" localSheetId="3">#REF!</definedName>
    <definedName name="___________________TG8">#REF!</definedName>
    <definedName name="___________________TG9" localSheetId="1">#REF!</definedName>
    <definedName name="___________________TG9" localSheetId="3">#REF!</definedName>
    <definedName name="___________________TG9">#REF!</definedName>
    <definedName name="___________________xlnm.Print_Area_3">NA()</definedName>
    <definedName name="__________________DAT1" localSheetId="1">#REF!</definedName>
    <definedName name="__________________DAT1" localSheetId="3">#REF!</definedName>
    <definedName name="__________________DAT1">#REF!</definedName>
    <definedName name="__________________DAT10" localSheetId="1">#REF!</definedName>
    <definedName name="__________________DAT10" localSheetId="3">#REF!</definedName>
    <definedName name="__________________DAT10">#REF!</definedName>
    <definedName name="__________________DAT2" localSheetId="1">#REF!</definedName>
    <definedName name="__________________DAT2" localSheetId="3">#REF!</definedName>
    <definedName name="__________________DAT2">#REF!</definedName>
    <definedName name="__________________DAT3" localSheetId="1">#REF!</definedName>
    <definedName name="__________________DAT3" localSheetId="3">#REF!</definedName>
    <definedName name="__________________DAT3">#REF!</definedName>
    <definedName name="__________________DAT4" localSheetId="1">#REF!</definedName>
    <definedName name="__________________DAT4" localSheetId="3">#REF!</definedName>
    <definedName name="__________________DAT4">#REF!</definedName>
    <definedName name="__________________DAT5" localSheetId="1">#REF!</definedName>
    <definedName name="__________________DAT5" localSheetId="3">#REF!</definedName>
    <definedName name="__________________DAT5">#REF!</definedName>
    <definedName name="__________________DAT6" localSheetId="1">#REF!</definedName>
    <definedName name="__________________DAT6" localSheetId="3">#REF!</definedName>
    <definedName name="__________________DAT6">#REF!</definedName>
    <definedName name="__________________DAT7" localSheetId="1">#REF!</definedName>
    <definedName name="__________________DAT7" localSheetId="3">#REF!</definedName>
    <definedName name="__________________DAT7">#REF!</definedName>
    <definedName name="__________________DAT8" localSheetId="1">#REF!</definedName>
    <definedName name="__________________DAT8" localSheetId="3">#REF!</definedName>
    <definedName name="__________________DAT8">#REF!</definedName>
    <definedName name="__________________DAT9" localSheetId="1">#REF!</definedName>
    <definedName name="__________________DAT9" localSheetId="3">#REF!</definedName>
    <definedName name="__________________DAT9">#REF!</definedName>
    <definedName name="__________________FEB107" localSheetId="1" hidden="1">#REF!</definedName>
    <definedName name="__________________FEB107" localSheetId="3" hidden="1">#REF!</definedName>
    <definedName name="__________________FEB107" hidden="1">#REF!</definedName>
    <definedName name="__________________ISP4" localSheetId="1">#REF!</definedName>
    <definedName name="__________________ISP4" localSheetId="3">#REF!</definedName>
    <definedName name="__________________ISP4">#REF!</definedName>
    <definedName name="__________________MAy0201" localSheetId="1">#REF!</definedName>
    <definedName name="__________________MAy0201" localSheetId="3">#REF!</definedName>
    <definedName name="__________________MAy0201">#REF!</definedName>
    <definedName name="__________________TAB1" localSheetId="1">#REF!</definedName>
    <definedName name="__________________TAB1" localSheetId="3">#REF!</definedName>
    <definedName name="__________________TAB1">#REF!</definedName>
    <definedName name="__________________TAB2" localSheetId="1">#REF!</definedName>
    <definedName name="__________________TAB2" localSheetId="3">#REF!</definedName>
    <definedName name="__________________TAB2">#REF!</definedName>
    <definedName name="__________________TG1" localSheetId="1">#REF!</definedName>
    <definedName name="__________________TG1" localSheetId="3">#REF!</definedName>
    <definedName name="__________________TG1">#REF!</definedName>
    <definedName name="__________________TG10" localSheetId="1">#REF!</definedName>
    <definedName name="__________________TG10" localSheetId="3">#REF!</definedName>
    <definedName name="__________________TG10">#REF!</definedName>
    <definedName name="__________________TG11" localSheetId="1">#REF!</definedName>
    <definedName name="__________________TG11" localSheetId="3">#REF!</definedName>
    <definedName name="__________________TG11">#REF!</definedName>
    <definedName name="__________________TG12" localSheetId="1">#REF!</definedName>
    <definedName name="__________________TG12" localSheetId="3">#REF!</definedName>
    <definedName name="__________________TG12">#REF!</definedName>
    <definedName name="__________________TG13" localSheetId="1">#REF!</definedName>
    <definedName name="__________________TG13" localSheetId="3">#REF!</definedName>
    <definedName name="__________________TG13">#REF!</definedName>
    <definedName name="__________________TG14" localSheetId="1">#REF!</definedName>
    <definedName name="__________________TG14" localSheetId="3">#REF!</definedName>
    <definedName name="__________________TG14">#REF!</definedName>
    <definedName name="__________________TG15" localSheetId="1">#REF!</definedName>
    <definedName name="__________________TG15" localSheetId="3">#REF!</definedName>
    <definedName name="__________________TG15">#REF!</definedName>
    <definedName name="__________________TG16" localSheetId="1">#REF!</definedName>
    <definedName name="__________________TG16" localSheetId="3">#REF!</definedName>
    <definedName name="__________________TG16">#REF!</definedName>
    <definedName name="__________________TG17" localSheetId="1">#REF!</definedName>
    <definedName name="__________________TG17" localSheetId="3">#REF!</definedName>
    <definedName name="__________________TG17">#REF!</definedName>
    <definedName name="__________________TG18" localSheetId="1">#REF!</definedName>
    <definedName name="__________________TG18" localSheetId="3">#REF!</definedName>
    <definedName name="__________________TG18">#REF!</definedName>
    <definedName name="__________________TG19" localSheetId="1">#REF!</definedName>
    <definedName name="__________________TG19" localSheetId="3">#REF!</definedName>
    <definedName name="__________________TG19">#REF!</definedName>
    <definedName name="__________________TG2" localSheetId="1">#REF!</definedName>
    <definedName name="__________________TG2" localSheetId="3">#REF!</definedName>
    <definedName name="__________________TG2">#REF!</definedName>
    <definedName name="__________________TG20" localSheetId="1">#REF!</definedName>
    <definedName name="__________________TG20" localSheetId="3">#REF!</definedName>
    <definedName name="__________________TG20">#REF!</definedName>
    <definedName name="__________________TG21" localSheetId="1">#REF!</definedName>
    <definedName name="__________________TG21" localSheetId="3">#REF!</definedName>
    <definedName name="__________________TG21">#REF!</definedName>
    <definedName name="__________________TG22" localSheetId="1">#REF!</definedName>
    <definedName name="__________________TG22" localSheetId="3">#REF!</definedName>
    <definedName name="__________________TG22">#REF!</definedName>
    <definedName name="__________________TG23" localSheetId="1">#REF!</definedName>
    <definedName name="__________________TG23" localSheetId="3">#REF!</definedName>
    <definedName name="__________________TG23">#REF!</definedName>
    <definedName name="__________________TG24" localSheetId="1">#REF!</definedName>
    <definedName name="__________________TG24" localSheetId="3">#REF!</definedName>
    <definedName name="__________________TG24">#REF!</definedName>
    <definedName name="__________________TG25" localSheetId="1">#REF!</definedName>
    <definedName name="__________________TG25" localSheetId="3">#REF!</definedName>
    <definedName name="__________________TG25">#REF!</definedName>
    <definedName name="__________________TG26" localSheetId="1">#REF!</definedName>
    <definedName name="__________________TG26" localSheetId="3">#REF!</definedName>
    <definedName name="__________________TG26">#REF!</definedName>
    <definedName name="__________________TG27" localSheetId="1">#REF!</definedName>
    <definedName name="__________________TG27" localSheetId="3">#REF!</definedName>
    <definedName name="__________________TG27">#REF!</definedName>
    <definedName name="__________________TG28" localSheetId="1">#REF!</definedName>
    <definedName name="__________________TG28" localSheetId="3">#REF!</definedName>
    <definedName name="__________________TG28">#REF!</definedName>
    <definedName name="__________________TG29" localSheetId="1">#REF!</definedName>
    <definedName name="__________________TG29" localSheetId="3">#REF!</definedName>
    <definedName name="__________________TG29">#REF!</definedName>
    <definedName name="__________________TG3" localSheetId="1">#REF!</definedName>
    <definedName name="__________________TG3" localSheetId="3">#REF!</definedName>
    <definedName name="__________________TG3">#REF!</definedName>
    <definedName name="__________________TG30" localSheetId="1">#REF!</definedName>
    <definedName name="__________________TG30" localSheetId="3">#REF!</definedName>
    <definedName name="__________________TG30">#REF!</definedName>
    <definedName name="__________________TG31" localSheetId="1">#REF!</definedName>
    <definedName name="__________________TG31" localSheetId="3">#REF!</definedName>
    <definedName name="__________________TG31">#REF!</definedName>
    <definedName name="__________________TG4" localSheetId="1">#REF!</definedName>
    <definedName name="__________________TG4" localSheetId="3">#REF!</definedName>
    <definedName name="__________________TG4">#REF!</definedName>
    <definedName name="__________________TG5" localSheetId="1">#REF!</definedName>
    <definedName name="__________________TG5" localSheetId="3">#REF!</definedName>
    <definedName name="__________________TG5">#REF!</definedName>
    <definedName name="__________________TG6" localSheetId="1">#REF!</definedName>
    <definedName name="__________________TG6" localSheetId="3">#REF!</definedName>
    <definedName name="__________________TG6">#REF!</definedName>
    <definedName name="__________________TG7" localSheetId="1">#REF!</definedName>
    <definedName name="__________________TG7" localSheetId="3">#REF!</definedName>
    <definedName name="__________________TG7">#REF!</definedName>
    <definedName name="__________________TG8" localSheetId="1">#REF!</definedName>
    <definedName name="__________________TG8" localSheetId="3">#REF!</definedName>
    <definedName name="__________________TG8">#REF!</definedName>
    <definedName name="__________________TG9" localSheetId="1">#REF!</definedName>
    <definedName name="__________________TG9" localSheetId="3">#REF!</definedName>
    <definedName name="__________________TG9">#REF!</definedName>
    <definedName name="__________________xlnm.Print_Area_3">NA()</definedName>
    <definedName name="_________________DAT1" localSheetId="1">#REF!</definedName>
    <definedName name="_________________DAT1" localSheetId="3">#REF!</definedName>
    <definedName name="_________________DAT1">#REF!</definedName>
    <definedName name="_________________DAT10" localSheetId="1">#REF!</definedName>
    <definedName name="_________________DAT10" localSheetId="3">#REF!</definedName>
    <definedName name="_________________DAT10">#REF!</definedName>
    <definedName name="_________________DAT2" localSheetId="1">#REF!</definedName>
    <definedName name="_________________DAT2" localSheetId="3">#REF!</definedName>
    <definedName name="_________________DAT2">#REF!</definedName>
    <definedName name="_________________DAT3" localSheetId="1">#REF!</definedName>
    <definedName name="_________________DAT3" localSheetId="3">#REF!</definedName>
    <definedName name="_________________DAT3">#REF!</definedName>
    <definedName name="_________________DAT4" localSheetId="1">#REF!</definedName>
    <definedName name="_________________DAT4" localSheetId="3">#REF!</definedName>
    <definedName name="_________________DAT4">#REF!</definedName>
    <definedName name="_________________DAT5" localSheetId="1">#REF!</definedName>
    <definedName name="_________________DAT5" localSheetId="3">#REF!</definedName>
    <definedName name="_________________DAT5">#REF!</definedName>
    <definedName name="_________________DAT6" localSheetId="1">#REF!</definedName>
    <definedName name="_________________DAT6" localSheetId="3">#REF!</definedName>
    <definedName name="_________________DAT6">#REF!</definedName>
    <definedName name="_________________DAT7" localSheetId="1">#REF!</definedName>
    <definedName name="_________________DAT7" localSheetId="3">#REF!</definedName>
    <definedName name="_________________DAT7">#REF!</definedName>
    <definedName name="_________________DAT8" localSheetId="1">#REF!</definedName>
    <definedName name="_________________DAT8" localSheetId="3">#REF!</definedName>
    <definedName name="_________________DAT8">#REF!</definedName>
    <definedName name="_________________DAT9" localSheetId="1">#REF!</definedName>
    <definedName name="_________________DAT9" localSheetId="3">#REF!</definedName>
    <definedName name="_________________DAT9">#REF!</definedName>
    <definedName name="_________________FEB107" localSheetId="1" hidden="1">#REF!</definedName>
    <definedName name="_________________FEB107" localSheetId="3" hidden="1">#REF!</definedName>
    <definedName name="_________________FEB107" hidden="1">#REF!</definedName>
    <definedName name="_________________ISP4" localSheetId="1">#REF!</definedName>
    <definedName name="_________________ISP4" localSheetId="3">#REF!</definedName>
    <definedName name="_________________ISP4">#REF!</definedName>
    <definedName name="_________________MAy0201" localSheetId="1">#REF!</definedName>
    <definedName name="_________________MAy0201" localSheetId="3">#REF!</definedName>
    <definedName name="_________________MAy0201">#REF!</definedName>
    <definedName name="_________________TAB1" localSheetId="1">#REF!</definedName>
    <definedName name="_________________TAB1" localSheetId="3">#REF!</definedName>
    <definedName name="_________________TAB1">#REF!</definedName>
    <definedName name="_________________TAB2" localSheetId="1">#REF!</definedName>
    <definedName name="_________________TAB2" localSheetId="3">#REF!</definedName>
    <definedName name="_________________TAB2">#REF!</definedName>
    <definedName name="_________________TG1" localSheetId="1">#REF!</definedName>
    <definedName name="_________________TG1" localSheetId="3">#REF!</definedName>
    <definedName name="_________________TG1">#REF!</definedName>
    <definedName name="_________________TG10" localSheetId="1">#REF!</definedName>
    <definedName name="_________________TG10" localSheetId="3">#REF!</definedName>
    <definedName name="_________________TG10">#REF!</definedName>
    <definedName name="_________________TG11" localSheetId="1">#REF!</definedName>
    <definedName name="_________________TG11" localSheetId="3">#REF!</definedName>
    <definedName name="_________________TG11">#REF!</definedName>
    <definedName name="_________________TG12" localSheetId="1">#REF!</definedName>
    <definedName name="_________________TG12" localSheetId="3">#REF!</definedName>
    <definedName name="_________________TG12">#REF!</definedName>
    <definedName name="_________________TG13" localSheetId="1">#REF!</definedName>
    <definedName name="_________________TG13" localSheetId="3">#REF!</definedName>
    <definedName name="_________________TG13">#REF!</definedName>
    <definedName name="_________________TG14" localSheetId="1">#REF!</definedName>
    <definedName name="_________________TG14" localSheetId="3">#REF!</definedName>
    <definedName name="_________________TG14">#REF!</definedName>
    <definedName name="_________________TG15" localSheetId="1">#REF!</definedName>
    <definedName name="_________________TG15" localSheetId="3">#REF!</definedName>
    <definedName name="_________________TG15">#REF!</definedName>
    <definedName name="_________________TG16" localSheetId="1">#REF!</definedName>
    <definedName name="_________________TG16" localSheetId="3">#REF!</definedName>
    <definedName name="_________________TG16">#REF!</definedName>
    <definedName name="_________________TG17" localSheetId="1">#REF!</definedName>
    <definedName name="_________________TG17" localSheetId="3">#REF!</definedName>
    <definedName name="_________________TG17">#REF!</definedName>
    <definedName name="_________________TG18" localSheetId="1">#REF!</definedName>
    <definedName name="_________________TG18" localSheetId="3">#REF!</definedName>
    <definedName name="_________________TG18">#REF!</definedName>
    <definedName name="_________________TG19" localSheetId="1">#REF!</definedName>
    <definedName name="_________________TG19" localSheetId="3">#REF!</definedName>
    <definedName name="_________________TG19">#REF!</definedName>
    <definedName name="_________________TG2" localSheetId="1">#REF!</definedName>
    <definedName name="_________________TG2" localSheetId="3">#REF!</definedName>
    <definedName name="_________________TG2">#REF!</definedName>
    <definedName name="_________________TG20" localSheetId="1">#REF!</definedName>
    <definedName name="_________________TG20" localSheetId="3">#REF!</definedName>
    <definedName name="_________________TG20">#REF!</definedName>
    <definedName name="_________________TG21" localSheetId="1">#REF!</definedName>
    <definedName name="_________________TG21" localSheetId="3">#REF!</definedName>
    <definedName name="_________________TG21">#REF!</definedName>
    <definedName name="_________________TG22" localSheetId="1">#REF!</definedName>
    <definedName name="_________________TG22" localSheetId="3">#REF!</definedName>
    <definedName name="_________________TG22">#REF!</definedName>
    <definedName name="_________________TG23" localSheetId="1">#REF!</definedName>
    <definedName name="_________________TG23" localSheetId="3">#REF!</definedName>
    <definedName name="_________________TG23">#REF!</definedName>
    <definedName name="_________________TG24" localSheetId="1">#REF!</definedName>
    <definedName name="_________________TG24" localSheetId="3">#REF!</definedName>
    <definedName name="_________________TG24">#REF!</definedName>
    <definedName name="_________________TG25" localSheetId="1">#REF!</definedName>
    <definedName name="_________________TG25" localSheetId="3">#REF!</definedName>
    <definedName name="_________________TG25">#REF!</definedName>
    <definedName name="_________________TG26" localSheetId="1">#REF!</definedName>
    <definedName name="_________________TG26" localSheetId="3">#REF!</definedName>
    <definedName name="_________________TG26">#REF!</definedName>
    <definedName name="_________________TG27" localSheetId="1">#REF!</definedName>
    <definedName name="_________________TG27" localSheetId="3">#REF!</definedName>
    <definedName name="_________________TG27">#REF!</definedName>
    <definedName name="_________________TG28" localSheetId="1">#REF!</definedName>
    <definedName name="_________________TG28" localSheetId="3">#REF!</definedName>
    <definedName name="_________________TG28">#REF!</definedName>
    <definedName name="_________________TG29" localSheetId="1">#REF!</definedName>
    <definedName name="_________________TG29" localSheetId="3">#REF!</definedName>
    <definedName name="_________________TG29">#REF!</definedName>
    <definedName name="_________________TG3" localSheetId="1">#REF!</definedName>
    <definedName name="_________________TG3" localSheetId="3">#REF!</definedName>
    <definedName name="_________________TG3">#REF!</definedName>
    <definedName name="_________________TG30" localSheetId="1">#REF!</definedName>
    <definedName name="_________________TG30" localSheetId="3">#REF!</definedName>
    <definedName name="_________________TG30">#REF!</definedName>
    <definedName name="_________________TG31" localSheetId="1">#REF!</definedName>
    <definedName name="_________________TG31" localSheetId="3">#REF!</definedName>
    <definedName name="_________________TG31">#REF!</definedName>
    <definedName name="_________________TG4" localSheetId="1">#REF!</definedName>
    <definedName name="_________________TG4" localSheetId="3">#REF!</definedName>
    <definedName name="_________________TG4">#REF!</definedName>
    <definedName name="_________________TG5" localSheetId="1">#REF!</definedName>
    <definedName name="_________________TG5" localSheetId="3">#REF!</definedName>
    <definedName name="_________________TG5">#REF!</definedName>
    <definedName name="_________________TG6" localSheetId="1">#REF!</definedName>
    <definedName name="_________________TG6" localSheetId="3">#REF!</definedName>
    <definedName name="_________________TG6">#REF!</definedName>
    <definedName name="_________________TG7" localSheetId="1">#REF!</definedName>
    <definedName name="_________________TG7" localSheetId="3">#REF!</definedName>
    <definedName name="_________________TG7">#REF!</definedName>
    <definedName name="_________________TG8" localSheetId="1">#REF!</definedName>
    <definedName name="_________________TG8" localSheetId="3">#REF!</definedName>
    <definedName name="_________________TG8">#REF!</definedName>
    <definedName name="_________________TG9" localSheetId="1">#REF!</definedName>
    <definedName name="_________________TG9" localSheetId="3">#REF!</definedName>
    <definedName name="_________________TG9">#REF!</definedName>
    <definedName name="_________________xlnm.Print_Area_3">NA()</definedName>
    <definedName name="________________DAT1" localSheetId="1">#REF!</definedName>
    <definedName name="________________DAT1" localSheetId="3">#REF!</definedName>
    <definedName name="________________DAT1">#REF!</definedName>
    <definedName name="________________DAT10" localSheetId="1">#REF!</definedName>
    <definedName name="________________DAT10" localSheetId="3">#REF!</definedName>
    <definedName name="________________DAT10">#REF!</definedName>
    <definedName name="________________DAT2" localSheetId="1">#REF!</definedName>
    <definedName name="________________DAT2" localSheetId="3">#REF!</definedName>
    <definedName name="________________DAT2">#REF!</definedName>
    <definedName name="________________DAT3" localSheetId="1">#REF!</definedName>
    <definedName name="________________DAT3" localSheetId="3">#REF!</definedName>
    <definedName name="________________DAT3">#REF!</definedName>
    <definedName name="________________DAT4" localSheetId="1">#REF!</definedName>
    <definedName name="________________DAT4" localSheetId="3">#REF!</definedName>
    <definedName name="________________DAT4">#REF!</definedName>
    <definedName name="________________DAT5" localSheetId="1">#REF!</definedName>
    <definedName name="________________DAT5" localSheetId="3">#REF!</definedName>
    <definedName name="________________DAT5">#REF!</definedName>
    <definedName name="________________DAT6" localSheetId="1">#REF!</definedName>
    <definedName name="________________DAT6" localSheetId="3">#REF!</definedName>
    <definedName name="________________DAT6">#REF!</definedName>
    <definedName name="________________DAT7" localSheetId="1">#REF!</definedName>
    <definedName name="________________DAT7" localSheetId="3">#REF!</definedName>
    <definedName name="________________DAT7">#REF!</definedName>
    <definedName name="________________DAT8" localSheetId="1">#REF!</definedName>
    <definedName name="________________DAT8" localSheetId="3">#REF!</definedName>
    <definedName name="________________DAT8">#REF!</definedName>
    <definedName name="________________DAT9" localSheetId="1">#REF!</definedName>
    <definedName name="________________DAT9" localSheetId="3">#REF!</definedName>
    <definedName name="________________DAT9">#REF!</definedName>
    <definedName name="________________FEB107" localSheetId="1" hidden="1">#REF!</definedName>
    <definedName name="________________FEB107" localSheetId="3" hidden="1">#REF!</definedName>
    <definedName name="________________FEB107" hidden="1">#REF!</definedName>
    <definedName name="________________ISP4" localSheetId="1">#REF!</definedName>
    <definedName name="________________ISP4" localSheetId="3">#REF!</definedName>
    <definedName name="________________ISP4">#REF!</definedName>
    <definedName name="________________MAy0201" localSheetId="1">#REF!</definedName>
    <definedName name="________________MAy0201" localSheetId="3">#REF!</definedName>
    <definedName name="________________MAy0201">#REF!</definedName>
    <definedName name="________________TAB1" localSheetId="1">#REF!</definedName>
    <definedName name="________________TAB1" localSheetId="3">#REF!</definedName>
    <definedName name="________________TAB1">#REF!</definedName>
    <definedName name="________________TAB2" localSheetId="1">#REF!</definedName>
    <definedName name="________________TAB2" localSheetId="3">#REF!</definedName>
    <definedName name="________________TAB2">#REF!</definedName>
    <definedName name="________________TG1" localSheetId="1">#REF!</definedName>
    <definedName name="________________TG1" localSheetId="3">#REF!</definedName>
    <definedName name="________________TG1">#REF!</definedName>
    <definedName name="________________TG10" localSheetId="1">#REF!</definedName>
    <definedName name="________________TG10" localSheetId="3">#REF!</definedName>
    <definedName name="________________TG10">#REF!</definedName>
    <definedName name="________________TG11" localSheetId="1">#REF!</definedName>
    <definedName name="________________TG11" localSheetId="3">#REF!</definedName>
    <definedName name="________________TG11">#REF!</definedName>
    <definedName name="________________TG12" localSheetId="1">#REF!</definedName>
    <definedName name="________________TG12" localSheetId="3">#REF!</definedName>
    <definedName name="________________TG12">#REF!</definedName>
    <definedName name="________________TG13" localSheetId="1">#REF!</definedName>
    <definedName name="________________TG13" localSheetId="3">#REF!</definedName>
    <definedName name="________________TG13">#REF!</definedName>
    <definedName name="________________TG14" localSheetId="1">#REF!</definedName>
    <definedName name="________________TG14" localSheetId="3">#REF!</definedName>
    <definedName name="________________TG14">#REF!</definedName>
    <definedName name="________________TG15" localSheetId="1">#REF!</definedName>
    <definedName name="________________TG15" localSheetId="3">#REF!</definedName>
    <definedName name="________________TG15">#REF!</definedName>
    <definedName name="________________TG16" localSheetId="1">#REF!</definedName>
    <definedName name="________________TG16" localSheetId="3">#REF!</definedName>
    <definedName name="________________TG16">#REF!</definedName>
    <definedName name="________________TG17" localSheetId="1">#REF!</definedName>
    <definedName name="________________TG17" localSheetId="3">#REF!</definedName>
    <definedName name="________________TG17">#REF!</definedName>
    <definedName name="________________TG18" localSheetId="1">#REF!</definedName>
    <definedName name="________________TG18" localSheetId="3">#REF!</definedName>
    <definedName name="________________TG18">#REF!</definedName>
    <definedName name="________________TG19" localSheetId="1">#REF!</definedName>
    <definedName name="________________TG19" localSheetId="3">#REF!</definedName>
    <definedName name="________________TG19">#REF!</definedName>
    <definedName name="________________TG2" localSheetId="1">#REF!</definedName>
    <definedName name="________________TG2" localSheetId="3">#REF!</definedName>
    <definedName name="________________TG2">#REF!</definedName>
    <definedName name="________________TG20" localSheetId="1">#REF!</definedName>
    <definedName name="________________TG20" localSheetId="3">#REF!</definedName>
    <definedName name="________________TG20">#REF!</definedName>
    <definedName name="________________TG21" localSheetId="1">#REF!</definedName>
    <definedName name="________________TG21" localSheetId="3">#REF!</definedName>
    <definedName name="________________TG21">#REF!</definedName>
    <definedName name="________________TG22" localSheetId="1">#REF!</definedName>
    <definedName name="________________TG22" localSheetId="3">#REF!</definedName>
    <definedName name="________________TG22">#REF!</definedName>
    <definedName name="________________TG23" localSheetId="1">#REF!</definedName>
    <definedName name="________________TG23" localSheetId="3">#REF!</definedName>
    <definedName name="________________TG23">#REF!</definedName>
    <definedName name="________________TG24" localSheetId="1">#REF!</definedName>
    <definedName name="________________TG24" localSheetId="3">#REF!</definedName>
    <definedName name="________________TG24">#REF!</definedName>
    <definedName name="________________TG25" localSheetId="1">#REF!</definedName>
    <definedName name="________________TG25" localSheetId="3">#REF!</definedName>
    <definedName name="________________TG25">#REF!</definedName>
    <definedName name="________________TG26" localSheetId="1">#REF!</definedName>
    <definedName name="________________TG26" localSheetId="3">#REF!</definedName>
    <definedName name="________________TG26">#REF!</definedName>
    <definedName name="________________TG27" localSheetId="1">#REF!</definedName>
    <definedName name="________________TG27" localSheetId="3">#REF!</definedName>
    <definedName name="________________TG27">#REF!</definedName>
    <definedName name="________________TG28" localSheetId="1">#REF!</definedName>
    <definedName name="________________TG28" localSheetId="3">#REF!</definedName>
    <definedName name="________________TG28">#REF!</definedName>
    <definedName name="________________TG29" localSheetId="1">#REF!</definedName>
    <definedName name="________________TG29" localSheetId="3">#REF!</definedName>
    <definedName name="________________TG29">#REF!</definedName>
    <definedName name="________________TG3" localSheetId="1">#REF!</definedName>
    <definedName name="________________TG3" localSheetId="3">#REF!</definedName>
    <definedName name="________________TG3">#REF!</definedName>
    <definedName name="________________TG30" localSheetId="1">#REF!</definedName>
    <definedName name="________________TG30" localSheetId="3">#REF!</definedName>
    <definedName name="________________TG30">#REF!</definedName>
    <definedName name="________________TG31" localSheetId="1">#REF!</definedName>
    <definedName name="________________TG31" localSheetId="3">#REF!</definedName>
    <definedName name="________________TG31">#REF!</definedName>
    <definedName name="________________TG4" localSheetId="1">#REF!</definedName>
    <definedName name="________________TG4" localSheetId="3">#REF!</definedName>
    <definedName name="________________TG4">#REF!</definedName>
    <definedName name="________________TG5" localSheetId="1">#REF!</definedName>
    <definedName name="________________TG5" localSheetId="3">#REF!</definedName>
    <definedName name="________________TG5">#REF!</definedName>
    <definedName name="________________TG6" localSheetId="1">#REF!</definedName>
    <definedName name="________________TG6" localSheetId="3">#REF!</definedName>
    <definedName name="________________TG6">#REF!</definedName>
    <definedName name="________________TG7" localSheetId="1">#REF!</definedName>
    <definedName name="________________TG7" localSheetId="3">#REF!</definedName>
    <definedName name="________________TG7">#REF!</definedName>
    <definedName name="________________TG8" localSheetId="1">#REF!</definedName>
    <definedName name="________________TG8" localSheetId="3">#REF!</definedName>
    <definedName name="________________TG8">#REF!</definedName>
    <definedName name="________________TG9" localSheetId="1">#REF!</definedName>
    <definedName name="________________TG9" localSheetId="3">#REF!</definedName>
    <definedName name="________________TG9">#REF!</definedName>
    <definedName name="________________xlnm.Print_Area_3">NA()</definedName>
    <definedName name="_______________DAT1" localSheetId="1">#REF!</definedName>
    <definedName name="_______________DAT1" localSheetId="3">#REF!</definedName>
    <definedName name="_______________DAT1">#REF!</definedName>
    <definedName name="_______________DAT10" localSheetId="1">#REF!</definedName>
    <definedName name="_______________DAT10" localSheetId="3">#REF!</definedName>
    <definedName name="_______________DAT10">#REF!</definedName>
    <definedName name="_______________DAT2" localSheetId="1">#REF!</definedName>
    <definedName name="_______________DAT2" localSheetId="3">#REF!</definedName>
    <definedName name="_______________DAT2">#REF!</definedName>
    <definedName name="_______________DAT3" localSheetId="1">#REF!</definedName>
    <definedName name="_______________DAT3" localSheetId="3">#REF!</definedName>
    <definedName name="_______________DAT3">#REF!</definedName>
    <definedName name="_______________DAT4" localSheetId="1">#REF!</definedName>
    <definedName name="_______________DAT4" localSheetId="3">#REF!</definedName>
    <definedName name="_______________DAT4">#REF!</definedName>
    <definedName name="_______________DAT5" localSheetId="1">#REF!</definedName>
    <definedName name="_______________DAT5" localSheetId="3">#REF!</definedName>
    <definedName name="_______________DAT5">#REF!</definedName>
    <definedName name="_______________DAT6" localSheetId="1">#REF!</definedName>
    <definedName name="_______________DAT6" localSheetId="3">#REF!</definedName>
    <definedName name="_______________DAT6">#REF!</definedName>
    <definedName name="_______________DAT7" localSheetId="1">#REF!</definedName>
    <definedName name="_______________DAT7" localSheetId="3">#REF!</definedName>
    <definedName name="_______________DAT7">#REF!</definedName>
    <definedName name="_______________DAT8" localSheetId="1">#REF!</definedName>
    <definedName name="_______________DAT8" localSheetId="3">#REF!</definedName>
    <definedName name="_______________DAT8">#REF!</definedName>
    <definedName name="_______________DAT9" localSheetId="1">#REF!</definedName>
    <definedName name="_______________DAT9" localSheetId="3">#REF!</definedName>
    <definedName name="_______________DAT9">#REF!</definedName>
    <definedName name="_______________FEB107" localSheetId="1" hidden="1">#REF!</definedName>
    <definedName name="_______________FEB107" localSheetId="3" hidden="1">#REF!</definedName>
    <definedName name="_______________FEB107" hidden="1">#REF!</definedName>
    <definedName name="_______________ISP4" localSheetId="1">#REF!</definedName>
    <definedName name="_______________ISP4" localSheetId="3">#REF!</definedName>
    <definedName name="_______________ISP4">#REF!</definedName>
    <definedName name="_______________TAB1" localSheetId="1">#REF!</definedName>
    <definedName name="_______________TAB1" localSheetId="3">#REF!</definedName>
    <definedName name="_______________TAB1">#REF!</definedName>
    <definedName name="_______________TAB2" localSheetId="1">#REF!</definedName>
    <definedName name="_______________TAB2" localSheetId="3">#REF!</definedName>
    <definedName name="_______________TAB2">#REF!</definedName>
    <definedName name="_______________TG1" localSheetId="1">#REF!</definedName>
    <definedName name="_______________TG1" localSheetId="3">#REF!</definedName>
    <definedName name="_______________TG1">#REF!</definedName>
    <definedName name="_______________TG10" localSheetId="1">#REF!</definedName>
    <definedName name="_______________TG10" localSheetId="3">#REF!</definedName>
    <definedName name="_______________TG10">#REF!</definedName>
    <definedName name="_______________TG11" localSheetId="1">#REF!</definedName>
    <definedName name="_______________TG11" localSheetId="3">#REF!</definedName>
    <definedName name="_______________TG11">#REF!</definedName>
    <definedName name="_______________TG12" localSheetId="1">#REF!</definedName>
    <definedName name="_______________TG12" localSheetId="3">#REF!</definedName>
    <definedName name="_______________TG12">#REF!</definedName>
    <definedName name="_______________TG13" localSheetId="1">#REF!</definedName>
    <definedName name="_______________TG13" localSheetId="3">#REF!</definedName>
    <definedName name="_______________TG13">#REF!</definedName>
    <definedName name="_______________TG14" localSheetId="1">#REF!</definedName>
    <definedName name="_______________TG14" localSheetId="3">#REF!</definedName>
    <definedName name="_______________TG14">#REF!</definedName>
    <definedName name="_______________TG15" localSheetId="1">#REF!</definedName>
    <definedName name="_______________TG15" localSheetId="3">#REF!</definedName>
    <definedName name="_______________TG15">#REF!</definedName>
    <definedName name="_______________TG16" localSheetId="1">#REF!</definedName>
    <definedName name="_______________TG16" localSheetId="3">#REF!</definedName>
    <definedName name="_______________TG16">#REF!</definedName>
    <definedName name="_______________TG17" localSheetId="1">#REF!</definedName>
    <definedName name="_______________TG17" localSheetId="3">#REF!</definedName>
    <definedName name="_______________TG17">#REF!</definedName>
    <definedName name="_______________TG18" localSheetId="1">#REF!</definedName>
    <definedName name="_______________TG18" localSheetId="3">#REF!</definedName>
    <definedName name="_______________TG18">#REF!</definedName>
    <definedName name="_______________TG19" localSheetId="1">#REF!</definedName>
    <definedName name="_______________TG19" localSheetId="3">#REF!</definedName>
    <definedName name="_______________TG19">#REF!</definedName>
    <definedName name="_______________TG2" localSheetId="1">#REF!</definedName>
    <definedName name="_______________TG2" localSheetId="3">#REF!</definedName>
    <definedName name="_______________TG2">#REF!</definedName>
    <definedName name="_______________TG20" localSheetId="1">#REF!</definedName>
    <definedName name="_______________TG20" localSheetId="3">#REF!</definedName>
    <definedName name="_______________TG20">#REF!</definedName>
    <definedName name="_______________TG21" localSheetId="1">#REF!</definedName>
    <definedName name="_______________TG21" localSheetId="3">#REF!</definedName>
    <definedName name="_______________TG21">#REF!</definedName>
    <definedName name="_______________TG22" localSheetId="1">#REF!</definedName>
    <definedName name="_______________TG22" localSheetId="3">#REF!</definedName>
    <definedName name="_______________TG22">#REF!</definedName>
    <definedName name="_______________TG23" localSheetId="1">#REF!</definedName>
    <definedName name="_______________TG23" localSheetId="3">#REF!</definedName>
    <definedName name="_______________TG23">#REF!</definedName>
    <definedName name="_______________TG24" localSheetId="1">#REF!</definedName>
    <definedName name="_______________TG24" localSheetId="3">#REF!</definedName>
    <definedName name="_______________TG24">#REF!</definedName>
    <definedName name="_______________TG25" localSheetId="1">#REF!</definedName>
    <definedName name="_______________TG25" localSheetId="3">#REF!</definedName>
    <definedName name="_______________TG25">#REF!</definedName>
    <definedName name="_______________TG26" localSheetId="1">#REF!</definedName>
    <definedName name="_______________TG26" localSheetId="3">#REF!</definedName>
    <definedName name="_______________TG26">#REF!</definedName>
    <definedName name="_______________TG27" localSheetId="1">#REF!</definedName>
    <definedName name="_______________TG27" localSheetId="3">#REF!</definedName>
    <definedName name="_______________TG27">#REF!</definedName>
    <definedName name="_______________TG28" localSheetId="1">#REF!</definedName>
    <definedName name="_______________TG28" localSheetId="3">#REF!</definedName>
    <definedName name="_______________TG28">#REF!</definedName>
    <definedName name="_______________TG29" localSheetId="1">#REF!</definedName>
    <definedName name="_______________TG29" localSheetId="3">#REF!</definedName>
    <definedName name="_______________TG29">#REF!</definedName>
    <definedName name="_______________TG3" localSheetId="1">#REF!</definedName>
    <definedName name="_______________TG3" localSheetId="3">#REF!</definedName>
    <definedName name="_______________TG3">#REF!</definedName>
    <definedName name="_______________TG30" localSheetId="1">#REF!</definedName>
    <definedName name="_______________TG30" localSheetId="3">#REF!</definedName>
    <definedName name="_______________TG30">#REF!</definedName>
    <definedName name="_______________TG31" localSheetId="1">#REF!</definedName>
    <definedName name="_______________TG31" localSheetId="3">#REF!</definedName>
    <definedName name="_______________TG31">#REF!</definedName>
    <definedName name="_______________TG4" localSheetId="1">#REF!</definedName>
    <definedName name="_______________TG4" localSheetId="3">#REF!</definedName>
    <definedName name="_______________TG4">#REF!</definedName>
    <definedName name="_______________TG5" localSheetId="1">#REF!</definedName>
    <definedName name="_______________TG5" localSheetId="3">#REF!</definedName>
    <definedName name="_______________TG5">#REF!</definedName>
    <definedName name="_______________TG6" localSheetId="1">#REF!</definedName>
    <definedName name="_______________TG6" localSheetId="3">#REF!</definedName>
    <definedName name="_______________TG6">#REF!</definedName>
    <definedName name="_______________TG7" localSheetId="1">#REF!</definedName>
    <definedName name="_______________TG7" localSheetId="3">#REF!</definedName>
    <definedName name="_______________TG7">#REF!</definedName>
    <definedName name="_______________TG8" localSheetId="1">#REF!</definedName>
    <definedName name="_______________TG8" localSheetId="3">#REF!</definedName>
    <definedName name="_______________TG8">#REF!</definedName>
    <definedName name="_______________TG9" localSheetId="1">#REF!</definedName>
    <definedName name="_______________TG9" localSheetId="3">#REF!</definedName>
    <definedName name="_______________TG9">#REF!</definedName>
    <definedName name="_______________xlnm.Print_Area_3">NA()</definedName>
    <definedName name="______________DAT1" localSheetId="1">#REF!</definedName>
    <definedName name="______________DAT1" localSheetId="3">#REF!</definedName>
    <definedName name="______________DAT1">#REF!</definedName>
    <definedName name="______________DAT10" localSheetId="1">#REF!</definedName>
    <definedName name="______________DAT10" localSheetId="3">#REF!</definedName>
    <definedName name="______________DAT10">#REF!</definedName>
    <definedName name="______________DAT2" localSheetId="1">#REF!</definedName>
    <definedName name="______________DAT2" localSheetId="3">#REF!</definedName>
    <definedName name="______________DAT2">#REF!</definedName>
    <definedName name="______________DAT3" localSheetId="1">#REF!</definedName>
    <definedName name="______________DAT3" localSheetId="3">#REF!</definedName>
    <definedName name="______________DAT3">#REF!</definedName>
    <definedName name="______________DAT4" localSheetId="1">#REF!</definedName>
    <definedName name="______________DAT4" localSheetId="3">#REF!</definedName>
    <definedName name="______________DAT4">#REF!</definedName>
    <definedName name="______________DAT5" localSheetId="1">#REF!</definedName>
    <definedName name="______________DAT5" localSheetId="3">#REF!</definedName>
    <definedName name="______________DAT5">#REF!</definedName>
    <definedName name="______________DAT6" localSheetId="1">#REF!</definedName>
    <definedName name="______________DAT6" localSheetId="3">#REF!</definedName>
    <definedName name="______________DAT6">#REF!</definedName>
    <definedName name="______________DAT7" localSheetId="1">#REF!</definedName>
    <definedName name="______________DAT7" localSheetId="3">#REF!</definedName>
    <definedName name="______________DAT7">#REF!</definedName>
    <definedName name="______________DAT8" localSheetId="1">#REF!</definedName>
    <definedName name="______________DAT8" localSheetId="3">#REF!</definedName>
    <definedName name="______________DAT8">#REF!</definedName>
    <definedName name="______________DAT9" localSheetId="1">#REF!</definedName>
    <definedName name="______________DAT9" localSheetId="3">#REF!</definedName>
    <definedName name="______________DAT9">#REF!</definedName>
    <definedName name="______________FEB107" localSheetId="1" hidden="1">#REF!</definedName>
    <definedName name="______________FEB107" localSheetId="3" hidden="1">#REF!</definedName>
    <definedName name="______________FEB107" hidden="1">#REF!</definedName>
    <definedName name="______________ISP4" localSheetId="1">#REF!</definedName>
    <definedName name="______________ISP4" localSheetId="3">#REF!</definedName>
    <definedName name="______________ISP4">#REF!</definedName>
    <definedName name="______________MAy0201" localSheetId="1">#REF!</definedName>
    <definedName name="______________MAy0201" localSheetId="3">#REF!</definedName>
    <definedName name="______________MAy0201">#REF!</definedName>
    <definedName name="______________TAB1" localSheetId="1">#REF!</definedName>
    <definedName name="______________TAB1" localSheetId="3">#REF!</definedName>
    <definedName name="______________TAB1">#REF!</definedName>
    <definedName name="______________TAB2" localSheetId="1">#REF!</definedName>
    <definedName name="______________TAB2" localSheetId="3">#REF!</definedName>
    <definedName name="______________TAB2">#REF!</definedName>
    <definedName name="______________TG1" localSheetId="1">#REF!</definedName>
    <definedName name="______________TG1" localSheetId="3">#REF!</definedName>
    <definedName name="______________TG1">#REF!</definedName>
    <definedName name="______________TG10" localSheetId="1">#REF!</definedName>
    <definedName name="______________TG10" localSheetId="3">#REF!</definedName>
    <definedName name="______________TG10">#REF!</definedName>
    <definedName name="______________TG11" localSheetId="1">#REF!</definedName>
    <definedName name="______________TG11" localSheetId="3">#REF!</definedName>
    <definedName name="______________TG11">#REF!</definedName>
    <definedName name="______________TG12" localSheetId="1">#REF!</definedName>
    <definedName name="______________TG12" localSheetId="3">#REF!</definedName>
    <definedName name="______________TG12">#REF!</definedName>
    <definedName name="______________TG13" localSheetId="1">#REF!</definedName>
    <definedName name="______________TG13" localSheetId="3">#REF!</definedName>
    <definedName name="______________TG13">#REF!</definedName>
    <definedName name="______________TG14" localSheetId="1">#REF!</definedName>
    <definedName name="______________TG14" localSheetId="3">#REF!</definedName>
    <definedName name="______________TG14">#REF!</definedName>
    <definedName name="______________TG15" localSheetId="1">#REF!</definedName>
    <definedName name="______________TG15" localSheetId="3">#REF!</definedName>
    <definedName name="______________TG15">#REF!</definedName>
    <definedName name="______________TG16" localSheetId="1">#REF!</definedName>
    <definedName name="______________TG16" localSheetId="3">#REF!</definedName>
    <definedName name="______________TG16">#REF!</definedName>
    <definedName name="______________TG17" localSheetId="1">#REF!</definedName>
    <definedName name="______________TG17" localSheetId="3">#REF!</definedName>
    <definedName name="______________TG17">#REF!</definedName>
    <definedName name="______________TG18" localSheetId="1">#REF!</definedName>
    <definedName name="______________TG18" localSheetId="3">#REF!</definedName>
    <definedName name="______________TG18">#REF!</definedName>
    <definedName name="______________TG19" localSheetId="1">#REF!</definedName>
    <definedName name="______________TG19" localSheetId="3">#REF!</definedName>
    <definedName name="______________TG19">#REF!</definedName>
    <definedName name="______________TG2" localSheetId="1">#REF!</definedName>
    <definedName name="______________TG2" localSheetId="3">#REF!</definedName>
    <definedName name="______________TG2">#REF!</definedName>
    <definedName name="______________TG20" localSheetId="1">#REF!</definedName>
    <definedName name="______________TG20" localSheetId="3">#REF!</definedName>
    <definedName name="______________TG20">#REF!</definedName>
    <definedName name="______________TG21" localSheetId="1">#REF!</definedName>
    <definedName name="______________TG21" localSheetId="3">#REF!</definedName>
    <definedName name="______________TG21">#REF!</definedName>
    <definedName name="______________TG22" localSheetId="1">#REF!</definedName>
    <definedName name="______________TG22" localSheetId="3">#REF!</definedName>
    <definedName name="______________TG22">#REF!</definedName>
    <definedName name="______________TG23" localSheetId="1">#REF!</definedName>
    <definedName name="______________TG23" localSheetId="3">#REF!</definedName>
    <definedName name="______________TG23">#REF!</definedName>
    <definedName name="______________TG24" localSheetId="1">#REF!</definedName>
    <definedName name="______________TG24" localSheetId="3">#REF!</definedName>
    <definedName name="______________TG24">#REF!</definedName>
    <definedName name="______________TG25" localSheetId="1">#REF!</definedName>
    <definedName name="______________TG25" localSheetId="3">#REF!</definedName>
    <definedName name="______________TG25">#REF!</definedName>
    <definedName name="______________TG26" localSheetId="1">#REF!</definedName>
    <definedName name="______________TG26" localSheetId="3">#REF!</definedName>
    <definedName name="______________TG26">#REF!</definedName>
    <definedName name="______________TG27" localSheetId="1">#REF!</definedName>
    <definedName name="______________TG27" localSheetId="3">#REF!</definedName>
    <definedName name="______________TG27">#REF!</definedName>
    <definedName name="______________TG28" localSheetId="1">#REF!</definedName>
    <definedName name="______________TG28" localSheetId="3">#REF!</definedName>
    <definedName name="______________TG28">#REF!</definedName>
    <definedName name="______________TG29" localSheetId="1">#REF!</definedName>
    <definedName name="______________TG29" localSheetId="3">#REF!</definedName>
    <definedName name="______________TG29">#REF!</definedName>
    <definedName name="______________TG3" localSheetId="1">#REF!</definedName>
    <definedName name="______________TG3" localSheetId="3">#REF!</definedName>
    <definedName name="______________TG3">#REF!</definedName>
    <definedName name="______________TG30" localSheetId="1">#REF!</definedName>
    <definedName name="______________TG30" localSheetId="3">#REF!</definedName>
    <definedName name="______________TG30">#REF!</definedName>
    <definedName name="______________TG31" localSheetId="1">#REF!</definedName>
    <definedName name="______________TG31" localSheetId="3">#REF!</definedName>
    <definedName name="______________TG31">#REF!</definedName>
    <definedName name="______________TG4" localSheetId="1">#REF!</definedName>
    <definedName name="______________TG4" localSheetId="3">#REF!</definedName>
    <definedName name="______________TG4">#REF!</definedName>
    <definedName name="______________TG5" localSheetId="1">#REF!</definedName>
    <definedName name="______________TG5" localSheetId="3">#REF!</definedName>
    <definedName name="______________TG5">#REF!</definedName>
    <definedName name="______________TG6" localSheetId="1">#REF!</definedName>
    <definedName name="______________TG6" localSheetId="3">#REF!</definedName>
    <definedName name="______________TG6">#REF!</definedName>
    <definedName name="______________TG7" localSheetId="1">#REF!</definedName>
    <definedName name="______________TG7" localSheetId="3">#REF!</definedName>
    <definedName name="______________TG7">#REF!</definedName>
    <definedName name="______________TG8" localSheetId="1">#REF!</definedName>
    <definedName name="______________TG8" localSheetId="3">#REF!</definedName>
    <definedName name="______________TG8">#REF!</definedName>
    <definedName name="______________TG9" localSheetId="1">#REF!</definedName>
    <definedName name="______________TG9" localSheetId="3">#REF!</definedName>
    <definedName name="______________TG9">#REF!</definedName>
    <definedName name="______________xlnm.Print_Area_3">NA()</definedName>
    <definedName name="_____________DAT1" localSheetId="1">#REF!</definedName>
    <definedName name="_____________DAT1" localSheetId="3">#REF!</definedName>
    <definedName name="_____________DAT1">#REF!</definedName>
    <definedName name="_____________DAT10" localSheetId="1">#REF!</definedName>
    <definedName name="_____________DAT10" localSheetId="3">#REF!</definedName>
    <definedName name="_____________DAT10">#REF!</definedName>
    <definedName name="_____________DAT2" localSheetId="1">#REF!</definedName>
    <definedName name="_____________DAT2" localSheetId="3">#REF!</definedName>
    <definedName name="_____________DAT2">#REF!</definedName>
    <definedName name="_____________DAT3" localSheetId="1">#REF!</definedName>
    <definedName name="_____________DAT3" localSheetId="3">#REF!</definedName>
    <definedName name="_____________DAT3">#REF!</definedName>
    <definedName name="_____________DAT4" localSheetId="1">#REF!</definedName>
    <definedName name="_____________DAT4" localSheetId="3">#REF!</definedName>
    <definedName name="_____________DAT4">#REF!</definedName>
    <definedName name="_____________DAT5" localSheetId="1">#REF!</definedName>
    <definedName name="_____________DAT5" localSheetId="3">#REF!</definedName>
    <definedName name="_____________DAT5">#REF!</definedName>
    <definedName name="_____________DAT6" localSheetId="1">#REF!</definedName>
    <definedName name="_____________DAT6" localSheetId="3">#REF!</definedName>
    <definedName name="_____________DAT6">#REF!</definedName>
    <definedName name="_____________DAT7" localSheetId="1">#REF!</definedName>
    <definedName name="_____________DAT7" localSheetId="3">#REF!</definedName>
    <definedName name="_____________DAT7">#REF!</definedName>
    <definedName name="_____________DAT8" localSheetId="1">#REF!</definedName>
    <definedName name="_____________DAT8" localSheetId="3">#REF!</definedName>
    <definedName name="_____________DAT8">#REF!</definedName>
    <definedName name="_____________DAT9" localSheetId="1">#REF!</definedName>
    <definedName name="_____________DAT9" localSheetId="3">#REF!</definedName>
    <definedName name="_____________DAT9">#REF!</definedName>
    <definedName name="_____________FEB107" localSheetId="1" hidden="1">#REF!</definedName>
    <definedName name="_____________FEB107" localSheetId="3" hidden="1">#REF!</definedName>
    <definedName name="_____________FEB107" hidden="1">#REF!</definedName>
    <definedName name="_____________ISP4" localSheetId="1">#REF!</definedName>
    <definedName name="_____________ISP4" localSheetId="3">#REF!</definedName>
    <definedName name="_____________ISP4">#REF!</definedName>
    <definedName name="_____________MAy0201" localSheetId="1">#REF!</definedName>
    <definedName name="_____________MAy0201" localSheetId="3">#REF!</definedName>
    <definedName name="_____________MAy0201">#REF!</definedName>
    <definedName name="_____________TAB1" localSheetId="1">#REF!</definedName>
    <definedName name="_____________TAB1" localSheetId="3">#REF!</definedName>
    <definedName name="_____________TAB1">#REF!</definedName>
    <definedName name="_____________TAB2" localSheetId="1">#REF!</definedName>
    <definedName name="_____________TAB2" localSheetId="3">#REF!</definedName>
    <definedName name="_____________TAB2">#REF!</definedName>
    <definedName name="_____________TG1" localSheetId="1">#REF!</definedName>
    <definedName name="_____________TG1" localSheetId="3">#REF!</definedName>
    <definedName name="_____________TG1">#REF!</definedName>
    <definedName name="_____________TG10" localSheetId="1">#REF!</definedName>
    <definedName name="_____________TG10" localSheetId="3">#REF!</definedName>
    <definedName name="_____________TG10">#REF!</definedName>
    <definedName name="_____________TG11" localSheetId="1">#REF!</definedName>
    <definedName name="_____________TG11" localSheetId="3">#REF!</definedName>
    <definedName name="_____________TG11">#REF!</definedName>
    <definedName name="_____________TG12" localSheetId="1">#REF!</definedName>
    <definedName name="_____________TG12" localSheetId="3">#REF!</definedName>
    <definedName name="_____________TG12">#REF!</definedName>
    <definedName name="_____________TG13" localSheetId="1">#REF!</definedName>
    <definedName name="_____________TG13" localSheetId="3">#REF!</definedName>
    <definedName name="_____________TG13">#REF!</definedName>
    <definedName name="_____________TG14" localSheetId="1">#REF!</definedName>
    <definedName name="_____________TG14" localSheetId="3">#REF!</definedName>
    <definedName name="_____________TG14">#REF!</definedName>
    <definedName name="_____________TG15" localSheetId="1">#REF!</definedName>
    <definedName name="_____________TG15" localSheetId="3">#REF!</definedName>
    <definedName name="_____________TG15">#REF!</definedName>
    <definedName name="_____________TG16" localSheetId="1">#REF!</definedName>
    <definedName name="_____________TG16" localSheetId="3">#REF!</definedName>
    <definedName name="_____________TG16">#REF!</definedName>
    <definedName name="_____________TG17" localSheetId="1">#REF!</definedName>
    <definedName name="_____________TG17" localSheetId="3">#REF!</definedName>
    <definedName name="_____________TG17">#REF!</definedName>
    <definedName name="_____________TG18" localSheetId="1">#REF!</definedName>
    <definedName name="_____________TG18" localSheetId="3">#REF!</definedName>
    <definedName name="_____________TG18">#REF!</definedName>
    <definedName name="_____________TG19" localSheetId="1">#REF!</definedName>
    <definedName name="_____________TG19" localSheetId="3">#REF!</definedName>
    <definedName name="_____________TG19">#REF!</definedName>
    <definedName name="_____________TG2" localSheetId="1">#REF!</definedName>
    <definedName name="_____________TG2" localSheetId="3">#REF!</definedName>
    <definedName name="_____________TG2">#REF!</definedName>
    <definedName name="_____________TG20" localSheetId="1">#REF!</definedName>
    <definedName name="_____________TG20" localSheetId="3">#REF!</definedName>
    <definedName name="_____________TG20">#REF!</definedName>
    <definedName name="_____________TG21" localSheetId="1">#REF!</definedName>
    <definedName name="_____________TG21" localSheetId="3">#REF!</definedName>
    <definedName name="_____________TG21">#REF!</definedName>
    <definedName name="_____________TG22" localSheetId="1">#REF!</definedName>
    <definedName name="_____________TG22" localSheetId="3">#REF!</definedName>
    <definedName name="_____________TG22">#REF!</definedName>
    <definedName name="_____________TG23" localSheetId="1">#REF!</definedName>
    <definedName name="_____________TG23" localSheetId="3">#REF!</definedName>
    <definedName name="_____________TG23">#REF!</definedName>
    <definedName name="_____________TG24" localSheetId="1">#REF!</definedName>
    <definedName name="_____________TG24" localSheetId="3">#REF!</definedName>
    <definedName name="_____________TG24">#REF!</definedName>
    <definedName name="_____________TG25" localSheetId="1">#REF!</definedName>
    <definedName name="_____________TG25" localSheetId="3">#REF!</definedName>
    <definedName name="_____________TG25">#REF!</definedName>
    <definedName name="_____________TG26" localSheetId="1">#REF!</definedName>
    <definedName name="_____________TG26" localSheetId="3">#REF!</definedName>
    <definedName name="_____________TG26">#REF!</definedName>
    <definedName name="_____________TG27" localSheetId="1">#REF!</definedName>
    <definedName name="_____________TG27" localSheetId="3">#REF!</definedName>
    <definedName name="_____________TG27">#REF!</definedName>
    <definedName name="_____________TG28" localSheetId="1">#REF!</definedName>
    <definedName name="_____________TG28" localSheetId="3">#REF!</definedName>
    <definedName name="_____________TG28">#REF!</definedName>
    <definedName name="_____________TG29" localSheetId="1">#REF!</definedName>
    <definedName name="_____________TG29" localSheetId="3">#REF!</definedName>
    <definedName name="_____________TG29">#REF!</definedName>
    <definedName name="_____________TG3" localSheetId="1">#REF!</definedName>
    <definedName name="_____________TG3" localSheetId="3">#REF!</definedName>
    <definedName name="_____________TG3">#REF!</definedName>
    <definedName name="_____________TG30" localSheetId="1">#REF!</definedName>
    <definedName name="_____________TG30" localSheetId="3">#REF!</definedName>
    <definedName name="_____________TG30">#REF!</definedName>
    <definedName name="_____________TG31" localSheetId="1">#REF!</definedName>
    <definedName name="_____________TG31" localSheetId="3">#REF!</definedName>
    <definedName name="_____________TG31">#REF!</definedName>
    <definedName name="_____________TG4" localSheetId="1">#REF!</definedName>
    <definedName name="_____________TG4" localSheetId="3">#REF!</definedName>
    <definedName name="_____________TG4">#REF!</definedName>
    <definedName name="_____________TG5" localSheetId="1">#REF!</definedName>
    <definedName name="_____________TG5" localSheetId="3">#REF!</definedName>
    <definedName name="_____________TG5">#REF!</definedName>
    <definedName name="_____________TG6" localSheetId="1">#REF!</definedName>
    <definedName name="_____________TG6" localSheetId="3">#REF!</definedName>
    <definedName name="_____________TG6">#REF!</definedName>
    <definedName name="_____________TG7" localSheetId="1">#REF!</definedName>
    <definedName name="_____________TG7" localSheetId="3">#REF!</definedName>
    <definedName name="_____________TG7">#REF!</definedName>
    <definedName name="_____________TG8" localSheetId="1">#REF!</definedName>
    <definedName name="_____________TG8" localSheetId="3">#REF!</definedName>
    <definedName name="_____________TG8">#REF!</definedName>
    <definedName name="_____________TG9" localSheetId="1">#REF!</definedName>
    <definedName name="_____________TG9" localSheetId="3">#REF!</definedName>
    <definedName name="_____________TG9">#REF!</definedName>
    <definedName name="_____________xlnm.Print_Area_3">NA()</definedName>
    <definedName name="____________DAT1" localSheetId="1">#REF!</definedName>
    <definedName name="____________DAT1" localSheetId="3">#REF!</definedName>
    <definedName name="____________DAT1">#REF!</definedName>
    <definedName name="____________DAT10" localSheetId="1">#REF!</definedName>
    <definedName name="____________DAT10" localSheetId="3">#REF!</definedName>
    <definedName name="____________DAT10">#REF!</definedName>
    <definedName name="____________DAT2" localSheetId="1">#REF!</definedName>
    <definedName name="____________DAT2" localSheetId="3">#REF!</definedName>
    <definedName name="____________DAT2">#REF!</definedName>
    <definedName name="____________DAT3" localSheetId="1">#REF!</definedName>
    <definedName name="____________DAT3" localSheetId="3">#REF!</definedName>
    <definedName name="____________DAT3">#REF!</definedName>
    <definedName name="____________DAT4" localSheetId="1">#REF!</definedName>
    <definedName name="____________DAT4" localSheetId="3">#REF!</definedName>
    <definedName name="____________DAT4">#REF!</definedName>
    <definedName name="____________DAT5" localSheetId="1">#REF!</definedName>
    <definedName name="____________DAT5" localSheetId="3">#REF!</definedName>
    <definedName name="____________DAT5">#REF!</definedName>
    <definedName name="____________DAT6" localSheetId="1">#REF!</definedName>
    <definedName name="____________DAT6" localSheetId="3">#REF!</definedName>
    <definedName name="____________DAT6">#REF!</definedName>
    <definedName name="____________DAT7" localSheetId="1">#REF!</definedName>
    <definedName name="____________DAT7" localSheetId="3">#REF!</definedName>
    <definedName name="____________DAT7">#REF!</definedName>
    <definedName name="____________DAT8" localSheetId="1">#REF!</definedName>
    <definedName name="____________DAT8" localSheetId="3">#REF!</definedName>
    <definedName name="____________DAT8">#REF!</definedName>
    <definedName name="____________DAT9" localSheetId="1">#REF!</definedName>
    <definedName name="____________DAT9" localSheetId="3">#REF!</definedName>
    <definedName name="____________DAT9">#REF!</definedName>
    <definedName name="____________FEB107" localSheetId="1" hidden="1">#REF!</definedName>
    <definedName name="____________FEB107" localSheetId="3" hidden="1">#REF!</definedName>
    <definedName name="____________FEB107" hidden="1">#REF!</definedName>
    <definedName name="____________ISP4" localSheetId="1">#REF!</definedName>
    <definedName name="____________ISP4" localSheetId="3">#REF!</definedName>
    <definedName name="____________ISP4">#REF!</definedName>
    <definedName name="____________MAy0201" localSheetId="1">#REF!</definedName>
    <definedName name="____________MAy0201" localSheetId="3">#REF!</definedName>
    <definedName name="____________MAy0201">#REF!</definedName>
    <definedName name="____________TAB1" localSheetId="1">#REF!</definedName>
    <definedName name="____________TAB1" localSheetId="3">#REF!</definedName>
    <definedName name="____________TAB1">#REF!</definedName>
    <definedName name="____________TAB2" localSheetId="1">#REF!</definedName>
    <definedName name="____________TAB2" localSheetId="3">#REF!</definedName>
    <definedName name="____________TAB2">#REF!</definedName>
    <definedName name="____________TG1" localSheetId="1">#REF!</definedName>
    <definedName name="____________TG1" localSheetId="3">#REF!</definedName>
    <definedName name="____________TG1">#REF!</definedName>
    <definedName name="____________TG10" localSheetId="1">#REF!</definedName>
    <definedName name="____________TG10" localSheetId="3">#REF!</definedName>
    <definedName name="____________TG10">#REF!</definedName>
    <definedName name="____________TG11" localSheetId="1">#REF!</definedName>
    <definedName name="____________TG11" localSheetId="3">#REF!</definedName>
    <definedName name="____________TG11">#REF!</definedName>
    <definedName name="____________TG12" localSheetId="1">#REF!</definedName>
    <definedName name="____________TG12" localSheetId="3">#REF!</definedName>
    <definedName name="____________TG12">#REF!</definedName>
    <definedName name="____________TG13" localSheetId="1">#REF!</definedName>
    <definedName name="____________TG13" localSheetId="3">#REF!</definedName>
    <definedName name="____________TG13">#REF!</definedName>
    <definedName name="____________TG14" localSheetId="1">#REF!</definedName>
    <definedName name="____________TG14" localSheetId="3">#REF!</definedName>
    <definedName name="____________TG14">#REF!</definedName>
    <definedName name="____________TG15" localSheetId="1">#REF!</definedName>
    <definedName name="____________TG15" localSheetId="3">#REF!</definedName>
    <definedName name="____________TG15">#REF!</definedName>
    <definedName name="____________TG16" localSheetId="1">#REF!</definedName>
    <definedName name="____________TG16" localSheetId="3">#REF!</definedName>
    <definedName name="____________TG16">#REF!</definedName>
    <definedName name="____________TG17" localSheetId="1">#REF!</definedName>
    <definedName name="____________TG17" localSheetId="3">#REF!</definedName>
    <definedName name="____________TG17">#REF!</definedName>
    <definedName name="____________TG18" localSheetId="1">#REF!</definedName>
    <definedName name="____________TG18" localSheetId="3">#REF!</definedName>
    <definedName name="____________TG18">#REF!</definedName>
    <definedName name="____________TG19" localSheetId="1">#REF!</definedName>
    <definedName name="____________TG19" localSheetId="3">#REF!</definedName>
    <definedName name="____________TG19">#REF!</definedName>
    <definedName name="____________TG2" localSheetId="1">#REF!</definedName>
    <definedName name="____________TG2" localSheetId="3">#REF!</definedName>
    <definedName name="____________TG2">#REF!</definedName>
    <definedName name="____________TG20" localSheetId="1">#REF!</definedName>
    <definedName name="____________TG20" localSheetId="3">#REF!</definedName>
    <definedName name="____________TG20">#REF!</definedName>
    <definedName name="____________TG21" localSheetId="1">#REF!</definedName>
    <definedName name="____________TG21" localSheetId="3">#REF!</definedName>
    <definedName name="____________TG21">#REF!</definedName>
    <definedName name="____________TG22" localSheetId="1">#REF!</definedName>
    <definedName name="____________TG22" localSheetId="3">#REF!</definedName>
    <definedName name="____________TG22">#REF!</definedName>
    <definedName name="____________TG23" localSheetId="1">#REF!</definedName>
    <definedName name="____________TG23" localSheetId="3">#REF!</definedName>
    <definedName name="____________TG23">#REF!</definedName>
    <definedName name="____________TG24" localSheetId="1">#REF!</definedName>
    <definedName name="____________TG24" localSheetId="3">#REF!</definedName>
    <definedName name="____________TG24">#REF!</definedName>
    <definedName name="____________TG25" localSheetId="1">#REF!</definedName>
    <definedName name="____________TG25" localSheetId="3">#REF!</definedName>
    <definedName name="____________TG25">#REF!</definedName>
    <definedName name="____________TG26" localSheetId="1">#REF!</definedName>
    <definedName name="____________TG26" localSheetId="3">#REF!</definedName>
    <definedName name="____________TG26">#REF!</definedName>
    <definedName name="____________TG27" localSheetId="1">#REF!</definedName>
    <definedName name="____________TG27" localSheetId="3">#REF!</definedName>
    <definedName name="____________TG27">#REF!</definedName>
    <definedName name="____________TG28" localSheetId="1">#REF!</definedName>
    <definedName name="____________TG28" localSheetId="3">#REF!</definedName>
    <definedName name="____________TG28">#REF!</definedName>
    <definedName name="____________TG29" localSheetId="1">#REF!</definedName>
    <definedName name="____________TG29" localSheetId="3">#REF!</definedName>
    <definedName name="____________TG29">#REF!</definedName>
    <definedName name="____________TG3" localSheetId="1">#REF!</definedName>
    <definedName name="____________TG3" localSheetId="3">#REF!</definedName>
    <definedName name="____________TG3">#REF!</definedName>
    <definedName name="____________TG30" localSheetId="1">#REF!</definedName>
    <definedName name="____________TG30" localSheetId="3">#REF!</definedName>
    <definedName name="____________TG30">#REF!</definedName>
    <definedName name="____________TG31" localSheetId="1">#REF!</definedName>
    <definedName name="____________TG31" localSheetId="3">#REF!</definedName>
    <definedName name="____________TG31">#REF!</definedName>
    <definedName name="____________TG4" localSheetId="1">#REF!</definedName>
    <definedName name="____________TG4" localSheetId="3">#REF!</definedName>
    <definedName name="____________TG4">#REF!</definedName>
    <definedName name="____________TG5" localSheetId="1">#REF!</definedName>
    <definedName name="____________TG5" localSheetId="3">#REF!</definedName>
    <definedName name="____________TG5">#REF!</definedName>
    <definedName name="____________TG6" localSheetId="1">#REF!</definedName>
    <definedName name="____________TG6" localSheetId="3">#REF!</definedName>
    <definedName name="____________TG6">#REF!</definedName>
    <definedName name="____________TG7" localSheetId="1">#REF!</definedName>
    <definedName name="____________TG7" localSheetId="3">#REF!</definedName>
    <definedName name="____________TG7">#REF!</definedName>
    <definedName name="____________TG8" localSheetId="1">#REF!</definedName>
    <definedName name="____________TG8" localSheetId="3">#REF!</definedName>
    <definedName name="____________TG8">#REF!</definedName>
    <definedName name="____________TG9" localSheetId="1">#REF!</definedName>
    <definedName name="____________TG9" localSheetId="3">#REF!</definedName>
    <definedName name="____________TG9">#REF!</definedName>
    <definedName name="____________xlnm.Print_Area_3">NA()</definedName>
    <definedName name="___________DAT1" localSheetId="1">#REF!</definedName>
    <definedName name="___________DAT1" localSheetId="3">#REF!</definedName>
    <definedName name="___________DAT1">#REF!</definedName>
    <definedName name="___________DAT10" localSheetId="1">#REF!</definedName>
    <definedName name="___________DAT10" localSheetId="3">#REF!</definedName>
    <definedName name="___________DAT10">#REF!</definedName>
    <definedName name="___________DAT2" localSheetId="1">#REF!</definedName>
    <definedName name="___________DAT2" localSheetId="3">#REF!</definedName>
    <definedName name="___________DAT2">#REF!</definedName>
    <definedName name="___________DAT3" localSheetId="1">#REF!</definedName>
    <definedName name="___________DAT3" localSheetId="3">#REF!</definedName>
    <definedName name="___________DAT3">#REF!</definedName>
    <definedName name="___________DAT4" localSheetId="1">#REF!</definedName>
    <definedName name="___________DAT4" localSheetId="3">#REF!</definedName>
    <definedName name="___________DAT4">#REF!</definedName>
    <definedName name="___________DAT5" localSheetId="1">#REF!</definedName>
    <definedName name="___________DAT5" localSheetId="3">#REF!</definedName>
    <definedName name="___________DAT5">#REF!</definedName>
    <definedName name="___________DAT6" localSheetId="1">#REF!</definedName>
    <definedName name="___________DAT6" localSheetId="3">#REF!</definedName>
    <definedName name="___________DAT6">#REF!</definedName>
    <definedName name="___________DAT7" localSheetId="1">#REF!</definedName>
    <definedName name="___________DAT7" localSheetId="3">#REF!</definedName>
    <definedName name="___________DAT7">#REF!</definedName>
    <definedName name="___________DAT8" localSheetId="1">#REF!</definedName>
    <definedName name="___________DAT8" localSheetId="3">#REF!</definedName>
    <definedName name="___________DAT8">#REF!</definedName>
    <definedName name="___________DAT9" localSheetId="1">#REF!</definedName>
    <definedName name="___________DAT9" localSheetId="3">#REF!</definedName>
    <definedName name="___________DAT9">#REF!</definedName>
    <definedName name="___________FEB107" localSheetId="1" hidden="1">#REF!</definedName>
    <definedName name="___________FEB107" localSheetId="3" hidden="1">#REF!</definedName>
    <definedName name="___________FEB107" hidden="1">#REF!</definedName>
    <definedName name="___________ISP4" localSheetId="1">#REF!</definedName>
    <definedName name="___________ISP4" localSheetId="3">#REF!</definedName>
    <definedName name="___________ISP4">#REF!</definedName>
    <definedName name="___________MAy0201" localSheetId="1">#REF!</definedName>
    <definedName name="___________MAy0201" localSheetId="3">#REF!</definedName>
    <definedName name="___________MAy0201">#REF!</definedName>
    <definedName name="___________TAB1" localSheetId="1">#REF!</definedName>
    <definedName name="___________TAB1" localSheetId="3">#REF!</definedName>
    <definedName name="___________TAB1">#REF!</definedName>
    <definedName name="___________TAB2" localSheetId="1">#REF!</definedName>
    <definedName name="___________TAB2" localSheetId="3">#REF!</definedName>
    <definedName name="___________TAB2">#REF!</definedName>
    <definedName name="___________TG1" localSheetId="1">#REF!</definedName>
    <definedName name="___________TG1" localSheetId="3">#REF!</definedName>
    <definedName name="___________TG1">#REF!</definedName>
    <definedName name="___________TG10" localSheetId="1">#REF!</definedName>
    <definedName name="___________TG10" localSheetId="3">#REF!</definedName>
    <definedName name="___________TG10">#REF!</definedName>
    <definedName name="___________TG11" localSheetId="1">#REF!</definedName>
    <definedName name="___________TG11" localSheetId="3">#REF!</definedName>
    <definedName name="___________TG11">#REF!</definedName>
    <definedName name="___________TG12" localSheetId="1">#REF!</definedName>
    <definedName name="___________TG12" localSheetId="3">#REF!</definedName>
    <definedName name="___________TG12">#REF!</definedName>
    <definedName name="___________TG13" localSheetId="1">#REF!</definedName>
    <definedName name="___________TG13" localSheetId="3">#REF!</definedName>
    <definedName name="___________TG13">#REF!</definedName>
    <definedName name="___________TG14" localSheetId="1">#REF!</definedName>
    <definedName name="___________TG14" localSheetId="3">#REF!</definedName>
    <definedName name="___________TG14">#REF!</definedName>
    <definedName name="___________TG15" localSheetId="1">#REF!</definedName>
    <definedName name="___________TG15" localSheetId="3">#REF!</definedName>
    <definedName name="___________TG15">#REF!</definedName>
    <definedName name="___________TG16" localSheetId="1">#REF!</definedName>
    <definedName name="___________TG16" localSheetId="3">#REF!</definedName>
    <definedName name="___________TG16">#REF!</definedName>
    <definedName name="___________TG17" localSheetId="1">#REF!</definedName>
    <definedName name="___________TG17" localSheetId="3">#REF!</definedName>
    <definedName name="___________TG17">#REF!</definedName>
    <definedName name="___________TG18" localSheetId="1">#REF!</definedName>
    <definedName name="___________TG18" localSheetId="3">#REF!</definedName>
    <definedName name="___________TG18">#REF!</definedName>
    <definedName name="___________TG19" localSheetId="1">#REF!</definedName>
    <definedName name="___________TG19" localSheetId="3">#REF!</definedName>
    <definedName name="___________TG19">#REF!</definedName>
    <definedName name="___________TG2" localSheetId="1">#REF!</definedName>
    <definedName name="___________TG2" localSheetId="3">#REF!</definedName>
    <definedName name="___________TG2">#REF!</definedName>
    <definedName name="___________TG20" localSheetId="1">#REF!</definedName>
    <definedName name="___________TG20" localSheetId="3">#REF!</definedName>
    <definedName name="___________TG20">#REF!</definedName>
    <definedName name="___________TG21" localSheetId="1">#REF!</definedName>
    <definedName name="___________TG21" localSheetId="3">#REF!</definedName>
    <definedName name="___________TG21">#REF!</definedName>
    <definedName name="___________TG22" localSheetId="1">#REF!</definedName>
    <definedName name="___________TG22" localSheetId="3">#REF!</definedName>
    <definedName name="___________TG22">#REF!</definedName>
    <definedName name="___________TG23" localSheetId="1">#REF!</definedName>
    <definedName name="___________TG23" localSheetId="3">#REF!</definedName>
    <definedName name="___________TG23">#REF!</definedName>
    <definedName name="___________TG24" localSheetId="1">#REF!</definedName>
    <definedName name="___________TG24" localSheetId="3">#REF!</definedName>
    <definedName name="___________TG24">#REF!</definedName>
    <definedName name="___________TG25" localSheetId="1">#REF!</definedName>
    <definedName name="___________TG25" localSheetId="3">#REF!</definedName>
    <definedName name="___________TG25">#REF!</definedName>
    <definedName name="___________TG26" localSheetId="1">#REF!</definedName>
    <definedName name="___________TG26" localSheetId="3">#REF!</definedName>
    <definedName name="___________TG26">#REF!</definedName>
    <definedName name="___________TG27" localSheetId="1">#REF!</definedName>
    <definedName name="___________TG27" localSheetId="3">#REF!</definedName>
    <definedName name="___________TG27">#REF!</definedName>
    <definedName name="___________TG28" localSheetId="1">#REF!</definedName>
    <definedName name="___________TG28" localSheetId="3">#REF!</definedName>
    <definedName name="___________TG28">#REF!</definedName>
    <definedName name="___________TG29" localSheetId="1">#REF!</definedName>
    <definedName name="___________TG29" localSheetId="3">#REF!</definedName>
    <definedName name="___________TG29">#REF!</definedName>
    <definedName name="___________TG3" localSheetId="1">#REF!</definedName>
    <definedName name="___________TG3" localSheetId="3">#REF!</definedName>
    <definedName name="___________TG3">#REF!</definedName>
    <definedName name="___________TG30" localSheetId="1">#REF!</definedName>
    <definedName name="___________TG30" localSheetId="3">#REF!</definedName>
    <definedName name="___________TG30">#REF!</definedName>
    <definedName name="___________TG31" localSheetId="1">#REF!</definedName>
    <definedName name="___________TG31" localSheetId="3">#REF!</definedName>
    <definedName name="___________TG31">#REF!</definedName>
    <definedName name="___________TG4" localSheetId="1">#REF!</definedName>
    <definedName name="___________TG4" localSheetId="3">#REF!</definedName>
    <definedName name="___________TG4">#REF!</definedName>
    <definedName name="___________TG5" localSheetId="1">#REF!</definedName>
    <definedName name="___________TG5" localSheetId="3">#REF!</definedName>
    <definedName name="___________TG5">#REF!</definedName>
    <definedName name="___________TG6" localSheetId="1">#REF!</definedName>
    <definedName name="___________TG6" localSheetId="3">#REF!</definedName>
    <definedName name="___________TG6">#REF!</definedName>
    <definedName name="___________TG7" localSheetId="1">#REF!</definedName>
    <definedName name="___________TG7" localSheetId="3">#REF!</definedName>
    <definedName name="___________TG7">#REF!</definedName>
    <definedName name="___________TG8" localSheetId="1">#REF!</definedName>
    <definedName name="___________TG8" localSheetId="3">#REF!</definedName>
    <definedName name="___________TG8">#REF!</definedName>
    <definedName name="___________TG9" localSheetId="1">#REF!</definedName>
    <definedName name="___________TG9" localSheetId="3">#REF!</definedName>
    <definedName name="___________TG9">#REF!</definedName>
    <definedName name="___________xlnm.Print_Area_3">NA()</definedName>
    <definedName name="__________DAT1" localSheetId="1">#REF!</definedName>
    <definedName name="__________DAT1" localSheetId="3">#REF!</definedName>
    <definedName name="__________DAT1">#REF!</definedName>
    <definedName name="__________DAT10" localSheetId="1">#REF!</definedName>
    <definedName name="__________DAT10" localSheetId="3">#REF!</definedName>
    <definedName name="__________DAT10">#REF!</definedName>
    <definedName name="__________DAT2" localSheetId="1">#REF!</definedName>
    <definedName name="__________DAT2" localSheetId="3">#REF!</definedName>
    <definedName name="__________DAT2">#REF!</definedName>
    <definedName name="__________DAT3" localSheetId="1">#REF!</definedName>
    <definedName name="__________DAT3" localSheetId="3">#REF!</definedName>
    <definedName name="__________DAT3">#REF!</definedName>
    <definedName name="__________DAT4" localSheetId="1">#REF!</definedName>
    <definedName name="__________DAT4" localSheetId="3">#REF!</definedName>
    <definedName name="__________DAT4">#REF!</definedName>
    <definedName name="__________DAT5" localSheetId="1">#REF!</definedName>
    <definedName name="__________DAT5" localSheetId="3">#REF!</definedName>
    <definedName name="__________DAT5">#REF!</definedName>
    <definedName name="__________DAT6" localSheetId="1">#REF!</definedName>
    <definedName name="__________DAT6" localSheetId="3">#REF!</definedName>
    <definedName name="__________DAT6">#REF!</definedName>
    <definedName name="__________DAT7" localSheetId="1">#REF!</definedName>
    <definedName name="__________DAT7" localSheetId="3">#REF!</definedName>
    <definedName name="__________DAT7">#REF!</definedName>
    <definedName name="__________DAT8" localSheetId="1">#REF!</definedName>
    <definedName name="__________DAT8" localSheetId="3">#REF!</definedName>
    <definedName name="__________DAT8">#REF!</definedName>
    <definedName name="__________DAT9" localSheetId="1">#REF!</definedName>
    <definedName name="__________DAT9" localSheetId="3">#REF!</definedName>
    <definedName name="__________DAT9">#REF!</definedName>
    <definedName name="__________FEB107" localSheetId="1" hidden="1">#REF!</definedName>
    <definedName name="__________FEB107" localSheetId="3" hidden="1">#REF!</definedName>
    <definedName name="__________FEB107" hidden="1">#REF!</definedName>
    <definedName name="__________ISP4" localSheetId="1">#REF!</definedName>
    <definedName name="__________ISP4" localSheetId="3">#REF!</definedName>
    <definedName name="__________ISP4">#REF!</definedName>
    <definedName name="__________MAy0201" localSheetId="1">#REF!</definedName>
    <definedName name="__________MAy0201" localSheetId="3">#REF!</definedName>
    <definedName name="__________MAy0201">#REF!</definedName>
    <definedName name="__________TAB1" localSheetId="1">#REF!</definedName>
    <definedName name="__________TAB1" localSheetId="3">#REF!</definedName>
    <definedName name="__________TAB1">#REF!</definedName>
    <definedName name="__________TAB2" localSheetId="1">#REF!</definedName>
    <definedName name="__________TAB2" localSheetId="3">#REF!</definedName>
    <definedName name="__________TAB2">#REF!</definedName>
    <definedName name="__________TG1" localSheetId="1">#REF!</definedName>
    <definedName name="__________TG1" localSheetId="3">#REF!</definedName>
    <definedName name="__________TG1">#REF!</definedName>
    <definedName name="__________TG10" localSheetId="1">#REF!</definedName>
    <definedName name="__________TG10" localSheetId="3">#REF!</definedName>
    <definedName name="__________TG10">#REF!</definedName>
    <definedName name="__________TG11" localSheetId="1">#REF!</definedName>
    <definedName name="__________TG11" localSheetId="3">#REF!</definedName>
    <definedName name="__________TG11">#REF!</definedName>
    <definedName name="__________TG12" localSheetId="1">#REF!</definedName>
    <definedName name="__________TG12" localSheetId="3">#REF!</definedName>
    <definedName name="__________TG12">#REF!</definedName>
    <definedName name="__________TG13" localSheetId="1">#REF!</definedName>
    <definedName name="__________TG13" localSheetId="3">#REF!</definedName>
    <definedName name="__________TG13">#REF!</definedName>
    <definedName name="__________TG14" localSheetId="1">#REF!</definedName>
    <definedName name="__________TG14" localSheetId="3">#REF!</definedName>
    <definedName name="__________TG14">#REF!</definedName>
    <definedName name="__________TG15" localSheetId="1">#REF!</definedName>
    <definedName name="__________TG15" localSheetId="3">#REF!</definedName>
    <definedName name="__________TG15">#REF!</definedName>
    <definedName name="__________TG16" localSheetId="1">#REF!</definedName>
    <definedName name="__________TG16" localSheetId="3">#REF!</definedName>
    <definedName name="__________TG16">#REF!</definedName>
    <definedName name="__________TG17" localSheetId="1">#REF!</definedName>
    <definedName name="__________TG17" localSheetId="3">#REF!</definedName>
    <definedName name="__________TG17">#REF!</definedName>
    <definedName name="__________TG18" localSheetId="1">#REF!</definedName>
    <definedName name="__________TG18" localSheetId="3">#REF!</definedName>
    <definedName name="__________TG18">#REF!</definedName>
    <definedName name="__________TG19" localSheetId="1">#REF!</definedName>
    <definedName name="__________TG19" localSheetId="3">#REF!</definedName>
    <definedName name="__________TG19">#REF!</definedName>
    <definedName name="__________TG2" localSheetId="1">#REF!</definedName>
    <definedName name="__________TG2" localSheetId="3">#REF!</definedName>
    <definedName name="__________TG2">#REF!</definedName>
    <definedName name="__________TG20" localSheetId="1">#REF!</definedName>
    <definedName name="__________TG20" localSheetId="3">#REF!</definedName>
    <definedName name="__________TG20">#REF!</definedName>
    <definedName name="__________TG21" localSheetId="1">#REF!</definedName>
    <definedName name="__________TG21" localSheetId="3">#REF!</definedName>
    <definedName name="__________TG21">#REF!</definedName>
    <definedName name="__________TG22" localSheetId="1">#REF!</definedName>
    <definedName name="__________TG22" localSheetId="3">#REF!</definedName>
    <definedName name="__________TG22">#REF!</definedName>
    <definedName name="__________TG23" localSheetId="1">#REF!</definedName>
    <definedName name="__________TG23" localSheetId="3">#REF!</definedName>
    <definedName name="__________TG23">#REF!</definedName>
    <definedName name="__________TG24" localSheetId="1">#REF!</definedName>
    <definedName name="__________TG24" localSheetId="3">#REF!</definedName>
    <definedName name="__________TG24">#REF!</definedName>
    <definedName name="__________TG25" localSheetId="1">#REF!</definedName>
    <definedName name="__________TG25" localSheetId="3">#REF!</definedName>
    <definedName name="__________TG25">#REF!</definedName>
    <definedName name="__________TG26" localSheetId="1">#REF!</definedName>
    <definedName name="__________TG26" localSheetId="3">#REF!</definedName>
    <definedName name="__________TG26">#REF!</definedName>
    <definedName name="__________TG27" localSheetId="1">#REF!</definedName>
    <definedName name="__________TG27" localSheetId="3">#REF!</definedName>
    <definedName name="__________TG27">#REF!</definedName>
    <definedName name="__________TG28" localSheetId="1">#REF!</definedName>
    <definedName name="__________TG28" localSheetId="3">#REF!</definedName>
    <definedName name="__________TG28">#REF!</definedName>
    <definedName name="__________TG29" localSheetId="1">#REF!</definedName>
    <definedName name="__________TG29" localSheetId="3">#REF!</definedName>
    <definedName name="__________TG29">#REF!</definedName>
    <definedName name="__________TG3" localSheetId="1">#REF!</definedName>
    <definedName name="__________TG3" localSheetId="3">#REF!</definedName>
    <definedName name="__________TG3">#REF!</definedName>
    <definedName name="__________TG30" localSheetId="1">#REF!</definedName>
    <definedName name="__________TG30" localSheetId="3">#REF!</definedName>
    <definedName name="__________TG30">#REF!</definedName>
    <definedName name="__________TG31" localSheetId="1">#REF!</definedName>
    <definedName name="__________TG31" localSheetId="3">#REF!</definedName>
    <definedName name="__________TG31">#REF!</definedName>
    <definedName name="__________TG4" localSheetId="1">#REF!</definedName>
    <definedName name="__________TG4" localSheetId="3">#REF!</definedName>
    <definedName name="__________TG4">#REF!</definedName>
    <definedName name="__________TG5" localSheetId="1">#REF!</definedName>
    <definedName name="__________TG5" localSheetId="3">#REF!</definedName>
    <definedName name="__________TG5">#REF!</definedName>
    <definedName name="__________TG6" localSheetId="1">#REF!</definedName>
    <definedName name="__________TG6" localSheetId="3">#REF!</definedName>
    <definedName name="__________TG6">#REF!</definedName>
    <definedName name="__________TG7" localSheetId="1">#REF!</definedName>
    <definedName name="__________TG7" localSheetId="3">#REF!</definedName>
    <definedName name="__________TG7">#REF!</definedName>
    <definedName name="__________TG8" localSheetId="1">#REF!</definedName>
    <definedName name="__________TG8" localSheetId="3">#REF!</definedName>
    <definedName name="__________TG8">#REF!</definedName>
    <definedName name="__________TG9" localSheetId="1">#REF!</definedName>
    <definedName name="__________TG9" localSheetId="3">#REF!</definedName>
    <definedName name="__________TG9">#REF!</definedName>
    <definedName name="__________xlnm.Print_Area_3">NA()</definedName>
    <definedName name="_________DAT1" localSheetId="1">#REF!</definedName>
    <definedName name="_________DAT1" localSheetId="3">#REF!</definedName>
    <definedName name="_________DAT1">#REF!</definedName>
    <definedName name="_________DAT10" localSheetId="1">#REF!</definedName>
    <definedName name="_________DAT10" localSheetId="3">#REF!</definedName>
    <definedName name="_________DAT10">#REF!</definedName>
    <definedName name="_________DAT2" localSheetId="1">#REF!</definedName>
    <definedName name="_________DAT2" localSheetId="3">#REF!</definedName>
    <definedName name="_________DAT2">#REF!</definedName>
    <definedName name="_________DAT3" localSheetId="1">#REF!</definedName>
    <definedName name="_________DAT3" localSheetId="3">#REF!</definedName>
    <definedName name="_________DAT3">#REF!</definedName>
    <definedName name="_________DAT4" localSheetId="1">#REF!</definedName>
    <definedName name="_________DAT4" localSheetId="3">#REF!</definedName>
    <definedName name="_________DAT4">#REF!</definedName>
    <definedName name="_________DAT5" localSheetId="1">#REF!</definedName>
    <definedName name="_________DAT5" localSheetId="3">#REF!</definedName>
    <definedName name="_________DAT5">#REF!</definedName>
    <definedName name="_________DAT6" localSheetId="1">#REF!</definedName>
    <definedName name="_________DAT6" localSheetId="3">#REF!</definedName>
    <definedName name="_________DAT6">#REF!</definedName>
    <definedName name="_________DAT7" localSheetId="1">#REF!</definedName>
    <definedName name="_________DAT7" localSheetId="3">#REF!</definedName>
    <definedName name="_________DAT7">#REF!</definedName>
    <definedName name="_________DAT8" localSheetId="1">#REF!</definedName>
    <definedName name="_________DAT8" localSheetId="3">#REF!</definedName>
    <definedName name="_________DAT8">#REF!</definedName>
    <definedName name="_________DAT9" localSheetId="1">#REF!</definedName>
    <definedName name="_________DAT9" localSheetId="3">#REF!</definedName>
    <definedName name="_________DAT9">#REF!</definedName>
    <definedName name="_________FEB107" localSheetId="1" hidden="1">#REF!</definedName>
    <definedName name="_________FEB107" localSheetId="3" hidden="1">#REF!</definedName>
    <definedName name="_________FEB107" hidden="1">#REF!</definedName>
    <definedName name="_________ISP4" localSheetId="1">#REF!</definedName>
    <definedName name="_________ISP4" localSheetId="3">#REF!</definedName>
    <definedName name="_________ISP4">#REF!</definedName>
    <definedName name="_________MAy0201" localSheetId="1">#REF!</definedName>
    <definedName name="_________MAy0201" localSheetId="3">#REF!</definedName>
    <definedName name="_________MAy0201">#REF!</definedName>
    <definedName name="_________TAB1" localSheetId="1">#REF!</definedName>
    <definedName name="_________TAB1" localSheetId="3">#REF!</definedName>
    <definedName name="_________TAB1">#REF!</definedName>
    <definedName name="_________TAB2" localSheetId="1">#REF!</definedName>
    <definedName name="_________TAB2" localSheetId="3">#REF!</definedName>
    <definedName name="_________TAB2">#REF!</definedName>
    <definedName name="_________TG1" localSheetId="1">#REF!</definedName>
    <definedName name="_________TG1" localSheetId="3">#REF!</definedName>
    <definedName name="_________TG1">#REF!</definedName>
    <definedName name="_________TG10" localSheetId="1">#REF!</definedName>
    <definedName name="_________TG10" localSheetId="3">#REF!</definedName>
    <definedName name="_________TG10">#REF!</definedName>
    <definedName name="_________TG11" localSheetId="1">#REF!</definedName>
    <definedName name="_________TG11" localSheetId="3">#REF!</definedName>
    <definedName name="_________TG11">#REF!</definedName>
    <definedName name="_________TG12" localSheetId="1">#REF!</definedName>
    <definedName name="_________TG12" localSheetId="3">#REF!</definedName>
    <definedName name="_________TG12">#REF!</definedName>
    <definedName name="_________TG13" localSheetId="1">#REF!</definedName>
    <definedName name="_________TG13" localSheetId="3">#REF!</definedName>
    <definedName name="_________TG13">#REF!</definedName>
    <definedName name="_________TG14" localSheetId="1">#REF!</definedName>
    <definedName name="_________TG14" localSheetId="3">#REF!</definedName>
    <definedName name="_________TG14">#REF!</definedName>
    <definedName name="_________TG15" localSheetId="1">#REF!</definedName>
    <definedName name="_________TG15" localSheetId="3">#REF!</definedName>
    <definedName name="_________TG15">#REF!</definedName>
    <definedName name="_________TG16" localSheetId="1">#REF!</definedName>
    <definedName name="_________TG16" localSheetId="3">#REF!</definedName>
    <definedName name="_________TG16">#REF!</definedName>
    <definedName name="_________TG17" localSheetId="1">#REF!</definedName>
    <definedName name="_________TG17" localSheetId="3">#REF!</definedName>
    <definedName name="_________TG17">#REF!</definedName>
    <definedName name="_________TG18" localSheetId="1">#REF!</definedName>
    <definedName name="_________TG18" localSheetId="3">#REF!</definedName>
    <definedName name="_________TG18">#REF!</definedName>
    <definedName name="_________TG19" localSheetId="1">#REF!</definedName>
    <definedName name="_________TG19" localSheetId="3">#REF!</definedName>
    <definedName name="_________TG19">#REF!</definedName>
    <definedName name="_________TG2" localSheetId="1">#REF!</definedName>
    <definedName name="_________TG2" localSheetId="3">#REF!</definedName>
    <definedName name="_________TG2">#REF!</definedName>
    <definedName name="_________TG20" localSheetId="1">#REF!</definedName>
    <definedName name="_________TG20" localSheetId="3">#REF!</definedName>
    <definedName name="_________TG20">#REF!</definedName>
    <definedName name="_________TG21" localSheetId="1">#REF!</definedName>
    <definedName name="_________TG21" localSheetId="3">#REF!</definedName>
    <definedName name="_________TG21">#REF!</definedName>
    <definedName name="_________TG22" localSheetId="1">#REF!</definedName>
    <definedName name="_________TG22" localSheetId="3">#REF!</definedName>
    <definedName name="_________TG22">#REF!</definedName>
    <definedName name="_________TG23" localSheetId="1">#REF!</definedName>
    <definedName name="_________TG23" localSheetId="3">#REF!</definedName>
    <definedName name="_________TG23">#REF!</definedName>
    <definedName name="_________TG24" localSheetId="1">#REF!</definedName>
    <definedName name="_________TG24" localSheetId="3">#REF!</definedName>
    <definedName name="_________TG24">#REF!</definedName>
    <definedName name="_________TG25" localSheetId="1">#REF!</definedName>
    <definedName name="_________TG25" localSheetId="3">#REF!</definedName>
    <definedName name="_________TG25">#REF!</definedName>
    <definedName name="_________TG26" localSheetId="1">#REF!</definedName>
    <definedName name="_________TG26" localSheetId="3">#REF!</definedName>
    <definedName name="_________TG26">#REF!</definedName>
    <definedName name="_________TG27" localSheetId="1">#REF!</definedName>
    <definedName name="_________TG27" localSheetId="3">#REF!</definedName>
    <definedName name="_________TG27">#REF!</definedName>
    <definedName name="_________TG28" localSheetId="1">#REF!</definedName>
    <definedName name="_________TG28" localSheetId="3">#REF!</definedName>
    <definedName name="_________TG28">#REF!</definedName>
    <definedName name="_________TG29" localSheetId="1">#REF!</definedName>
    <definedName name="_________TG29" localSheetId="3">#REF!</definedName>
    <definedName name="_________TG29">#REF!</definedName>
    <definedName name="_________TG3" localSheetId="1">#REF!</definedName>
    <definedName name="_________TG3" localSheetId="3">#REF!</definedName>
    <definedName name="_________TG3">#REF!</definedName>
    <definedName name="_________TG30" localSheetId="1">#REF!</definedName>
    <definedName name="_________TG30" localSheetId="3">#REF!</definedName>
    <definedName name="_________TG30">#REF!</definedName>
    <definedName name="_________TG31" localSheetId="1">#REF!</definedName>
    <definedName name="_________TG31" localSheetId="3">#REF!</definedName>
    <definedName name="_________TG31">#REF!</definedName>
    <definedName name="_________TG4" localSheetId="1">#REF!</definedName>
    <definedName name="_________TG4" localSheetId="3">#REF!</definedName>
    <definedName name="_________TG4">#REF!</definedName>
    <definedName name="_________TG5" localSheetId="1">#REF!</definedName>
    <definedName name="_________TG5" localSheetId="3">#REF!</definedName>
    <definedName name="_________TG5">#REF!</definedName>
    <definedName name="_________TG6" localSheetId="1">#REF!</definedName>
    <definedName name="_________TG6" localSheetId="3">#REF!</definedName>
    <definedName name="_________TG6">#REF!</definedName>
    <definedName name="_________TG7" localSheetId="1">#REF!</definedName>
    <definedName name="_________TG7" localSheetId="3">#REF!</definedName>
    <definedName name="_________TG7">#REF!</definedName>
    <definedName name="_________TG8" localSheetId="1">#REF!</definedName>
    <definedName name="_________TG8" localSheetId="3">#REF!</definedName>
    <definedName name="_________TG8">#REF!</definedName>
    <definedName name="_________TG9" localSheetId="1">#REF!</definedName>
    <definedName name="_________TG9" localSheetId="3">#REF!</definedName>
    <definedName name="_________TG9">#REF!</definedName>
    <definedName name="_________xlnm.Print_Area_3">NA()</definedName>
    <definedName name="________DAT1" localSheetId="1">#REF!</definedName>
    <definedName name="________DAT1" localSheetId="3">#REF!</definedName>
    <definedName name="________DAT1">#REF!</definedName>
    <definedName name="________DAT10" localSheetId="1">#REF!</definedName>
    <definedName name="________DAT10" localSheetId="3">#REF!</definedName>
    <definedName name="________DAT10">#REF!</definedName>
    <definedName name="________DAT2" localSheetId="1">#REF!</definedName>
    <definedName name="________DAT2" localSheetId="3">#REF!</definedName>
    <definedName name="________DAT2">#REF!</definedName>
    <definedName name="________DAT3" localSheetId="1">#REF!</definedName>
    <definedName name="________DAT3" localSheetId="3">#REF!</definedName>
    <definedName name="________DAT3">#REF!</definedName>
    <definedName name="________DAT4" localSheetId="1">#REF!</definedName>
    <definedName name="________DAT4" localSheetId="3">#REF!</definedName>
    <definedName name="________DAT4">#REF!</definedName>
    <definedName name="________DAT5" localSheetId="1">#REF!</definedName>
    <definedName name="________DAT5" localSheetId="3">#REF!</definedName>
    <definedName name="________DAT5">#REF!</definedName>
    <definedName name="________DAT6" localSheetId="1">#REF!</definedName>
    <definedName name="________DAT6" localSheetId="3">#REF!</definedName>
    <definedName name="________DAT6">#REF!</definedName>
    <definedName name="________DAT7" localSheetId="1">#REF!</definedName>
    <definedName name="________DAT7" localSheetId="3">#REF!</definedName>
    <definedName name="________DAT7">#REF!</definedName>
    <definedName name="________DAT8" localSheetId="1">#REF!</definedName>
    <definedName name="________DAT8" localSheetId="3">#REF!</definedName>
    <definedName name="________DAT8">#REF!</definedName>
    <definedName name="________DAT9" localSheetId="1">#REF!</definedName>
    <definedName name="________DAT9" localSheetId="3">#REF!</definedName>
    <definedName name="________DAT9">#REF!</definedName>
    <definedName name="________FEB107" localSheetId="1" hidden="1">#REF!</definedName>
    <definedName name="________FEB107" localSheetId="3" hidden="1">#REF!</definedName>
    <definedName name="________FEB107" hidden="1">#REF!</definedName>
    <definedName name="________ISP4" localSheetId="1">#REF!</definedName>
    <definedName name="________ISP4" localSheetId="3">#REF!</definedName>
    <definedName name="________ISP4">#REF!</definedName>
    <definedName name="________MAy0201" localSheetId="1">#REF!</definedName>
    <definedName name="________MAy0201" localSheetId="3">#REF!</definedName>
    <definedName name="________MAy0201">#REF!</definedName>
    <definedName name="________TAB1" localSheetId="1">#REF!</definedName>
    <definedName name="________TAB1" localSheetId="3">#REF!</definedName>
    <definedName name="________TAB1">#REF!</definedName>
    <definedName name="________TAB2" localSheetId="1">#REF!</definedName>
    <definedName name="________TAB2" localSheetId="3">#REF!</definedName>
    <definedName name="________TAB2">#REF!</definedName>
    <definedName name="________TG1" localSheetId="1">#REF!</definedName>
    <definedName name="________TG1" localSheetId="3">#REF!</definedName>
    <definedName name="________TG1">#REF!</definedName>
    <definedName name="________TG10" localSheetId="1">#REF!</definedName>
    <definedName name="________TG10" localSheetId="3">#REF!</definedName>
    <definedName name="________TG10">#REF!</definedName>
    <definedName name="________TG11" localSheetId="1">#REF!</definedName>
    <definedName name="________TG11" localSheetId="3">#REF!</definedName>
    <definedName name="________TG11">#REF!</definedName>
    <definedName name="________TG12" localSheetId="1">#REF!</definedName>
    <definedName name="________TG12" localSheetId="3">#REF!</definedName>
    <definedName name="________TG12">#REF!</definedName>
    <definedName name="________TG13" localSheetId="1">#REF!</definedName>
    <definedName name="________TG13" localSheetId="3">#REF!</definedName>
    <definedName name="________TG13">#REF!</definedName>
    <definedName name="________TG14" localSheetId="1">#REF!</definedName>
    <definedName name="________TG14" localSheetId="3">#REF!</definedName>
    <definedName name="________TG14">#REF!</definedName>
    <definedName name="________TG15" localSheetId="1">#REF!</definedName>
    <definedName name="________TG15" localSheetId="3">#REF!</definedName>
    <definedName name="________TG15">#REF!</definedName>
    <definedName name="________TG16" localSheetId="1">#REF!</definedName>
    <definedName name="________TG16" localSheetId="3">#REF!</definedName>
    <definedName name="________TG16">#REF!</definedName>
    <definedName name="________TG17" localSheetId="1">#REF!</definedName>
    <definedName name="________TG17" localSheetId="3">#REF!</definedName>
    <definedName name="________TG17">#REF!</definedName>
    <definedName name="________TG18" localSheetId="1">#REF!</definedName>
    <definedName name="________TG18" localSheetId="3">#REF!</definedName>
    <definedName name="________TG18">#REF!</definedName>
    <definedName name="________TG19" localSheetId="1">#REF!</definedName>
    <definedName name="________TG19" localSheetId="3">#REF!</definedName>
    <definedName name="________TG19">#REF!</definedName>
    <definedName name="________TG2" localSheetId="1">#REF!</definedName>
    <definedName name="________TG2" localSheetId="3">#REF!</definedName>
    <definedName name="________TG2">#REF!</definedName>
    <definedName name="________TG20" localSheetId="1">#REF!</definedName>
    <definedName name="________TG20" localSheetId="3">#REF!</definedName>
    <definedName name="________TG20">#REF!</definedName>
    <definedName name="________TG21" localSheetId="1">#REF!</definedName>
    <definedName name="________TG21" localSheetId="3">#REF!</definedName>
    <definedName name="________TG21">#REF!</definedName>
    <definedName name="________TG22" localSheetId="1">#REF!</definedName>
    <definedName name="________TG22" localSheetId="3">#REF!</definedName>
    <definedName name="________TG22">#REF!</definedName>
    <definedName name="________TG23" localSheetId="1">#REF!</definedName>
    <definedName name="________TG23" localSheetId="3">#REF!</definedName>
    <definedName name="________TG23">#REF!</definedName>
    <definedName name="________TG24" localSheetId="1">#REF!</definedName>
    <definedName name="________TG24" localSheetId="3">#REF!</definedName>
    <definedName name="________TG24">#REF!</definedName>
    <definedName name="________TG25" localSheetId="1">#REF!</definedName>
    <definedName name="________TG25" localSheetId="3">#REF!</definedName>
    <definedName name="________TG25">#REF!</definedName>
    <definedName name="________TG26" localSheetId="1">#REF!</definedName>
    <definedName name="________TG26" localSheetId="3">#REF!</definedName>
    <definedName name="________TG26">#REF!</definedName>
    <definedName name="________TG27" localSheetId="1">#REF!</definedName>
    <definedName name="________TG27" localSheetId="3">#REF!</definedName>
    <definedName name="________TG27">#REF!</definedName>
    <definedName name="________TG28" localSheetId="1">#REF!</definedName>
    <definedName name="________TG28" localSheetId="3">#REF!</definedName>
    <definedName name="________TG28">#REF!</definedName>
    <definedName name="________TG29" localSheetId="1">#REF!</definedName>
    <definedName name="________TG29" localSheetId="3">#REF!</definedName>
    <definedName name="________TG29">#REF!</definedName>
    <definedName name="________TG3" localSheetId="1">#REF!</definedName>
    <definedName name="________TG3" localSheetId="3">#REF!</definedName>
    <definedName name="________TG3">#REF!</definedName>
    <definedName name="________TG30" localSheetId="1">#REF!</definedName>
    <definedName name="________TG30" localSheetId="3">#REF!</definedName>
    <definedName name="________TG30">#REF!</definedName>
    <definedName name="________TG31" localSheetId="1">#REF!</definedName>
    <definedName name="________TG31" localSheetId="3">#REF!</definedName>
    <definedName name="________TG31">#REF!</definedName>
    <definedName name="________TG4" localSheetId="1">#REF!</definedName>
    <definedName name="________TG4" localSheetId="3">#REF!</definedName>
    <definedName name="________TG4">#REF!</definedName>
    <definedName name="________TG5" localSheetId="1">#REF!</definedName>
    <definedName name="________TG5" localSheetId="3">#REF!</definedName>
    <definedName name="________TG5">#REF!</definedName>
    <definedName name="________TG6" localSheetId="1">#REF!</definedName>
    <definedName name="________TG6" localSheetId="3">#REF!</definedName>
    <definedName name="________TG6">#REF!</definedName>
    <definedName name="________TG7" localSheetId="1">#REF!</definedName>
    <definedName name="________TG7" localSheetId="3">#REF!</definedName>
    <definedName name="________TG7">#REF!</definedName>
    <definedName name="________TG8" localSheetId="1">#REF!</definedName>
    <definedName name="________TG8" localSheetId="3">#REF!</definedName>
    <definedName name="________TG8">#REF!</definedName>
    <definedName name="________TG9" localSheetId="1">#REF!</definedName>
    <definedName name="________TG9" localSheetId="3">#REF!</definedName>
    <definedName name="________TG9">#REF!</definedName>
    <definedName name="________xlnm.Print_Area_3">NA()</definedName>
    <definedName name="_______DAT1" localSheetId="1">#REF!</definedName>
    <definedName name="_______DAT1" localSheetId="3">#REF!</definedName>
    <definedName name="_______DAT1">#REF!</definedName>
    <definedName name="_______DAT10" localSheetId="1">#REF!</definedName>
    <definedName name="_______DAT10" localSheetId="3">#REF!</definedName>
    <definedName name="_______DAT10">#REF!</definedName>
    <definedName name="_______DAT2" localSheetId="1">#REF!</definedName>
    <definedName name="_______DAT2" localSheetId="3">#REF!</definedName>
    <definedName name="_______DAT2">#REF!</definedName>
    <definedName name="_______DAT3" localSheetId="1">#REF!</definedName>
    <definedName name="_______DAT3" localSheetId="3">#REF!</definedName>
    <definedName name="_______DAT3">#REF!</definedName>
    <definedName name="_______DAT4" localSheetId="1">#REF!</definedName>
    <definedName name="_______DAT4" localSheetId="3">#REF!</definedName>
    <definedName name="_______DAT4">#REF!</definedName>
    <definedName name="_______DAT5" localSheetId="1">#REF!</definedName>
    <definedName name="_______DAT5" localSheetId="3">#REF!</definedName>
    <definedName name="_______DAT5">#REF!</definedName>
    <definedName name="_______DAT6" localSheetId="1">#REF!</definedName>
    <definedName name="_______DAT6" localSheetId="3">#REF!</definedName>
    <definedName name="_______DAT6">#REF!</definedName>
    <definedName name="_______DAT7" localSheetId="1">#REF!</definedName>
    <definedName name="_______DAT7" localSheetId="3">#REF!</definedName>
    <definedName name="_______DAT7">#REF!</definedName>
    <definedName name="_______DAT8" localSheetId="1">#REF!</definedName>
    <definedName name="_______DAT8" localSheetId="3">#REF!</definedName>
    <definedName name="_______DAT8">#REF!</definedName>
    <definedName name="_______DAT9" localSheetId="1">#REF!</definedName>
    <definedName name="_______DAT9" localSheetId="3">#REF!</definedName>
    <definedName name="_______DAT9">#REF!</definedName>
    <definedName name="_______FEB107" localSheetId="1" hidden="1">#REF!</definedName>
    <definedName name="_______FEB107" localSheetId="3" hidden="1">#REF!</definedName>
    <definedName name="_______FEB107" hidden="1">#REF!</definedName>
    <definedName name="_______ISP4" localSheetId="1">#REF!</definedName>
    <definedName name="_______ISP4" localSheetId="3">#REF!</definedName>
    <definedName name="_______ISP4">#REF!</definedName>
    <definedName name="_______MAy0201" localSheetId="1">#REF!</definedName>
    <definedName name="_______MAy0201" localSheetId="3">#REF!</definedName>
    <definedName name="_______MAy0201">#REF!</definedName>
    <definedName name="_______TAB1" localSheetId="1">#REF!</definedName>
    <definedName name="_______TAB1" localSheetId="3">#REF!</definedName>
    <definedName name="_______TAB1">#REF!</definedName>
    <definedName name="_______TAB2" localSheetId="1">#REF!</definedName>
    <definedName name="_______TAB2" localSheetId="3">#REF!</definedName>
    <definedName name="_______TAB2">#REF!</definedName>
    <definedName name="_______TG1" localSheetId="1">#REF!</definedName>
    <definedName name="_______TG1" localSheetId="3">#REF!</definedName>
    <definedName name="_______TG1">#REF!</definedName>
    <definedName name="_______TG10" localSheetId="1">#REF!</definedName>
    <definedName name="_______TG10" localSheetId="3">#REF!</definedName>
    <definedName name="_______TG10">#REF!</definedName>
    <definedName name="_______TG11" localSheetId="1">#REF!</definedName>
    <definedName name="_______TG11" localSheetId="3">#REF!</definedName>
    <definedName name="_______TG11">#REF!</definedName>
    <definedName name="_______TG12" localSheetId="1">#REF!</definedName>
    <definedName name="_______TG12" localSheetId="3">#REF!</definedName>
    <definedName name="_______TG12">#REF!</definedName>
    <definedName name="_______TG13" localSheetId="1">#REF!</definedName>
    <definedName name="_______TG13" localSheetId="3">#REF!</definedName>
    <definedName name="_______TG13">#REF!</definedName>
    <definedName name="_______TG14" localSheetId="1">#REF!</definedName>
    <definedName name="_______TG14" localSheetId="3">#REF!</definedName>
    <definedName name="_______TG14">#REF!</definedName>
    <definedName name="_______TG15" localSheetId="1">#REF!</definedName>
    <definedName name="_______TG15" localSheetId="3">#REF!</definedName>
    <definedName name="_______TG15">#REF!</definedName>
    <definedName name="_______TG16" localSheetId="1">#REF!</definedName>
    <definedName name="_______TG16" localSheetId="3">#REF!</definedName>
    <definedName name="_______TG16">#REF!</definedName>
    <definedName name="_______TG17" localSheetId="1">#REF!</definedName>
    <definedName name="_______TG17" localSheetId="3">#REF!</definedName>
    <definedName name="_______TG17">#REF!</definedName>
    <definedName name="_______TG18" localSheetId="1">#REF!</definedName>
    <definedName name="_______TG18" localSheetId="3">#REF!</definedName>
    <definedName name="_______TG18">#REF!</definedName>
    <definedName name="_______TG19" localSheetId="1">#REF!</definedName>
    <definedName name="_______TG19" localSheetId="3">#REF!</definedName>
    <definedName name="_______TG19">#REF!</definedName>
    <definedName name="_______TG2" localSheetId="1">#REF!</definedName>
    <definedName name="_______TG2" localSheetId="3">#REF!</definedName>
    <definedName name="_______TG2">#REF!</definedName>
    <definedName name="_______TG20" localSheetId="1">#REF!</definedName>
    <definedName name="_______TG20" localSheetId="3">#REF!</definedName>
    <definedName name="_______TG20">#REF!</definedName>
    <definedName name="_______TG21" localSheetId="1">#REF!</definedName>
    <definedName name="_______TG21" localSheetId="3">#REF!</definedName>
    <definedName name="_______TG21">#REF!</definedName>
    <definedName name="_______TG22" localSheetId="1">#REF!</definedName>
    <definedName name="_______TG22" localSheetId="3">#REF!</definedName>
    <definedName name="_______TG22">#REF!</definedName>
    <definedName name="_______TG23" localSheetId="1">#REF!</definedName>
    <definedName name="_______TG23" localSheetId="3">#REF!</definedName>
    <definedName name="_______TG23">#REF!</definedName>
    <definedName name="_______TG24" localSheetId="1">#REF!</definedName>
    <definedName name="_______TG24" localSheetId="3">#REF!</definedName>
    <definedName name="_______TG24">#REF!</definedName>
    <definedName name="_______TG25" localSheetId="1">#REF!</definedName>
    <definedName name="_______TG25" localSheetId="3">#REF!</definedName>
    <definedName name="_______TG25">#REF!</definedName>
    <definedName name="_______TG26" localSheetId="1">#REF!</definedName>
    <definedName name="_______TG26" localSheetId="3">#REF!</definedName>
    <definedName name="_______TG26">#REF!</definedName>
    <definedName name="_______TG27" localSheetId="1">#REF!</definedName>
    <definedName name="_______TG27" localSheetId="3">#REF!</definedName>
    <definedName name="_______TG27">#REF!</definedName>
    <definedName name="_______TG28" localSheetId="1">#REF!</definedName>
    <definedName name="_______TG28" localSheetId="3">#REF!</definedName>
    <definedName name="_______TG28">#REF!</definedName>
    <definedName name="_______TG29" localSheetId="1">#REF!</definedName>
    <definedName name="_______TG29" localSheetId="3">#REF!</definedName>
    <definedName name="_______TG29">#REF!</definedName>
    <definedName name="_______TG3" localSheetId="1">#REF!</definedName>
    <definedName name="_______TG3" localSheetId="3">#REF!</definedName>
    <definedName name="_______TG3">#REF!</definedName>
    <definedName name="_______TG30" localSheetId="1">#REF!</definedName>
    <definedName name="_______TG30" localSheetId="3">#REF!</definedName>
    <definedName name="_______TG30">#REF!</definedName>
    <definedName name="_______TG31" localSheetId="1">#REF!</definedName>
    <definedName name="_______TG31" localSheetId="3">#REF!</definedName>
    <definedName name="_______TG31">#REF!</definedName>
    <definedName name="_______TG4" localSheetId="1">#REF!</definedName>
    <definedName name="_______TG4" localSheetId="3">#REF!</definedName>
    <definedName name="_______TG4">#REF!</definedName>
    <definedName name="_______TG5" localSheetId="1">#REF!</definedName>
    <definedName name="_______TG5" localSheetId="3">#REF!</definedName>
    <definedName name="_______TG5">#REF!</definedName>
    <definedName name="_______TG6" localSheetId="1">#REF!</definedName>
    <definedName name="_______TG6" localSheetId="3">#REF!</definedName>
    <definedName name="_______TG6">#REF!</definedName>
    <definedName name="_______TG7" localSheetId="1">#REF!</definedName>
    <definedName name="_______TG7" localSheetId="3">#REF!</definedName>
    <definedName name="_______TG7">#REF!</definedName>
    <definedName name="_______TG8" localSheetId="1">#REF!</definedName>
    <definedName name="_______TG8" localSheetId="3">#REF!</definedName>
    <definedName name="_______TG8">#REF!</definedName>
    <definedName name="_______TG9" localSheetId="1">#REF!</definedName>
    <definedName name="_______TG9" localSheetId="3">#REF!</definedName>
    <definedName name="_______TG9">#REF!</definedName>
    <definedName name="_______xlnm.Print_Area_3">NA()</definedName>
    <definedName name="______DAT1" localSheetId="1">#REF!</definedName>
    <definedName name="______DAT1" localSheetId="3">#REF!</definedName>
    <definedName name="______DAT1">#REF!</definedName>
    <definedName name="______DAT10" localSheetId="1">#REF!</definedName>
    <definedName name="______DAT10" localSheetId="3">#REF!</definedName>
    <definedName name="______DAT10">#REF!</definedName>
    <definedName name="______DAT2" localSheetId="1">#REF!</definedName>
    <definedName name="______DAT2" localSheetId="3">#REF!</definedName>
    <definedName name="______DAT2">#REF!</definedName>
    <definedName name="______DAT3" localSheetId="1">#REF!</definedName>
    <definedName name="______DAT3" localSheetId="3">#REF!</definedName>
    <definedName name="______DAT3">#REF!</definedName>
    <definedName name="______DAT4" localSheetId="1">#REF!</definedName>
    <definedName name="______DAT4" localSheetId="3">#REF!</definedName>
    <definedName name="______DAT4">#REF!</definedName>
    <definedName name="______DAT5" localSheetId="1">#REF!</definedName>
    <definedName name="______DAT5" localSheetId="3">#REF!</definedName>
    <definedName name="______DAT5">#REF!</definedName>
    <definedName name="______DAT6" localSheetId="1">#REF!</definedName>
    <definedName name="______DAT6" localSheetId="3">#REF!</definedName>
    <definedName name="______DAT6">#REF!</definedName>
    <definedName name="______DAT7" localSheetId="1">#REF!</definedName>
    <definedName name="______DAT7" localSheetId="3">#REF!</definedName>
    <definedName name="______DAT7">#REF!</definedName>
    <definedName name="______DAT8" localSheetId="1">#REF!</definedName>
    <definedName name="______DAT8" localSheetId="3">#REF!</definedName>
    <definedName name="______DAT8">#REF!</definedName>
    <definedName name="______DAT9" localSheetId="1">#REF!</definedName>
    <definedName name="______DAT9" localSheetId="3">#REF!</definedName>
    <definedName name="______DAT9">#REF!</definedName>
    <definedName name="______FEB107" localSheetId="1" hidden="1">#REF!</definedName>
    <definedName name="______FEB107" localSheetId="3" hidden="1">#REF!</definedName>
    <definedName name="______FEB107" hidden="1">#REF!</definedName>
    <definedName name="______ISP4" localSheetId="1">#REF!</definedName>
    <definedName name="______ISP4" localSheetId="3">#REF!</definedName>
    <definedName name="______ISP4">#REF!</definedName>
    <definedName name="______MAy0201" localSheetId="1">#REF!</definedName>
    <definedName name="______MAy0201" localSheetId="3">#REF!</definedName>
    <definedName name="______MAy0201">#REF!</definedName>
    <definedName name="______TAB1" localSheetId="1">#REF!</definedName>
    <definedName name="______TAB1" localSheetId="3">#REF!</definedName>
    <definedName name="______TAB1">#REF!</definedName>
    <definedName name="______TAB2" localSheetId="1">#REF!</definedName>
    <definedName name="______TAB2" localSheetId="3">#REF!</definedName>
    <definedName name="______TAB2">#REF!</definedName>
    <definedName name="______TG1" localSheetId="1">#REF!</definedName>
    <definedName name="______TG1" localSheetId="3">#REF!</definedName>
    <definedName name="______TG1">#REF!</definedName>
    <definedName name="______TG10" localSheetId="1">#REF!</definedName>
    <definedName name="______TG10" localSheetId="3">#REF!</definedName>
    <definedName name="______TG10">#REF!</definedName>
    <definedName name="______TG11" localSheetId="1">#REF!</definedName>
    <definedName name="______TG11" localSheetId="3">#REF!</definedName>
    <definedName name="______TG11">#REF!</definedName>
    <definedName name="______TG12" localSheetId="1">#REF!</definedName>
    <definedName name="______TG12" localSheetId="3">#REF!</definedName>
    <definedName name="______TG12">#REF!</definedName>
    <definedName name="______TG13" localSheetId="1">#REF!</definedName>
    <definedName name="______TG13" localSheetId="3">#REF!</definedName>
    <definedName name="______TG13">#REF!</definedName>
    <definedName name="______TG14" localSheetId="1">#REF!</definedName>
    <definedName name="______TG14" localSheetId="3">#REF!</definedName>
    <definedName name="______TG14">#REF!</definedName>
    <definedName name="______TG15" localSheetId="1">#REF!</definedName>
    <definedName name="______TG15" localSheetId="3">#REF!</definedName>
    <definedName name="______TG15">#REF!</definedName>
    <definedName name="______TG16" localSheetId="1">#REF!</definedName>
    <definedName name="______TG16" localSheetId="3">#REF!</definedName>
    <definedName name="______TG16">#REF!</definedName>
    <definedName name="______TG17" localSheetId="1">#REF!</definedName>
    <definedName name="______TG17" localSheetId="3">#REF!</definedName>
    <definedName name="______TG17">#REF!</definedName>
    <definedName name="______TG18" localSheetId="1">#REF!</definedName>
    <definedName name="______TG18" localSheetId="3">#REF!</definedName>
    <definedName name="______TG18">#REF!</definedName>
    <definedName name="______TG19" localSheetId="1">#REF!</definedName>
    <definedName name="______TG19" localSheetId="3">#REF!</definedName>
    <definedName name="______TG19">#REF!</definedName>
    <definedName name="______TG2" localSheetId="1">#REF!</definedName>
    <definedName name="______TG2" localSheetId="3">#REF!</definedName>
    <definedName name="______TG2">#REF!</definedName>
    <definedName name="______TG20" localSheetId="1">#REF!</definedName>
    <definedName name="______TG20" localSheetId="3">#REF!</definedName>
    <definedName name="______TG20">#REF!</definedName>
    <definedName name="______TG21" localSheetId="1">#REF!</definedName>
    <definedName name="______TG21" localSheetId="3">#REF!</definedName>
    <definedName name="______TG21">#REF!</definedName>
    <definedName name="______TG22" localSheetId="1">#REF!</definedName>
    <definedName name="______TG22" localSheetId="3">#REF!</definedName>
    <definedName name="______TG22">#REF!</definedName>
    <definedName name="______TG23" localSheetId="1">#REF!</definedName>
    <definedName name="______TG23" localSheetId="3">#REF!</definedName>
    <definedName name="______TG23">#REF!</definedName>
    <definedName name="______TG24" localSheetId="1">#REF!</definedName>
    <definedName name="______TG24" localSheetId="3">#REF!</definedName>
    <definedName name="______TG24">#REF!</definedName>
    <definedName name="______TG25" localSheetId="1">#REF!</definedName>
    <definedName name="______TG25" localSheetId="3">#REF!</definedName>
    <definedName name="______TG25">#REF!</definedName>
    <definedName name="______TG26" localSheetId="1">#REF!</definedName>
    <definedName name="______TG26" localSheetId="3">#REF!</definedName>
    <definedName name="______TG26">#REF!</definedName>
    <definedName name="______TG27" localSheetId="1">#REF!</definedName>
    <definedName name="______TG27" localSheetId="3">#REF!</definedName>
    <definedName name="______TG27">#REF!</definedName>
    <definedName name="______TG28" localSheetId="1">#REF!</definedName>
    <definedName name="______TG28" localSheetId="3">#REF!</definedName>
    <definedName name="______TG28">#REF!</definedName>
    <definedName name="______TG29" localSheetId="1">#REF!</definedName>
    <definedName name="______TG29" localSheetId="3">#REF!</definedName>
    <definedName name="______TG29">#REF!</definedName>
    <definedName name="______TG3" localSheetId="1">#REF!</definedName>
    <definedName name="______TG3" localSheetId="3">#REF!</definedName>
    <definedName name="______TG3">#REF!</definedName>
    <definedName name="______TG30" localSheetId="1">#REF!</definedName>
    <definedName name="______TG30" localSheetId="3">#REF!</definedName>
    <definedName name="______TG30">#REF!</definedName>
    <definedName name="______TG31" localSheetId="1">#REF!</definedName>
    <definedName name="______TG31" localSheetId="3">#REF!</definedName>
    <definedName name="______TG31">#REF!</definedName>
    <definedName name="______TG4" localSheetId="1">#REF!</definedName>
    <definedName name="______TG4" localSheetId="3">#REF!</definedName>
    <definedName name="______TG4">#REF!</definedName>
    <definedName name="______TG5" localSheetId="1">#REF!</definedName>
    <definedName name="______TG5" localSheetId="3">#REF!</definedName>
    <definedName name="______TG5">#REF!</definedName>
    <definedName name="______TG6" localSheetId="1">#REF!</definedName>
    <definedName name="______TG6" localSheetId="3">#REF!</definedName>
    <definedName name="______TG6">#REF!</definedName>
    <definedName name="______TG7" localSheetId="1">#REF!</definedName>
    <definedName name="______TG7" localSheetId="3">#REF!</definedName>
    <definedName name="______TG7">#REF!</definedName>
    <definedName name="______TG8" localSheetId="1">#REF!</definedName>
    <definedName name="______TG8" localSheetId="3">#REF!</definedName>
    <definedName name="______TG8">#REF!</definedName>
    <definedName name="______TG9" localSheetId="1">#REF!</definedName>
    <definedName name="______TG9" localSheetId="3">#REF!</definedName>
    <definedName name="______TG9">#REF!</definedName>
    <definedName name="______xlnm.Print_Area_3">NA()</definedName>
    <definedName name="_____DAT1" localSheetId="1">#REF!</definedName>
    <definedName name="_____DAT1" localSheetId="3">#REF!</definedName>
    <definedName name="_____DAT1">#REF!</definedName>
    <definedName name="_____DAT10" localSheetId="1">#REF!</definedName>
    <definedName name="_____DAT10" localSheetId="3">#REF!</definedName>
    <definedName name="_____DAT10">#REF!</definedName>
    <definedName name="_____DAT2" localSheetId="1">#REF!</definedName>
    <definedName name="_____DAT2" localSheetId="3">#REF!</definedName>
    <definedName name="_____DAT2">#REF!</definedName>
    <definedName name="_____DAT3" localSheetId="1">#REF!</definedName>
    <definedName name="_____DAT3" localSheetId="3">#REF!</definedName>
    <definedName name="_____DAT3">#REF!</definedName>
    <definedName name="_____DAT4" localSheetId="1">#REF!</definedName>
    <definedName name="_____DAT4" localSheetId="3">#REF!</definedName>
    <definedName name="_____DAT4">#REF!</definedName>
    <definedName name="_____DAT5" localSheetId="1">#REF!</definedName>
    <definedName name="_____DAT5" localSheetId="3">#REF!</definedName>
    <definedName name="_____DAT5">#REF!</definedName>
    <definedName name="_____DAT6" localSheetId="1">#REF!</definedName>
    <definedName name="_____DAT6" localSheetId="3">#REF!</definedName>
    <definedName name="_____DAT6">#REF!</definedName>
    <definedName name="_____DAT7" localSheetId="1">#REF!</definedName>
    <definedName name="_____DAT7" localSheetId="3">#REF!</definedName>
    <definedName name="_____DAT7">#REF!</definedName>
    <definedName name="_____DAT8" localSheetId="1">#REF!</definedName>
    <definedName name="_____DAT8" localSheetId="3">#REF!</definedName>
    <definedName name="_____DAT8">#REF!</definedName>
    <definedName name="_____DAT9" localSheetId="1">#REF!</definedName>
    <definedName name="_____DAT9" localSheetId="3">#REF!</definedName>
    <definedName name="_____DAT9">#REF!</definedName>
    <definedName name="_____dkk1" localSheetId="1">#REF!</definedName>
    <definedName name="_____dkk1" localSheetId="3">#REF!</definedName>
    <definedName name="_____dkk1">#REF!</definedName>
    <definedName name="_____dkk2" localSheetId="1">#REF!</definedName>
    <definedName name="_____dkk2" localSheetId="3">#REF!</definedName>
    <definedName name="_____dkk2">#REF!</definedName>
    <definedName name="_____exp10" localSheetId="1">#REF!</definedName>
    <definedName name="_____exp10" localSheetId="3">#REF!</definedName>
    <definedName name="_____exp10">#REF!</definedName>
    <definedName name="_____exp11" localSheetId="1">#REF!</definedName>
    <definedName name="_____exp11" localSheetId="3">#REF!</definedName>
    <definedName name="_____exp11">#REF!</definedName>
    <definedName name="_____exp12" localSheetId="1">#REF!</definedName>
    <definedName name="_____exp12" localSheetId="3">#REF!</definedName>
    <definedName name="_____exp12">#REF!</definedName>
    <definedName name="_____EXP22" localSheetId="1">#REF!</definedName>
    <definedName name="_____EXP22" localSheetId="3">#REF!</definedName>
    <definedName name="_____EXP22">#REF!</definedName>
    <definedName name="_____exp5" localSheetId="1">#REF!</definedName>
    <definedName name="_____exp5" localSheetId="3">#REF!</definedName>
    <definedName name="_____exp5">#REF!</definedName>
    <definedName name="_____exp7" localSheetId="1">#REF!</definedName>
    <definedName name="_____exp7" localSheetId="3">#REF!</definedName>
    <definedName name="_____exp7">#REF!</definedName>
    <definedName name="_____exp8" localSheetId="1">#REF!</definedName>
    <definedName name="_____exp8" localSheetId="3">#REF!</definedName>
    <definedName name="_____exp8">#REF!</definedName>
    <definedName name="_____exp9" localSheetId="1">#REF!</definedName>
    <definedName name="_____exp9" localSheetId="3">#REF!</definedName>
    <definedName name="_____exp9">#REF!</definedName>
    <definedName name="_____FEB107" localSheetId="1" hidden="1">#REF!</definedName>
    <definedName name="_____FEB107" localSheetId="3" hidden="1">#REF!</definedName>
    <definedName name="_____FEB107" hidden="1">#REF!</definedName>
    <definedName name="_____ISP4" localSheetId="1">#REF!</definedName>
    <definedName name="_____ISP4" localSheetId="3">#REF!</definedName>
    <definedName name="_____ISP4">#REF!</definedName>
    <definedName name="_____lit1" localSheetId="1">#REF!</definedName>
    <definedName name="_____lit1" localSheetId="3">#REF!</definedName>
    <definedName name="_____lit1">#REF!</definedName>
    <definedName name="_____lit2" localSheetId="1">#REF!</definedName>
    <definedName name="_____lit2" localSheetId="3">#REF!</definedName>
    <definedName name="_____lit2">#REF!</definedName>
    <definedName name="_____MAy0201" localSheetId="1">#REF!</definedName>
    <definedName name="_____MAy0201" localSheetId="3">#REF!</definedName>
    <definedName name="_____MAy0201">#REF!</definedName>
    <definedName name="_____PRD1">237</definedName>
    <definedName name="_____PT1" localSheetId="1">#REF!</definedName>
    <definedName name="_____PT1" localSheetId="3">#REF!</definedName>
    <definedName name="_____PT1">#REF!</definedName>
    <definedName name="_____TAB1" localSheetId="1">#REF!</definedName>
    <definedName name="_____TAB1" localSheetId="3">#REF!</definedName>
    <definedName name="_____TAB1">#REF!</definedName>
    <definedName name="_____TAB2" localSheetId="1">#REF!</definedName>
    <definedName name="_____TAB2" localSheetId="3">#REF!</definedName>
    <definedName name="_____TAB2">#REF!</definedName>
    <definedName name="_____TG1" localSheetId="1">#REF!</definedName>
    <definedName name="_____TG1" localSheetId="3">#REF!</definedName>
    <definedName name="_____TG1">#REF!</definedName>
    <definedName name="_____TG10" localSheetId="1">#REF!</definedName>
    <definedName name="_____TG10" localSheetId="3">#REF!</definedName>
    <definedName name="_____TG10">#REF!</definedName>
    <definedName name="_____TG11" localSheetId="1">#REF!</definedName>
    <definedName name="_____TG11" localSheetId="3">#REF!</definedName>
    <definedName name="_____TG11">#REF!</definedName>
    <definedName name="_____TG12" localSheetId="1">#REF!</definedName>
    <definedName name="_____TG12" localSheetId="3">#REF!</definedName>
    <definedName name="_____TG12">#REF!</definedName>
    <definedName name="_____TG13" localSheetId="1">#REF!</definedName>
    <definedName name="_____TG13" localSheetId="3">#REF!</definedName>
    <definedName name="_____TG13">#REF!</definedName>
    <definedName name="_____TG14" localSheetId="1">#REF!</definedName>
    <definedName name="_____TG14" localSheetId="3">#REF!</definedName>
    <definedName name="_____TG14">#REF!</definedName>
    <definedName name="_____TG15" localSheetId="1">#REF!</definedName>
    <definedName name="_____TG15" localSheetId="3">#REF!</definedName>
    <definedName name="_____TG15">#REF!</definedName>
    <definedName name="_____TG16" localSheetId="1">#REF!</definedName>
    <definedName name="_____TG16" localSheetId="3">#REF!</definedName>
    <definedName name="_____TG16">#REF!</definedName>
    <definedName name="_____TG17" localSheetId="1">#REF!</definedName>
    <definedName name="_____TG17" localSheetId="3">#REF!</definedName>
    <definedName name="_____TG17">#REF!</definedName>
    <definedName name="_____TG18" localSheetId="1">#REF!</definedName>
    <definedName name="_____TG18" localSheetId="3">#REF!</definedName>
    <definedName name="_____TG18">#REF!</definedName>
    <definedName name="_____TG19" localSheetId="1">#REF!</definedName>
    <definedName name="_____TG19" localSheetId="3">#REF!</definedName>
    <definedName name="_____TG19">#REF!</definedName>
    <definedName name="_____TG2" localSheetId="1">#REF!</definedName>
    <definedName name="_____TG2" localSheetId="3">#REF!</definedName>
    <definedName name="_____TG2">#REF!</definedName>
    <definedName name="_____TG20" localSheetId="1">#REF!</definedName>
    <definedName name="_____TG20" localSheetId="3">#REF!</definedName>
    <definedName name="_____TG20">#REF!</definedName>
    <definedName name="_____TG21" localSheetId="1">#REF!</definedName>
    <definedName name="_____TG21" localSheetId="3">#REF!</definedName>
    <definedName name="_____TG21">#REF!</definedName>
    <definedName name="_____TG22" localSheetId="1">#REF!</definedName>
    <definedName name="_____TG22" localSheetId="3">#REF!</definedName>
    <definedName name="_____TG22">#REF!</definedName>
    <definedName name="_____TG23" localSheetId="1">#REF!</definedName>
    <definedName name="_____TG23" localSheetId="3">#REF!</definedName>
    <definedName name="_____TG23">#REF!</definedName>
    <definedName name="_____TG24" localSheetId="1">#REF!</definedName>
    <definedName name="_____TG24" localSheetId="3">#REF!</definedName>
    <definedName name="_____TG24">#REF!</definedName>
    <definedName name="_____TG25" localSheetId="1">#REF!</definedName>
    <definedName name="_____TG25" localSheetId="3">#REF!</definedName>
    <definedName name="_____TG25">#REF!</definedName>
    <definedName name="_____TG26" localSheetId="1">#REF!</definedName>
    <definedName name="_____TG26" localSheetId="3">#REF!</definedName>
    <definedName name="_____TG26">#REF!</definedName>
    <definedName name="_____TG27" localSheetId="1">#REF!</definedName>
    <definedName name="_____TG27" localSheetId="3">#REF!</definedName>
    <definedName name="_____TG27">#REF!</definedName>
    <definedName name="_____TG28" localSheetId="1">#REF!</definedName>
    <definedName name="_____TG28" localSheetId="3">#REF!</definedName>
    <definedName name="_____TG28">#REF!</definedName>
    <definedName name="_____TG29" localSheetId="1">#REF!</definedName>
    <definedName name="_____TG29" localSheetId="3">#REF!</definedName>
    <definedName name="_____TG29">#REF!</definedName>
    <definedName name="_____TG3" localSheetId="1">#REF!</definedName>
    <definedName name="_____TG3" localSheetId="3">#REF!</definedName>
    <definedName name="_____TG3">#REF!</definedName>
    <definedName name="_____TG30" localSheetId="1">#REF!</definedName>
    <definedName name="_____TG30" localSheetId="3">#REF!</definedName>
    <definedName name="_____TG30">#REF!</definedName>
    <definedName name="_____TG31" localSheetId="1">#REF!</definedName>
    <definedName name="_____TG31" localSheetId="3">#REF!</definedName>
    <definedName name="_____TG31">#REF!</definedName>
    <definedName name="_____TG4" localSheetId="1">#REF!</definedName>
    <definedName name="_____TG4" localSheetId="3">#REF!</definedName>
    <definedName name="_____TG4">#REF!</definedName>
    <definedName name="_____TG5" localSheetId="1">#REF!</definedName>
    <definedName name="_____TG5" localSheetId="3">#REF!</definedName>
    <definedName name="_____TG5">#REF!</definedName>
    <definedName name="_____TG6" localSheetId="1">#REF!</definedName>
    <definedName name="_____TG6" localSheetId="3">#REF!</definedName>
    <definedName name="_____TG6">#REF!</definedName>
    <definedName name="_____TG7" localSheetId="1">#REF!</definedName>
    <definedName name="_____TG7" localSheetId="3">#REF!</definedName>
    <definedName name="_____TG7">#REF!</definedName>
    <definedName name="_____TG8" localSheetId="1">#REF!</definedName>
    <definedName name="_____TG8" localSheetId="3">#REF!</definedName>
    <definedName name="_____TG8">#REF!</definedName>
    <definedName name="_____TG9" localSheetId="1">#REF!</definedName>
    <definedName name="_____TG9" localSheetId="3">#REF!</definedName>
    <definedName name="_____TG9">#REF!</definedName>
    <definedName name="_____Us1" localSheetId="1">#REF!</definedName>
    <definedName name="_____Us1" localSheetId="3">#REF!</definedName>
    <definedName name="_____Us1">#REF!</definedName>
    <definedName name="_____Us2" localSheetId="1">#REF!</definedName>
    <definedName name="_____Us2" localSheetId="3">#REF!</definedName>
    <definedName name="_____Us2">#REF!</definedName>
    <definedName name="_____xlnm.Print_Area_3">NA()</definedName>
    <definedName name="____DAT1" localSheetId="1">#REF!</definedName>
    <definedName name="____DAT1" localSheetId="3">#REF!</definedName>
    <definedName name="____DAT1">#REF!</definedName>
    <definedName name="____DAT10" localSheetId="1">#REF!</definedName>
    <definedName name="____DAT10" localSheetId="3">#REF!</definedName>
    <definedName name="____DAT10">#REF!</definedName>
    <definedName name="____DAT2" localSheetId="1">#REF!</definedName>
    <definedName name="____DAT2" localSheetId="3">#REF!</definedName>
    <definedName name="____DAT2">#REF!</definedName>
    <definedName name="____DAT3" localSheetId="1">#REF!</definedName>
    <definedName name="____DAT3" localSheetId="3">#REF!</definedName>
    <definedName name="____DAT3">#REF!</definedName>
    <definedName name="____DAT4" localSheetId="1">#REF!</definedName>
    <definedName name="____DAT4" localSheetId="3">#REF!</definedName>
    <definedName name="____DAT4">#REF!</definedName>
    <definedName name="____DAT5" localSheetId="1">#REF!</definedName>
    <definedName name="____DAT5" localSheetId="3">#REF!</definedName>
    <definedName name="____DAT5">#REF!</definedName>
    <definedName name="____DAT6" localSheetId="1">#REF!</definedName>
    <definedName name="____DAT6" localSheetId="3">#REF!</definedName>
    <definedName name="____DAT6">#REF!</definedName>
    <definedName name="____DAT7" localSheetId="1">#REF!</definedName>
    <definedName name="____DAT7" localSheetId="3">#REF!</definedName>
    <definedName name="____DAT7">#REF!</definedName>
    <definedName name="____DAT8" localSheetId="1">#REF!</definedName>
    <definedName name="____DAT8" localSheetId="3">#REF!</definedName>
    <definedName name="____DAT8">#REF!</definedName>
    <definedName name="____DAT9" localSheetId="1">#REF!</definedName>
    <definedName name="____DAT9" localSheetId="3">#REF!</definedName>
    <definedName name="____DAT9">#REF!</definedName>
    <definedName name="____dkk1" localSheetId="1">#REF!</definedName>
    <definedName name="____dkk1" localSheetId="3">#REF!</definedName>
    <definedName name="____dkk1">#REF!</definedName>
    <definedName name="____dkk2" localSheetId="1">#REF!</definedName>
    <definedName name="____dkk2" localSheetId="3">#REF!</definedName>
    <definedName name="____dkk2">#REF!</definedName>
    <definedName name="____exp10" localSheetId="1">#REF!</definedName>
    <definedName name="____exp10" localSheetId="3">#REF!</definedName>
    <definedName name="____exp10">#REF!</definedName>
    <definedName name="____exp11" localSheetId="1">#REF!</definedName>
    <definedName name="____exp11" localSheetId="3">#REF!</definedName>
    <definedName name="____exp11">#REF!</definedName>
    <definedName name="____exp12" localSheetId="1">#REF!</definedName>
    <definedName name="____exp12" localSheetId="3">#REF!</definedName>
    <definedName name="____exp12">#REF!</definedName>
    <definedName name="____EXP22" localSheetId="1">#REF!</definedName>
    <definedName name="____EXP22" localSheetId="3">#REF!</definedName>
    <definedName name="____EXP22">#REF!</definedName>
    <definedName name="____exp5" localSheetId="1">#REF!</definedName>
    <definedName name="____exp5" localSheetId="3">#REF!</definedName>
    <definedName name="____exp5">#REF!</definedName>
    <definedName name="____exp7" localSheetId="1">#REF!</definedName>
    <definedName name="____exp7" localSheetId="3">#REF!</definedName>
    <definedName name="____exp7">#REF!</definedName>
    <definedName name="____exp8" localSheetId="1">#REF!</definedName>
    <definedName name="____exp8" localSheetId="3">#REF!</definedName>
    <definedName name="____exp8">#REF!</definedName>
    <definedName name="____exp9" localSheetId="1">#REF!</definedName>
    <definedName name="____exp9" localSheetId="3">#REF!</definedName>
    <definedName name="____exp9">#REF!</definedName>
    <definedName name="____FEB107" localSheetId="1" hidden="1">#REF!</definedName>
    <definedName name="____FEB107" localSheetId="3" hidden="1">#REF!</definedName>
    <definedName name="____FEB107" hidden="1">#REF!</definedName>
    <definedName name="____ISP4" localSheetId="1">#REF!</definedName>
    <definedName name="____ISP4" localSheetId="3">#REF!</definedName>
    <definedName name="____ISP4">#REF!</definedName>
    <definedName name="____lit1" localSheetId="1">#REF!</definedName>
    <definedName name="____lit1" localSheetId="3">#REF!</definedName>
    <definedName name="____lit1">#REF!</definedName>
    <definedName name="____lit2" localSheetId="1">#REF!</definedName>
    <definedName name="____lit2" localSheetId="3">#REF!</definedName>
    <definedName name="____lit2">#REF!</definedName>
    <definedName name="____MAy0201" localSheetId="1">#REF!</definedName>
    <definedName name="____MAy0201" localSheetId="3">#REF!</definedName>
    <definedName name="____MAy0201">#REF!</definedName>
    <definedName name="____pd10" localSheetId="1">#REF!</definedName>
    <definedName name="____pd10" localSheetId="3">#REF!</definedName>
    <definedName name="____pd10">#REF!</definedName>
    <definedName name="____pd11" localSheetId="1">#REF!</definedName>
    <definedName name="____pd11" localSheetId="3">#REF!</definedName>
    <definedName name="____pd11">#REF!</definedName>
    <definedName name="____pd12" localSheetId="1">#REF!</definedName>
    <definedName name="____pd12" localSheetId="3">#REF!</definedName>
    <definedName name="____pd12">#REF!</definedName>
    <definedName name="____pd2" localSheetId="1">#REF!</definedName>
    <definedName name="____pd2" localSheetId="3">#REF!</definedName>
    <definedName name="____pd2">#REF!</definedName>
    <definedName name="____pd3" localSheetId="1">#REF!</definedName>
    <definedName name="____pd3" localSheetId="3">#REF!</definedName>
    <definedName name="____pd3">#REF!</definedName>
    <definedName name="____pd4" localSheetId="1">#REF!</definedName>
    <definedName name="____pd4" localSheetId="3">#REF!</definedName>
    <definedName name="____pd4">#REF!</definedName>
    <definedName name="____pd5" localSheetId="1">#REF!</definedName>
    <definedName name="____pd5" localSheetId="3">#REF!</definedName>
    <definedName name="____pd5">#REF!</definedName>
    <definedName name="____pd6" localSheetId="1">#REF!</definedName>
    <definedName name="____pd6" localSheetId="3">#REF!</definedName>
    <definedName name="____pd6">#REF!</definedName>
    <definedName name="____pd7" localSheetId="1">#REF!</definedName>
    <definedName name="____pd7" localSheetId="3">#REF!</definedName>
    <definedName name="____pd7">#REF!</definedName>
    <definedName name="____pd8" localSheetId="1">#REF!</definedName>
    <definedName name="____pd8" localSheetId="3">#REF!</definedName>
    <definedName name="____pd8">#REF!</definedName>
    <definedName name="____pd9" localSheetId="1">#REF!</definedName>
    <definedName name="____pd9" localSheetId="3">#REF!</definedName>
    <definedName name="____pd9">#REF!</definedName>
    <definedName name="____PRD3" localSheetId="1">#REF!</definedName>
    <definedName name="____PRD3" localSheetId="3">#REF!</definedName>
    <definedName name="____PRD3">#REF!</definedName>
    <definedName name="____PT1" localSheetId="1">#REF!</definedName>
    <definedName name="____PT1" localSheetId="3">#REF!</definedName>
    <definedName name="____PT1">#REF!</definedName>
    <definedName name="____TAB1" localSheetId="1">#REF!</definedName>
    <definedName name="____TAB1" localSheetId="3">#REF!</definedName>
    <definedName name="____TAB1">#REF!</definedName>
    <definedName name="____TAB2" localSheetId="1">#REF!</definedName>
    <definedName name="____TAB2" localSheetId="3">#REF!</definedName>
    <definedName name="____TAB2">#REF!</definedName>
    <definedName name="____TG1" localSheetId="1">#REF!</definedName>
    <definedName name="____TG1" localSheetId="3">#REF!</definedName>
    <definedName name="____TG1">#REF!</definedName>
    <definedName name="____TG10" localSheetId="1">#REF!</definedName>
    <definedName name="____TG10" localSheetId="3">#REF!</definedName>
    <definedName name="____TG10">#REF!</definedName>
    <definedName name="____TG11" localSheetId="1">#REF!</definedName>
    <definedName name="____TG11" localSheetId="3">#REF!</definedName>
    <definedName name="____TG11">#REF!</definedName>
    <definedName name="____TG12" localSheetId="1">#REF!</definedName>
    <definedName name="____TG12" localSheetId="3">#REF!</definedName>
    <definedName name="____TG12">#REF!</definedName>
    <definedName name="____TG13" localSheetId="1">#REF!</definedName>
    <definedName name="____TG13" localSheetId="3">#REF!</definedName>
    <definedName name="____TG13">#REF!</definedName>
    <definedName name="____TG14" localSheetId="1">#REF!</definedName>
    <definedName name="____TG14" localSheetId="3">#REF!</definedName>
    <definedName name="____TG14">#REF!</definedName>
    <definedName name="____TG15" localSheetId="1">#REF!</definedName>
    <definedName name="____TG15" localSheetId="3">#REF!</definedName>
    <definedName name="____TG15">#REF!</definedName>
    <definedName name="____TG16" localSheetId="1">#REF!</definedName>
    <definedName name="____TG16" localSheetId="3">#REF!</definedName>
    <definedName name="____TG16">#REF!</definedName>
    <definedName name="____TG17" localSheetId="1">#REF!</definedName>
    <definedName name="____TG17" localSheetId="3">#REF!</definedName>
    <definedName name="____TG17">#REF!</definedName>
    <definedName name="____TG18" localSheetId="1">#REF!</definedName>
    <definedName name="____TG18" localSheetId="3">#REF!</definedName>
    <definedName name="____TG18">#REF!</definedName>
    <definedName name="____TG19" localSheetId="1">#REF!</definedName>
    <definedName name="____TG19" localSheetId="3">#REF!</definedName>
    <definedName name="____TG19">#REF!</definedName>
    <definedName name="____TG2" localSheetId="1">#REF!</definedName>
    <definedName name="____TG2" localSheetId="3">#REF!</definedName>
    <definedName name="____TG2">#REF!</definedName>
    <definedName name="____TG20" localSheetId="1">#REF!</definedName>
    <definedName name="____TG20" localSheetId="3">#REF!</definedName>
    <definedName name="____TG20">#REF!</definedName>
    <definedName name="____TG21" localSheetId="1">#REF!</definedName>
    <definedName name="____TG21" localSheetId="3">#REF!</definedName>
    <definedName name="____TG21">#REF!</definedName>
    <definedName name="____TG22" localSheetId="1">#REF!</definedName>
    <definedName name="____TG22" localSheetId="3">#REF!</definedName>
    <definedName name="____TG22">#REF!</definedName>
    <definedName name="____TG23" localSheetId="1">#REF!</definedName>
    <definedName name="____TG23" localSheetId="3">#REF!</definedName>
    <definedName name="____TG23">#REF!</definedName>
    <definedName name="____TG24" localSheetId="1">#REF!</definedName>
    <definedName name="____TG24" localSheetId="3">#REF!</definedName>
    <definedName name="____TG24">#REF!</definedName>
    <definedName name="____TG25" localSheetId="1">#REF!</definedName>
    <definedName name="____TG25" localSheetId="3">#REF!</definedName>
    <definedName name="____TG25">#REF!</definedName>
    <definedName name="____TG26" localSheetId="1">#REF!</definedName>
    <definedName name="____TG26" localSheetId="3">#REF!</definedName>
    <definedName name="____TG26">#REF!</definedName>
    <definedName name="____TG27" localSheetId="1">#REF!</definedName>
    <definedName name="____TG27" localSheetId="3">#REF!</definedName>
    <definedName name="____TG27">#REF!</definedName>
    <definedName name="____TG28" localSheetId="1">#REF!</definedName>
    <definedName name="____TG28" localSheetId="3">#REF!</definedName>
    <definedName name="____TG28">#REF!</definedName>
    <definedName name="____TG29" localSheetId="1">#REF!</definedName>
    <definedName name="____TG29" localSheetId="3">#REF!</definedName>
    <definedName name="____TG29">#REF!</definedName>
    <definedName name="____TG3" localSheetId="1">#REF!</definedName>
    <definedName name="____TG3" localSheetId="3">#REF!</definedName>
    <definedName name="____TG3">#REF!</definedName>
    <definedName name="____TG30" localSheetId="1">#REF!</definedName>
    <definedName name="____TG30" localSheetId="3">#REF!</definedName>
    <definedName name="____TG30">#REF!</definedName>
    <definedName name="____TG31" localSheetId="1">#REF!</definedName>
    <definedName name="____TG31" localSheetId="3">#REF!</definedName>
    <definedName name="____TG31">#REF!</definedName>
    <definedName name="____TG4" localSheetId="1">#REF!</definedName>
    <definedName name="____TG4" localSheetId="3">#REF!</definedName>
    <definedName name="____TG4">#REF!</definedName>
    <definedName name="____TG5" localSheetId="1">#REF!</definedName>
    <definedName name="____TG5" localSheetId="3">#REF!</definedName>
    <definedName name="____TG5">#REF!</definedName>
    <definedName name="____TG6" localSheetId="1">#REF!</definedName>
    <definedName name="____TG6" localSheetId="3">#REF!</definedName>
    <definedName name="____TG6">#REF!</definedName>
    <definedName name="____TG7" localSheetId="1">#REF!</definedName>
    <definedName name="____TG7" localSheetId="3">#REF!</definedName>
    <definedName name="____TG7">#REF!</definedName>
    <definedName name="____TG8" localSheetId="1">#REF!</definedName>
    <definedName name="____TG8" localSheetId="3">#REF!</definedName>
    <definedName name="____TG8">#REF!</definedName>
    <definedName name="____TG9" localSheetId="1">#REF!</definedName>
    <definedName name="____TG9" localSheetId="3">#REF!</definedName>
    <definedName name="____TG9">#REF!</definedName>
    <definedName name="____Us1" localSheetId="1">#REF!</definedName>
    <definedName name="____Us1" localSheetId="3">#REF!</definedName>
    <definedName name="____Us1">#REF!</definedName>
    <definedName name="____Us2" localSheetId="1">#REF!</definedName>
    <definedName name="____Us2" localSheetId="3">#REF!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 localSheetId="1">#REF!</definedName>
    <definedName name="___DAT1" localSheetId="3">#REF!</definedName>
    <definedName name="___DAT1">#REF!</definedName>
    <definedName name="___DAT10" localSheetId="1">#REF!</definedName>
    <definedName name="___DAT10" localSheetId="3">#REF!</definedName>
    <definedName name="___DAT10">#REF!</definedName>
    <definedName name="___DAT11" localSheetId="1">#REF!</definedName>
    <definedName name="___DAT11" localSheetId="3">#REF!</definedName>
    <definedName name="___DAT11">#REF!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#REF!</definedName>
    <definedName name="___DAT21" localSheetId="3">#REF!</definedName>
    <definedName name="___DAT21">#REF!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25" localSheetId="1">#REF!</definedName>
    <definedName name="___DAT25" localSheetId="3">#REF!</definedName>
    <definedName name="___DAT25">#REF!</definedName>
    <definedName name="___DAT26" localSheetId="1">#REF!</definedName>
    <definedName name="___DAT26" localSheetId="3">#REF!</definedName>
    <definedName name="___DAT26">#REF!</definedName>
    <definedName name="___DAT27" localSheetId="1">#REF!</definedName>
    <definedName name="___DAT27" localSheetId="3">#REF!</definedName>
    <definedName name="___DAT27">#REF!</definedName>
    <definedName name="___DAT28" localSheetId="1">#REF!</definedName>
    <definedName name="___DAT28" localSheetId="3">#REF!</definedName>
    <definedName name="___DAT28">#REF!</definedName>
    <definedName name="___DAT29" localSheetId="1">#REF!</definedName>
    <definedName name="___DAT29" localSheetId="3">#REF!</definedName>
    <definedName name="___DAT29">#REF!</definedName>
    <definedName name="___DAT3" localSheetId="1">#REF!</definedName>
    <definedName name="___DAT3" localSheetId="3">#REF!</definedName>
    <definedName name="___DAT3">#REF!</definedName>
    <definedName name="___DAT30" localSheetId="1">#REF!</definedName>
    <definedName name="___DAT30" localSheetId="3">#REF!</definedName>
    <definedName name="___DAT30">#REF!</definedName>
    <definedName name="___DAT31" localSheetId="1">#REF!</definedName>
    <definedName name="___DAT31" localSheetId="3">#REF!</definedName>
    <definedName name="___DAT31">#REF!</definedName>
    <definedName name="___DAT32" localSheetId="1">#REF!</definedName>
    <definedName name="___DAT32" localSheetId="3">#REF!</definedName>
    <definedName name="___DAT32">#REF!</definedName>
    <definedName name="___DAT33" localSheetId="1">#REF!</definedName>
    <definedName name="___DAT33" localSheetId="3">#REF!</definedName>
    <definedName name="___DAT33">#REF!</definedName>
    <definedName name="___DAT34" localSheetId="1">#REF!</definedName>
    <definedName name="___DAT34" localSheetId="3">#REF!</definedName>
    <definedName name="___DAT34">#REF!</definedName>
    <definedName name="___DAT35" localSheetId="1">#REF!</definedName>
    <definedName name="___DAT35" localSheetId="3">#REF!</definedName>
    <definedName name="___DAT35">#REF!</definedName>
    <definedName name="___DAT36" localSheetId="1">#REF!</definedName>
    <definedName name="___DAT36" localSheetId="3">#REF!</definedName>
    <definedName name="___DAT36">#REF!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#REF!</definedName>
    <definedName name="___DAT9" localSheetId="3">#REF!</definedName>
    <definedName name="___DAT9">#REF!</definedName>
    <definedName name="___dkk1" localSheetId="1">#REF!</definedName>
    <definedName name="___dkk1" localSheetId="3">#REF!</definedName>
    <definedName name="___dkk1">#REF!</definedName>
    <definedName name="___dkk2" localSheetId="1">#REF!</definedName>
    <definedName name="___dkk2" localSheetId="3">#REF!</definedName>
    <definedName name="___dkk2">#REF!</definedName>
    <definedName name="___exp10" localSheetId="1">#REF!</definedName>
    <definedName name="___exp10" localSheetId="3">#REF!</definedName>
    <definedName name="___exp10">#REF!</definedName>
    <definedName name="___exp11" localSheetId="1">#REF!</definedName>
    <definedName name="___exp11" localSheetId="3">#REF!</definedName>
    <definedName name="___exp11">#REF!</definedName>
    <definedName name="___exp12" localSheetId="1">#REF!</definedName>
    <definedName name="___exp12" localSheetId="3">#REF!</definedName>
    <definedName name="___exp12">#REF!</definedName>
    <definedName name="___EXP22" localSheetId="1">#REF!</definedName>
    <definedName name="___EXP22" localSheetId="3">#REF!</definedName>
    <definedName name="___EXP22">#REF!</definedName>
    <definedName name="___exp5" localSheetId="1">#REF!</definedName>
    <definedName name="___exp5" localSheetId="3">#REF!</definedName>
    <definedName name="___exp5">#REF!</definedName>
    <definedName name="___exp7" localSheetId="1">#REF!</definedName>
    <definedName name="___exp7" localSheetId="3">#REF!</definedName>
    <definedName name="___exp7">#REF!</definedName>
    <definedName name="___exp8" localSheetId="1">#REF!</definedName>
    <definedName name="___exp8" localSheetId="3">#REF!</definedName>
    <definedName name="___exp8">#REF!</definedName>
    <definedName name="___exp9" localSheetId="1">#REF!</definedName>
    <definedName name="___exp9" localSheetId="3">#REF!</definedName>
    <definedName name="___exp9">#REF!</definedName>
    <definedName name="___FEB107" localSheetId="1" hidden="1">#REF!</definedName>
    <definedName name="___FEB107" localSheetId="3" hidden="1">#REF!</definedName>
    <definedName name="___FEB107" hidden="1">#REF!</definedName>
    <definedName name="___gas10" localSheetId="1">#REF!</definedName>
    <definedName name="___gas10" localSheetId="3">#REF!</definedName>
    <definedName name="___gas10">#REF!</definedName>
    <definedName name="___gas11" localSheetId="1">#REF!</definedName>
    <definedName name="___gas11" localSheetId="3">#REF!</definedName>
    <definedName name="___gas11">#REF!</definedName>
    <definedName name="___gas12" localSheetId="1">#REF!</definedName>
    <definedName name="___gas12" localSheetId="3">#REF!</definedName>
    <definedName name="___gas12">#REF!</definedName>
    <definedName name="___gas2" localSheetId="1">#REF!</definedName>
    <definedName name="___gas2" localSheetId="3">#REF!</definedName>
    <definedName name="___gas2">#REF!</definedName>
    <definedName name="___gas3" localSheetId="1">#REF!</definedName>
    <definedName name="___gas3" localSheetId="3">#REF!</definedName>
    <definedName name="___gas3">#REF!</definedName>
    <definedName name="___gas4" localSheetId="1">#REF!</definedName>
    <definedName name="___gas4" localSheetId="3">#REF!</definedName>
    <definedName name="___gas4">#REF!</definedName>
    <definedName name="___gas5" localSheetId="1">#REF!</definedName>
    <definedName name="___gas5" localSheetId="3">#REF!</definedName>
    <definedName name="___gas5">#REF!</definedName>
    <definedName name="___gas6" localSheetId="1">#REF!</definedName>
    <definedName name="___gas6" localSheetId="3">#REF!</definedName>
    <definedName name="___gas6">#REF!</definedName>
    <definedName name="___gas7" localSheetId="1">#REF!</definedName>
    <definedName name="___gas7" localSheetId="3">#REF!</definedName>
    <definedName name="___gas7">#REF!</definedName>
    <definedName name="___gas8" localSheetId="1">#REF!</definedName>
    <definedName name="___gas8" localSheetId="3">#REF!</definedName>
    <definedName name="___gas8">#REF!</definedName>
    <definedName name="___gas9" localSheetId="1">#REF!</definedName>
    <definedName name="___gas9" localSheetId="3">#REF!</definedName>
    <definedName name="___gas9">#REF!</definedName>
    <definedName name="___hab10" localSheetId="1">#REF!</definedName>
    <definedName name="___hab10" localSheetId="3">#REF!</definedName>
    <definedName name="___hab10">#REF!</definedName>
    <definedName name="___hab11" localSheetId="1">#REF!</definedName>
    <definedName name="___hab11" localSheetId="3">#REF!</definedName>
    <definedName name="___hab11">#REF!</definedName>
    <definedName name="___hab12" localSheetId="1">#REF!</definedName>
    <definedName name="___hab12" localSheetId="3">#REF!</definedName>
    <definedName name="___hab12">#REF!</definedName>
    <definedName name="___hab2" localSheetId="1">#REF!</definedName>
    <definedName name="___hab2" localSheetId="3">#REF!</definedName>
    <definedName name="___hab2">#REF!</definedName>
    <definedName name="___hab3" localSheetId="1">#REF!</definedName>
    <definedName name="___hab3" localSheetId="3">#REF!</definedName>
    <definedName name="___hab3">#REF!</definedName>
    <definedName name="___hab4" localSheetId="1">#REF!</definedName>
    <definedName name="___hab4" localSheetId="3">#REF!</definedName>
    <definedName name="___hab4">#REF!</definedName>
    <definedName name="___hab5" localSheetId="1">#REF!</definedName>
    <definedName name="___hab5" localSheetId="3">#REF!</definedName>
    <definedName name="___hab5">#REF!</definedName>
    <definedName name="___hab6" localSheetId="1">#REF!</definedName>
    <definedName name="___hab6" localSheetId="3">#REF!</definedName>
    <definedName name="___hab6">#REF!</definedName>
    <definedName name="___hab7" localSheetId="1">#REF!</definedName>
    <definedName name="___hab7" localSheetId="3">#REF!</definedName>
    <definedName name="___hab7">#REF!</definedName>
    <definedName name="___hab8" localSheetId="1">#REF!</definedName>
    <definedName name="___hab8" localSheetId="3">#REF!</definedName>
    <definedName name="___hab8">#REF!</definedName>
    <definedName name="___hab9" localSheetId="1">#REF!</definedName>
    <definedName name="___hab9" localSheetId="3">#REF!</definedName>
    <definedName name="___hab9">#REF!</definedName>
    <definedName name="___INDEX_SHEET___ASAP_Utilities" localSheetId="1">#REF!</definedName>
    <definedName name="___INDEX_SHEET___ASAP_Utilities" localSheetId="3">#REF!</definedName>
    <definedName name="___INDEX_SHEET___ASAP_Utilities">#REF!</definedName>
    <definedName name="___ISP4" localSheetId="1">#REF!</definedName>
    <definedName name="___ISP4" localSheetId="3">#REF!</definedName>
    <definedName name="___ISP4">#REF!</definedName>
    <definedName name="___la10" localSheetId="1">#REF!</definedName>
    <definedName name="___la10" localSheetId="3">#REF!</definedName>
    <definedName name="___la10">#REF!</definedName>
    <definedName name="___la11" localSheetId="1">#REF!</definedName>
    <definedName name="___la11" localSheetId="3">#REF!</definedName>
    <definedName name="___la11">#REF!</definedName>
    <definedName name="___la12" localSheetId="1">#REF!</definedName>
    <definedName name="___la12" localSheetId="3">#REF!</definedName>
    <definedName name="___la12">#REF!</definedName>
    <definedName name="___la2" localSheetId="1">#REF!</definedName>
    <definedName name="___la2" localSheetId="3">#REF!</definedName>
    <definedName name="___la2">#REF!</definedName>
    <definedName name="___la3" localSheetId="1">#REF!</definedName>
    <definedName name="___la3" localSheetId="3">#REF!</definedName>
    <definedName name="___la3">#REF!</definedName>
    <definedName name="___la4" localSheetId="1">#REF!</definedName>
    <definedName name="___la4" localSheetId="3">#REF!</definedName>
    <definedName name="___la4">#REF!</definedName>
    <definedName name="___la5" localSheetId="1">#REF!</definedName>
    <definedName name="___la5" localSheetId="3">#REF!</definedName>
    <definedName name="___la5">#REF!</definedName>
    <definedName name="___la6" localSheetId="1">#REF!</definedName>
    <definedName name="___la6" localSheetId="3">#REF!</definedName>
    <definedName name="___la6">#REF!</definedName>
    <definedName name="___la7" localSheetId="1">#REF!</definedName>
    <definedName name="___la7" localSheetId="3">#REF!</definedName>
    <definedName name="___la7">#REF!</definedName>
    <definedName name="___la8" localSheetId="1">#REF!</definedName>
    <definedName name="___la8" localSheetId="3">#REF!</definedName>
    <definedName name="___la8">#REF!</definedName>
    <definedName name="___la9" localSheetId="1">#REF!</definedName>
    <definedName name="___la9" localSheetId="3">#REF!</definedName>
    <definedName name="___la9">#REF!</definedName>
    <definedName name="___LAF10" localSheetId="1">#REF!</definedName>
    <definedName name="___LAF10" localSheetId="3">#REF!</definedName>
    <definedName name="___LAF10">#REF!</definedName>
    <definedName name="___LAF11" localSheetId="1">#REF!</definedName>
    <definedName name="___LAF11" localSheetId="3">#REF!</definedName>
    <definedName name="___LAF11">#REF!</definedName>
    <definedName name="___LAF12" localSheetId="1">#REF!</definedName>
    <definedName name="___LAF12" localSheetId="3">#REF!</definedName>
    <definedName name="___LAF12">#REF!</definedName>
    <definedName name="___LAF2" localSheetId="1">#REF!</definedName>
    <definedName name="___LAF2" localSheetId="3">#REF!</definedName>
    <definedName name="___LAF2">#REF!</definedName>
    <definedName name="___LAF3" localSheetId="1">#REF!</definedName>
    <definedName name="___LAF3" localSheetId="3">#REF!</definedName>
    <definedName name="___LAF3">#REF!</definedName>
    <definedName name="___LAF4" localSheetId="1">#REF!</definedName>
    <definedName name="___LAF4" localSheetId="3">#REF!</definedName>
    <definedName name="___LAF4">#REF!</definedName>
    <definedName name="___LAF5" localSheetId="1">#REF!</definedName>
    <definedName name="___LAF5" localSheetId="3">#REF!</definedName>
    <definedName name="___LAF5">#REF!</definedName>
    <definedName name="___LAF6" localSheetId="1">#REF!</definedName>
    <definedName name="___LAF6" localSheetId="3">#REF!</definedName>
    <definedName name="___LAF6">#REF!</definedName>
    <definedName name="___LAF7" localSheetId="1">#REF!</definedName>
    <definedName name="___LAF7" localSheetId="3">#REF!</definedName>
    <definedName name="___LAF7">#REF!</definedName>
    <definedName name="___LAF8" localSheetId="1">#REF!</definedName>
    <definedName name="___LAF8" localSheetId="3">#REF!</definedName>
    <definedName name="___LAF8">#REF!</definedName>
    <definedName name="___LAF9" localSheetId="1">#REF!</definedName>
    <definedName name="___LAF9" localSheetId="3">#REF!</definedName>
    <definedName name="___LAF9">#REF!</definedName>
    <definedName name="___lit1" localSheetId="1">#REF!</definedName>
    <definedName name="___lit1" localSheetId="3">#REF!</definedName>
    <definedName name="___lit1">#REF!</definedName>
    <definedName name="___lit2" localSheetId="1">#REF!</definedName>
    <definedName name="___lit2" localSheetId="3">#REF!</definedName>
    <definedName name="___lit2">#REF!</definedName>
    <definedName name="___MAy0201" localSheetId="1">#REF!</definedName>
    <definedName name="___MAy0201" localSheetId="3">#REF!</definedName>
    <definedName name="___MAy0201">#REF!</definedName>
    <definedName name="___oil10" localSheetId="1">#REF!</definedName>
    <definedName name="___oil10" localSheetId="3">#REF!</definedName>
    <definedName name="___oil10">#REF!</definedName>
    <definedName name="___oil11" localSheetId="1">#REF!</definedName>
    <definedName name="___oil11" localSheetId="3">#REF!</definedName>
    <definedName name="___oil11">#REF!</definedName>
    <definedName name="___oil12" localSheetId="1">#REF!</definedName>
    <definedName name="___oil12" localSheetId="3">#REF!</definedName>
    <definedName name="___oil12">#REF!</definedName>
    <definedName name="___oil2" localSheetId="1">#REF!</definedName>
    <definedName name="___oil2" localSheetId="3">#REF!</definedName>
    <definedName name="___oil2">#REF!</definedName>
    <definedName name="___oil3" localSheetId="1">#REF!</definedName>
    <definedName name="___oil3" localSheetId="3">#REF!</definedName>
    <definedName name="___oil3">#REF!</definedName>
    <definedName name="___oil4" localSheetId="1">#REF!</definedName>
    <definedName name="___oil4" localSheetId="3">#REF!</definedName>
    <definedName name="___oil4">#REF!</definedName>
    <definedName name="___oil5" localSheetId="1">#REF!</definedName>
    <definedName name="___oil5" localSheetId="3">#REF!</definedName>
    <definedName name="___oil5">#REF!</definedName>
    <definedName name="___oil6" localSheetId="1">#REF!</definedName>
    <definedName name="___oil6" localSheetId="3">#REF!</definedName>
    <definedName name="___oil6">#REF!</definedName>
    <definedName name="___oil7" localSheetId="1">#REF!</definedName>
    <definedName name="___oil7" localSheetId="3">#REF!</definedName>
    <definedName name="___oil7">#REF!</definedName>
    <definedName name="___oil8" localSheetId="1">#REF!</definedName>
    <definedName name="___oil8" localSheetId="3">#REF!</definedName>
    <definedName name="___oil8">#REF!</definedName>
    <definedName name="___oil9" localSheetId="1">#REF!</definedName>
    <definedName name="___oil9" localSheetId="3">#REF!</definedName>
    <definedName name="___oil9">#REF!</definedName>
    <definedName name="___pd10" localSheetId="1">#REF!</definedName>
    <definedName name="___pd10" localSheetId="3">#REF!</definedName>
    <definedName name="___pd10">#REF!</definedName>
    <definedName name="___pd11" localSheetId="1">#REF!</definedName>
    <definedName name="___pd11" localSheetId="3">#REF!</definedName>
    <definedName name="___pd11">#REF!</definedName>
    <definedName name="___pd12" localSheetId="1">#REF!</definedName>
    <definedName name="___pd12" localSheetId="3">#REF!</definedName>
    <definedName name="___pd12">#REF!</definedName>
    <definedName name="___pd2" localSheetId="1">#REF!</definedName>
    <definedName name="___pd2" localSheetId="3">#REF!</definedName>
    <definedName name="___pd2">#REF!</definedName>
    <definedName name="___pd3" localSheetId="1">#REF!</definedName>
    <definedName name="___pd3" localSheetId="3">#REF!</definedName>
    <definedName name="___pd3">#REF!</definedName>
    <definedName name="___pd4" localSheetId="1">#REF!</definedName>
    <definedName name="___pd4" localSheetId="3">#REF!</definedName>
    <definedName name="___pd4">#REF!</definedName>
    <definedName name="___pd5" localSheetId="1">#REF!</definedName>
    <definedName name="___pd5" localSheetId="3">#REF!</definedName>
    <definedName name="___pd5">#REF!</definedName>
    <definedName name="___pd6" localSheetId="1">#REF!</definedName>
    <definedName name="___pd6" localSheetId="3">#REF!</definedName>
    <definedName name="___pd6">#REF!</definedName>
    <definedName name="___pd7" localSheetId="1">#REF!</definedName>
    <definedName name="___pd7" localSheetId="3">#REF!</definedName>
    <definedName name="___pd7">#REF!</definedName>
    <definedName name="___pd8" localSheetId="1">#REF!</definedName>
    <definedName name="___pd8" localSheetId="3">#REF!</definedName>
    <definedName name="___pd8">#REF!</definedName>
    <definedName name="___pd9" localSheetId="1">#REF!</definedName>
    <definedName name="___pd9" localSheetId="3">#REF!</definedName>
    <definedName name="___pd9">#REF!</definedName>
    <definedName name="___PPP94" localSheetId="1">#REF!</definedName>
    <definedName name="___PPP94" localSheetId="3">#REF!</definedName>
    <definedName name="___PPP94">#REF!</definedName>
    <definedName name="___PRD1">237</definedName>
    <definedName name="___PRD3" localSheetId="1">#REF!</definedName>
    <definedName name="___PRD3" localSheetId="3">#REF!</definedName>
    <definedName name="___PRD3">#REF!</definedName>
    <definedName name="___PRD3_4" localSheetId="1">#REF!</definedName>
    <definedName name="___PRD3_4" localSheetId="3">#REF!</definedName>
    <definedName name="___PRD3_4">#REF!</definedName>
    <definedName name="___PRD3_8" localSheetId="1">#REF!</definedName>
    <definedName name="___PRD3_8" localSheetId="3">#REF!</definedName>
    <definedName name="___PRD3_8">#REF!</definedName>
    <definedName name="___PT1" localSheetId="1">#REF!</definedName>
    <definedName name="___PT1" localSheetId="3">#REF!</definedName>
    <definedName name="___PT1">#REF!</definedName>
    <definedName name="___PT2" localSheetId="1">#REF!</definedName>
    <definedName name="___PT2" localSheetId="3">#REF!</definedName>
    <definedName name="___PT2">#REF!</definedName>
    <definedName name="___pxh1" localSheetId="1">#REF!</definedName>
    <definedName name="___pxh1" localSheetId="3">#REF!</definedName>
    <definedName name="___pxh1">#REF!</definedName>
    <definedName name="___pxh10" localSheetId="1">#REF!</definedName>
    <definedName name="___pxh10" localSheetId="3">#REF!</definedName>
    <definedName name="___pxh10">#REF!</definedName>
    <definedName name="___pxh11" localSheetId="1">#REF!</definedName>
    <definedName name="___pxh11" localSheetId="3">#REF!</definedName>
    <definedName name="___pxh11">#REF!</definedName>
    <definedName name="___pxh12" localSheetId="1">#REF!</definedName>
    <definedName name="___pxh12" localSheetId="3">#REF!</definedName>
    <definedName name="___pxh12">#REF!</definedName>
    <definedName name="___pxh2" localSheetId="1">#REF!</definedName>
    <definedName name="___pxh2" localSheetId="3">#REF!</definedName>
    <definedName name="___pxh2">#REF!</definedName>
    <definedName name="___pxh3" localSheetId="1">#REF!</definedName>
    <definedName name="___pxh3" localSheetId="3">#REF!</definedName>
    <definedName name="___pxh3">#REF!</definedName>
    <definedName name="___pxh4" localSheetId="1">#REF!</definedName>
    <definedName name="___pxh4" localSheetId="3">#REF!</definedName>
    <definedName name="___pxh4">#REF!</definedName>
    <definedName name="___pxh5" localSheetId="1">#REF!</definedName>
    <definedName name="___pxh5" localSheetId="3">#REF!</definedName>
    <definedName name="___pxh5">#REF!</definedName>
    <definedName name="___pxh6" localSheetId="1">#REF!</definedName>
    <definedName name="___pxh6" localSheetId="3">#REF!</definedName>
    <definedName name="___pxh6">#REF!</definedName>
    <definedName name="___pxh7" localSheetId="1">#REF!</definedName>
    <definedName name="___pxh7" localSheetId="3">#REF!</definedName>
    <definedName name="___pxh7">#REF!</definedName>
    <definedName name="___pxh8" localSheetId="1">#REF!</definedName>
    <definedName name="___pxh8" localSheetId="3">#REF!</definedName>
    <definedName name="___pxh8">#REF!</definedName>
    <definedName name="___pxh9" localSheetId="1">#REF!</definedName>
    <definedName name="___pxh9" localSheetId="3">#REF!</definedName>
    <definedName name="___pxh9">#REF!</definedName>
    <definedName name="___R70" localSheetId="1">#REF!</definedName>
    <definedName name="___R70" localSheetId="3">#REF!</definedName>
    <definedName name="___R70">#REF!</definedName>
    <definedName name="___SCB1">'[1]SCB 1 - Current'!$F$10</definedName>
    <definedName name="___SCB2">'[1]SCB 2 - Current'!$F$11</definedName>
    <definedName name="___t9112" localSheetId="1">#REF!</definedName>
    <definedName name="___t9112" localSheetId="3">#REF!</definedName>
    <definedName name="___t9112">#REF!</definedName>
    <definedName name="___t9114" localSheetId="1">#REF!</definedName>
    <definedName name="___t9114" localSheetId="3">#REF!</definedName>
    <definedName name="___t9114">#REF!</definedName>
    <definedName name="___t9115" localSheetId="1">#REF!</definedName>
    <definedName name="___t9115" localSheetId="3">#REF!</definedName>
    <definedName name="___t9115">#REF!</definedName>
    <definedName name="___t9117" localSheetId="1">#REF!</definedName>
    <definedName name="___t9117" localSheetId="3">#REF!</definedName>
    <definedName name="___t9117">#REF!</definedName>
    <definedName name="___TAB1" localSheetId="1">#REF!</definedName>
    <definedName name="___TAB1" localSheetId="3">#REF!</definedName>
    <definedName name="___TAB1">#REF!</definedName>
    <definedName name="___TAB2" localSheetId="1">#REF!</definedName>
    <definedName name="___TAB2" localSheetId="3">#REF!</definedName>
    <definedName name="___TAB2">#REF!</definedName>
    <definedName name="___TG1" localSheetId="1">#REF!</definedName>
    <definedName name="___TG1" localSheetId="3">#REF!</definedName>
    <definedName name="___TG1">#REF!</definedName>
    <definedName name="___TG10" localSheetId="1">#REF!</definedName>
    <definedName name="___TG10" localSheetId="3">#REF!</definedName>
    <definedName name="___TG10">#REF!</definedName>
    <definedName name="___TG11" localSheetId="1">#REF!</definedName>
    <definedName name="___TG11" localSheetId="3">#REF!</definedName>
    <definedName name="___TG11">#REF!</definedName>
    <definedName name="___TG12" localSheetId="1">#REF!</definedName>
    <definedName name="___TG12" localSheetId="3">#REF!</definedName>
    <definedName name="___TG12">#REF!</definedName>
    <definedName name="___TG13" localSheetId="1">#REF!</definedName>
    <definedName name="___TG13" localSheetId="3">#REF!</definedName>
    <definedName name="___TG13">#REF!</definedName>
    <definedName name="___TG14" localSheetId="1">#REF!</definedName>
    <definedName name="___TG14" localSheetId="3">#REF!</definedName>
    <definedName name="___TG14">#REF!</definedName>
    <definedName name="___TG15" localSheetId="1">#REF!</definedName>
    <definedName name="___TG15" localSheetId="3">#REF!</definedName>
    <definedName name="___TG15">#REF!</definedName>
    <definedName name="___TG16" localSheetId="1">#REF!</definedName>
    <definedName name="___TG16" localSheetId="3">#REF!</definedName>
    <definedName name="___TG16">#REF!</definedName>
    <definedName name="___TG17" localSheetId="1">#REF!</definedName>
    <definedName name="___TG17" localSheetId="3">#REF!</definedName>
    <definedName name="___TG17">#REF!</definedName>
    <definedName name="___TG18" localSheetId="1">#REF!</definedName>
    <definedName name="___TG18" localSheetId="3">#REF!</definedName>
    <definedName name="___TG18">#REF!</definedName>
    <definedName name="___TG19" localSheetId="1">#REF!</definedName>
    <definedName name="___TG19" localSheetId="3">#REF!</definedName>
    <definedName name="___TG19">#REF!</definedName>
    <definedName name="___TG2" localSheetId="1">#REF!</definedName>
    <definedName name="___TG2" localSheetId="3">#REF!</definedName>
    <definedName name="___TG2">#REF!</definedName>
    <definedName name="___TG20" localSheetId="1">#REF!</definedName>
    <definedName name="___TG20" localSheetId="3">#REF!</definedName>
    <definedName name="___TG20">#REF!</definedName>
    <definedName name="___TG21" localSheetId="1">#REF!</definedName>
    <definedName name="___TG21" localSheetId="3">#REF!</definedName>
    <definedName name="___TG21">#REF!</definedName>
    <definedName name="___TG22" localSheetId="1">#REF!</definedName>
    <definedName name="___TG22" localSheetId="3">#REF!</definedName>
    <definedName name="___TG22">#REF!</definedName>
    <definedName name="___TG23" localSheetId="1">#REF!</definedName>
    <definedName name="___TG23" localSheetId="3">#REF!</definedName>
    <definedName name="___TG23">#REF!</definedName>
    <definedName name="___TG24" localSheetId="1">#REF!</definedName>
    <definedName name="___TG24" localSheetId="3">#REF!</definedName>
    <definedName name="___TG24">#REF!</definedName>
    <definedName name="___TG25" localSheetId="1">#REF!</definedName>
    <definedName name="___TG25" localSheetId="3">#REF!</definedName>
    <definedName name="___TG25">#REF!</definedName>
    <definedName name="___TG26" localSheetId="1">#REF!</definedName>
    <definedName name="___TG26" localSheetId="3">#REF!</definedName>
    <definedName name="___TG26">#REF!</definedName>
    <definedName name="___TG27" localSheetId="1">#REF!</definedName>
    <definedName name="___TG27" localSheetId="3">#REF!</definedName>
    <definedName name="___TG27">#REF!</definedName>
    <definedName name="___TG28" localSheetId="1">#REF!</definedName>
    <definedName name="___TG28" localSheetId="3">#REF!</definedName>
    <definedName name="___TG28">#REF!</definedName>
    <definedName name="___TG29" localSheetId="1">#REF!</definedName>
    <definedName name="___TG29" localSheetId="3">#REF!</definedName>
    <definedName name="___TG29">#REF!</definedName>
    <definedName name="___TG3" localSheetId="1">#REF!</definedName>
    <definedName name="___TG3" localSheetId="3">#REF!</definedName>
    <definedName name="___TG3">#REF!</definedName>
    <definedName name="___TG30" localSheetId="1">#REF!</definedName>
    <definedName name="___TG30" localSheetId="3">#REF!</definedName>
    <definedName name="___TG30">#REF!</definedName>
    <definedName name="___TG31" localSheetId="1">#REF!</definedName>
    <definedName name="___TG31" localSheetId="3">#REF!</definedName>
    <definedName name="___TG31">#REF!</definedName>
    <definedName name="___TG4" localSheetId="1">#REF!</definedName>
    <definedName name="___TG4" localSheetId="3">#REF!</definedName>
    <definedName name="___TG4">#REF!</definedName>
    <definedName name="___TG5" localSheetId="1">#REF!</definedName>
    <definedName name="___TG5" localSheetId="3">#REF!</definedName>
    <definedName name="___TG5">#REF!</definedName>
    <definedName name="___TG6" localSheetId="1">#REF!</definedName>
    <definedName name="___TG6" localSheetId="3">#REF!</definedName>
    <definedName name="___TG6">#REF!</definedName>
    <definedName name="___TG7" localSheetId="1">#REF!</definedName>
    <definedName name="___TG7" localSheetId="3">#REF!</definedName>
    <definedName name="___TG7">#REF!</definedName>
    <definedName name="___TG8" localSheetId="1">#REF!</definedName>
    <definedName name="___TG8" localSheetId="3">#REF!</definedName>
    <definedName name="___TG8">#REF!</definedName>
    <definedName name="___TG9" localSheetId="1">#REF!</definedName>
    <definedName name="___TG9" localSheetId="3">#REF!</definedName>
    <definedName name="___TG9">#REF!</definedName>
    <definedName name="___Us1" localSheetId="1">#REF!</definedName>
    <definedName name="___Us1" localSheetId="3">#REF!</definedName>
    <definedName name="___Us1">#REF!</definedName>
    <definedName name="___Us2" localSheetId="1">#REF!</definedName>
    <definedName name="___Us2" localSheetId="3">#REF!</definedName>
    <definedName name="___Us2">#REF!</definedName>
    <definedName name="___wt10" localSheetId="1">#REF!</definedName>
    <definedName name="___wt10" localSheetId="3">#REF!</definedName>
    <definedName name="___wt10">#REF!</definedName>
    <definedName name="___wt11" localSheetId="1">#REF!</definedName>
    <definedName name="___wt11" localSheetId="3">#REF!</definedName>
    <definedName name="___wt11">#REF!</definedName>
    <definedName name="___wt12" localSheetId="1">#REF!</definedName>
    <definedName name="___wt12" localSheetId="3">#REF!</definedName>
    <definedName name="___wt12">#REF!</definedName>
    <definedName name="___wt5" localSheetId="1">#REF!</definedName>
    <definedName name="___wt5" localSheetId="3">#REF!</definedName>
    <definedName name="___wt5">#REF!</definedName>
    <definedName name="___wt6" localSheetId="1">#REF!</definedName>
    <definedName name="___wt6" localSheetId="3">#REF!</definedName>
    <definedName name="___wt6">#REF!</definedName>
    <definedName name="___wt7" localSheetId="1">#REF!</definedName>
    <definedName name="___wt7" localSheetId="3">#REF!</definedName>
    <definedName name="___wt7">#REF!</definedName>
    <definedName name="___wt8" localSheetId="1">#REF!</definedName>
    <definedName name="___wt8" localSheetId="3">#REF!</definedName>
    <definedName name="___wt8">#REF!</definedName>
    <definedName name="___wt9" localSheetId="1">#REF!</definedName>
    <definedName name="___wt9" localSheetId="3">#REF!</definedName>
    <definedName name="___wt9">#REF!</definedName>
    <definedName name="___xlnm.Print_Area_3">NA()</definedName>
    <definedName name="___xy10" localSheetId="1">#REF!</definedName>
    <definedName name="___xy10" localSheetId="3">#REF!</definedName>
    <definedName name="___xy10">#REF!</definedName>
    <definedName name="___xy11" localSheetId="1">#REF!</definedName>
    <definedName name="___xy11" localSheetId="3">#REF!</definedName>
    <definedName name="___xy11">#REF!</definedName>
    <definedName name="___xy12" localSheetId="1">#REF!</definedName>
    <definedName name="___xy12" localSheetId="3">#REF!</definedName>
    <definedName name="___xy12">#REF!</definedName>
    <definedName name="___xy2" localSheetId="1">#REF!</definedName>
    <definedName name="___xy2" localSheetId="3">#REF!</definedName>
    <definedName name="___xy2">#REF!</definedName>
    <definedName name="___xy3" localSheetId="1">#REF!</definedName>
    <definedName name="___xy3" localSheetId="3">#REF!</definedName>
    <definedName name="___xy3">#REF!</definedName>
    <definedName name="___xy4" localSheetId="1">#REF!</definedName>
    <definedName name="___xy4" localSheetId="3">#REF!</definedName>
    <definedName name="___xy4">#REF!</definedName>
    <definedName name="___xy5" localSheetId="1">#REF!</definedName>
    <definedName name="___xy5" localSheetId="3">#REF!</definedName>
    <definedName name="___xy5">#REF!</definedName>
    <definedName name="___xy6" localSheetId="1">#REF!</definedName>
    <definedName name="___xy6" localSheetId="3">#REF!</definedName>
    <definedName name="___xy6">#REF!</definedName>
    <definedName name="___xy7" localSheetId="1">#REF!</definedName>
    <definedName name="___xy7" localSheetId="3">#REF!</definedName>
    <definedName name="___xy7">#REF!</definedName>
    <definedName name="___xy8" localSheetId="1">#REF!</definedName>
    <definedName name="___xy8" localSheetId="3">#REF!</definedName>
    <definedName name="___xy8">#REF!</definedName>
    <definedName name="___xy9" localSheetId="1">#REF!</definedName>
    <definedName name="___xy9" localSheetId="3">#REF!</definedName>
    <definedName name="___xy9">#REF!</definedName>
    <definedName name="__1Excel_BuiltIn__FilterDatabase_1" localSheetId="1">#REF!</definedName>
    <definedName name="__1Excel_BuiltIn__FilterDatabase_1" localSheetId="3">#REF!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 localSheetId="1">#REF!</definedName>
    <definedName name="__B_AVOIR_" localSheetId="3">#REF!</definedName>
    <definedName name="__B_AVOIR_">#REF!</definedName>
    <definedName name="__B_CONCORDANC" localSheetId="1">#REF!</definedName>
    <definedName name="__B_CONCORDANC" localSheetId="3">#REF!</definedName>
    <definedName name="__B_CONCORDANC">#REF!</definedName>
    <definedName name="__B_MOUVEMENTS" localSheetId="1">#REF!</definedName>
    <definedName name="__B_MOUVEMENTS" localSheetId="3">#REF!</definedName>
    <definedName name="__B_MOUVEMENTS">#REF!</definedName>
    <definedName name="__B_NOTES" localSheetId="1">#REF!</definedName>
    <definedName name="__B_NOTES" localSheetId="3">#REF!</definedName>
    <definedName name="__B_NOTES">#REF!</definedName>
    <definedName name="__B_RENSEIGN" localSheetId="1">#REF!</definedName>
    <definedName name="__B_RENSEIGN" localSheetId="3">#REF!</definedName>
    <definedName name="__B_RENSEIGN">#REF!</definedName>
    <definedName name="__B_RÉSULTATS" localSheetId="1">#REF!</definedName>
    <definedName name="__B_RÉSULTATS" localSheetId="3">#REF!</definedName>
    <definedName name="__B_RÉSULTATS">#REF!</definedName>
    <definedName name="__B_SOMMAIRE" localSheetId="1">#REF!</definedName>
    <definedName name="__B_SOMMAIRE" localSheetId="3">#REF!</definedName>
    <definedName name="__B_SOMMAIRE">#REF!</definedName>
    <definedName name="__BDT1" localSheetId="1">#REF!</definedName>
    <definedName name="__BDT1" localSheetId="3">#REF!</definedName>
    <definedName name="__BDT1">#REF!</definedName>
    <definedName name="__BDT2" localSheetId="1">#REF!</definedName>
    <definedName name="__BDT2" localSheetId="3">#REF!</definedName>
    <definedName name="__BDT2">#REF!</definedName>
    <definedName name="__BDW100" localSheetId="1">#REF!</definedName>
    <definedName name="__BDW100" localSheetId="3">#REF!</definedName>
    <definedName name="__BDW100">#REF!</definedName>
    <definedName name="__BDW200" localSheetId="1">#REF!</definedName>
    <definedName name="__BDW200" localSheetId="3">#REF!</definedName>
    <definedName name="__BDW200">#REF!</definedName>
    <definedName name="__BDW240" localSheetId="1">#REF!</definedName>
    <definedName name="__BDW240" localSheetId="3">#REF!</definedName>
    <definedName name="__BDW240">#REF!</definedName>
    <definedName name="__BSY1" localSheetId="1">#REF!</definedName>
    <definedName name="__BSY1" localSheetId="3">#REF!</definedName>
    <definedName name="__BSY1">#REF!</definedName>
    <definedName name="__CAT1" localSheetId="1">#REF!</definedName>
    <definedName name="__CAT1" localSheetId="3">#REF!</definedName>
    <definedName name="__CAT1">#REF!</definedName>
    <definedName name="__CAT2" localSheetId="1">#REF!</definedName>
    <definedName name="__CAT2" localSheetId="3">#REF!</definedName>
    <definedName name="__CAT2">#REF!</definedName>
    <definedName name="__Co50" hidden="1">{#N/A,"DR",FALSE,"increm pf";#N/A,"MAMSI",FALSE,"increm pf";#N/A,"MAXI",FALSE,"increm pf";#N/A,"PCAM",FALSE,"increm pf";#N/A,"PHSV",FALSE,"increm pf";#N/A,"SIE",FALSE,"increm pf"}</definedName>
    <definedName name="__D_AVOIR_" localSheetId="1">#REF!</definedName>
    <definedName name="__D_AVOIR_" localSheetId="3">#REF!</definedName>
    <definedName name="__D_AVOIR_">#REF!</definedName>
    <definedName name="__D_CONCORDANC" localSheetId="1">#REF!</definedName>
    <definedName name="__D_CONCORDANC" localSheetId="3">#REF!</definedName>
    <definedName name="__D_CONCORDANC">#REF!</definedName>
    <definedName name="__D_MOUVEMENTS" localSheetId="1">#REF!</definedName>
    <definedName name="__D_MOUVEMENTS" localSheetId="3">#REF!</definedName>
    <definedName name="__D_MOUVEMENTS">#REF!</definedName>
    <definedName name="__D_NOTES" localSheetId="1">#REF!</definedName>
    <definedName name="__D_NOTES" localSheetId="3">#REF!</definedName>
    <definedName name="__D_NOTES">#REF!</definedName>
    <definedName name="__D_RENSEIGN" localSheetId="1">#REF!</definedName>
    <definedName name="__D_RENSEIGN" localSheetId="3">#REF!</definedName>
    <definedName name="__D_RENSEIGN">#REF!</definedName>
    <definedName name="__D_RÉSULTATS" localSheetId="1">#REF!</definedName>
    <definedName name="__D_RÉSULTATS" localSheetId="3">#REF!</definedName>
    <definedName name="__D_RÉSULTATS">#REF!</definedName>
    <definedName name="__D_SOMMAIRE" localSheetId="1">#REF!</definedName>
    <definedName name="__D_SOMMAIRE" localSheetId="3">#REF!</definedName>
    <definedName name="__D_SOMMAIRE">#REF!</definedName>
    <definedName name="__DAT1" localSheetId="1">#REF!</definedName>
    <definedName name="__DAT1" localSheetId="3">#REF!</definedName>
    <definedName name="__DAT1">#REF!</definedName>
    <definedName name="__DAT10" localSheetId="1">#REF!</definedName>
    <definedName name="__DAT10" localSheetId="3">#REF!</definedName>
    <definedName name="__DAT10">#REF!</definedName>
    <definedName name="__DAT11" localSheetId="1">#REF!</definedName>
    <definedName name="__DAT11" localSheetId="3">#REF!</definedName>
    <definedName name="__DAT11">#REF!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#REF!</definedName>
    <definedName name="__DAT21" localSheetId="3">#REF!</definedName>
    <definedName name="__DAT21">#REF!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25" localSheetId="1">#REF!</definedName>
    <definedName name="__DAT25" localSheetId="3">#REF!</definedName>
    <definedName name="__DAT25">#REF!</definedName>
    <definedName name="__DAT26" localSheetId="1">#REF!</definedName>
    <definedName name="__DAT26" localSheetId="3">#REF!</definedName>
    <definedName name="__DAT26">#REF!</definedName>
    <definedName name="__DAT27" localSheetId="1">#REF!</definedName>
    <definedName name="__DAT27" localSheetId="3">#REF!</definedName>
    <definedName name="__DAT27">#REF!</definedName>
    <definedName name="__DAT28" localSheetId="1">#REF!</definedName>
    <definedName name="__DAT28" localSheetId="3">#REF!</definedName>
    <definedName name="__DAT28">#REF!</definedName>
    <definedName name="__DAT29" localSheetId="1">#REF!</definedName>
    <definedName name="__DAT29" localSheetId="3">#REF!</definedName>
    <definedName name="__DAT29">#REF!</definedName>
    <definedName name="__DAT3" localSheetId="1">#REF!</definedName>
    <definedName name="__DAT3" localSheetId="3">#REF!</definedName>
    <definedName name="__DAT3">#REF!</definedName>
    <definedName name="__DAT30" localSheetId="1">#REF!</definedName>
    <definedName name="__DAT30" localSheetId="3">#REF!</definedName>
    <definedName name="__DAT30">#REF!</definedName>
    <definedName name="__DAT31" localSheetId="1">#REF!</definedName>
    <definedName name="__DAT31" localSheetId="3">#REF!</definedName>
    <definedName name="__DAT31">#REF!</definedName>
    <definedName name="__DAT32" localSheetId="1">#REF!</definedName>
    <definedName name="__DAT32" localSheetId="3">#REF!</definedName>
    <definedName name="__DAT32">#REF!</definedName>
    <definedName name="__DAT33" localSheetId="1">#REF!</definedName>
    <definedName name="__DAT33" localSheetId="3">#REF!</definedName>
    <definedName name="__DAT33">#REF!</definedName>
    <definedName name="__DAT34" localSheetId="1">#REF!</definedName>
    <definedName name="__DAT34" localSheetId="3">#REF!</definedName>
    <definedName name="__DAT34">#REF!</definedName>
    <definedName name="__DAT35" localSheetId="1">#REF!</definedName>
    <definedName name="__DAT35" localSheetId="3">#REF!</definedName>
    <definedName name="__DAT35">#REF!</definedName>
    <definedName name="__DAT36" localSheetId="1">#REF!</definedName>
    <definedName name="__DAT36" localSheetId="3">#REF!</definedName>
    <definedName name="__DAT36">#REF!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#REF!</definedName>
    <definedName name="__DAT9" localSheetId="3">#REF!</definedName>
    <definedName name="__DAT9">#REF!</definedName>
    <definedName name="__dkk1" localSheetId="1">#REF!</definedName>
    <definedName name="__dkk1" localSheetId="3">#REF!</definedName>
    <definedName name="__dkk1">#REF!</definedName>
    <definedName name="__dkk2" localSheetId="1">#REF!</definedName>
    <definedName name="__dkk2" localSheetId="3">#REF!</definedName>
    <definedName name="__dkk2">#REF!</definedName>
    <definedName name="__exp10" localSheetId="1">#REF!</definedName>
    <definedName name="__exp10" localSheetId="3">#REF!</definedName>
    <definedName name="__exp10">#REF!</definedName>
    <definedName name="__exp11" localSheetId="1">#REF!</definedName>
    <definedName name="__exp11" localSheetId="3">#REF!</definedName>
    <definedName name="__exp11">#REF!</definedName>
    <definedName name="__exp12" localSheetId="1">#REF!</definedName>
    <definedName name="__exp12" localSheetId="3">#REF!</definedName>
    <definedName name="__exp12">#REF!</definedName>
    <definedName name="__EXP22" localSheetId="1">#REF!</definedName>
    <definedName name="__EXP22" localSheetId="3">#REF!</definedName>
    <definedName name="__EXP22">#REF!</definedName>
    <definedName name="__exp5" localSheetId="1">#REF!</definedName>
    <definedName name="__exp5" localSheetId="3">#REF!</definedName>
    <definedName name="__exp5">#REF!</definedName>
    <definedName name="__exp7" localSheetId="1">#REF!</definedName>
    <definedName name="__exp7" localSheetId="3">#REF!</definedName>
    <definedName name="__exp7">#REF!</definedName>
    <definedName name="__exp8" localSheetId="1">#REF!</definedName>
    <definedName name="__exp8" localSheetId="3">#REF!</definedName>
    <definedName name="__exp8">#REF!</definedName>
    <definedName name="__exp9" localSheetId="1">#REF!</definedName>
    <definedName name="__exp9" localSheetId="3">#REF!</definedName>
    <definedName name="__exp9">#REF!</definedName>
    <definedName name="__FDS_HYPERLINK_TOGGLE_STATE__" hidden="1">"ON"</definedName>
    <definedName name="__FEB107" localSheetId="1" hidden="1">#REF!</definedName>
    <definedName name="__FEB107" localSheetId="3" hidden="1">#REF!</definedName>
    <definedName name="__FEB107" hidden="1">#REF!</definedName>
    <definedName name="__gas10" localSheetId="1">#REF!</definedName>
    <definedName name="__gas10" localSheetId="3">#REF!</definedName>
    <definedName name="__gas10">#REF!</definedName>
    <definedName name="__gas11" localSheetId="1">#REF!</definedName>
    <definedName name="__gas11" localSheetId="3">#REF!</definedName>
    <definedName name="__gas11">#REF!</definedName>
    <definedName name="__gas12" localSheetId="1">#REF!</definedName>
    <definedName name="__gas12" localSheetId="3">#REF!</definedName>
    <definedName name="__gas12">#REF!</definedName>
    <definedName name="__gas2" localSheetId="1">#REF!</definedName>
    <definedName name="__gas2" localSheetId="3">#REF!</definedName>
    <definedName name="__gas2">#REF!</definedName>
    <definedName name="__gas3" localSheetId="1">#REF!</definedName>
    <definedName name="__gas3" localSheetId="3">#REF!</definedName>
    <definedName name="__gas3">#REF!</definedName>
    <definedName name="__gas4" localSheetId="1">#REF!</definedName>
    <definedName name="__gas4" localSheetId="3">#REF!</definedName>
    <definedName name="__gas4">#REF!</definedName>
    <definedName name="__gas5" localSheetId="1">#REF!</definedName>
    <definedName name="__gas5" localSheetId="3">#REF!</definedName>
    <definedName name="__gas5">#REF!</definedName>
    <definedName name="__gas6" localSheetId="1">#REF!</definedName>
    <definedName name="__gas6" localSheetId="3">#REF!</definedName>
    <definedName name="__gas6">#REF!</definedName>
    <definedName name="__gas7" localSheetId="1">#REF!</definedName>
    <definedName name="__gas7" localSheetId="3">#REF!</definedName>
    <definedName name="__gas7">#REF!</definedName>
    <definedName name="__gas8" localSheetId="1">#REF!</definedName>
    <definedName name="__gas8" localSheetId="3">#REF!</definedName>
    <definedName name="__gas8">#REF!</definedName>
    <definedName name="__gas9" localSheetId="1">#REF!</definedName>
    <definedName name="__gas9" localSheetId="3">#REF!</definedName>
    <definedName name="__gas9">#REF!</definedName>
    <definedName name="__hab10" localSheetId="1">#REF!</definedName>
    <definedName name="__hab10" localSheetId="3">#REF!</definedName>
    <definedName name="__hab10">#REF!</definedName>
    <definedName name="__hab11" localSheetId="1">#REF!</definedName>
    <definedName name="__hab11" localSheetId="3">#REF!</definedName>
    <definedName name="__hab11">#REF!</definedName>
    <definedName name="__hab12" localSheetId="1">#REF!</definedName>
    <definedName name="__hab12" localSheetId="3">#REF!</definedName>
    <definedName name="__hab12">#REF!</definedName>
    <definedName name="__hab2" localSheetId="1">#REF!</definedName>
    <definedName name="__hab2" localSheetId="3">#REF!</definedName>
    <definedName name="__hab2">#REF!</definedName>
    <definedName name="__hab3" localSheetId="1">#REF!</definedName>
    <definedName name="__hab3" localSheetId="3">#REF!</definedName>
    <definedName name="__hab3">#REF!</definedName>
    <definedName name="__hab4" localSheetId="1">#REF!</definedName>
    <definedName name="__hab4" localSheetId="3">#REF!</definedName>
    <definedName name="__hab4">#REF!</definedName>
    <definedName name="__hab5" localSheetId="1">#REF!</definedName>
    <definedName name="__hab5" localSheetId="3">#REF!</definedName>
    <definedName name="__hab5">#REF!</definedName>
    <definedName name="__hab6" localSheetId="1">#REF!</definedName>
    <definedName name="__hab6" localSheetId="3">#REF!</definedName>
    <definedName name="__hab6">#REF!</definedName>
    <definedName name="__hab7" localSheetId="1">#REF!</definedName>
    <definedName name="__hab7" localSheetId="3">#REF!</definedName>
    <definedName name="__hab7">#REF!</definedName>
    <definedName name="__hab8" localSheetId="1">#REF!</definedName>
    <definedName name="__hab8" localSheetId="3">#REF!</definedName>
    <definedName name="__hab8">#REF!</definedName>
    <definedName name="__hab9" localSheetId="1">#REF!</definedName>
    <definedName name="__hab9" localSheetId="3">#REF!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1" hidden="1">#REF!</definedName>
    <definedName name="__IntlFixupTable" localSheetId="3" hidden="1">#REF!</definedName>
    <definedName name="__IntlFixupTable" hidden="1">#REF!</definedName>
    <definedName name="__ISP4" localSheetId="1">#REF!</definedName>
    <definedName name="__ISP4" localSheetId="3">#REF!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 localSheetId="1">#REF!</definedName>
    <definedName name="__la10" localSheetId="3">#REF!</definedName>
    <definedName name="__la10">#REF!</definedName>
    <definedName name="__la11" localSheetId="1">#REF!</definedName>
    <definedName name="__la11" localSheetId="3">#REF!</definedName>
    <definedName name="__la11">#REF!</definedName>
    <definedName name="__la12" localSheetId="1">#REF!</definedName>
    <definedName name="__la12" localSheetId="3">#REF!</definedName>
    <definedName name="__la12">#REF!</definedName>
    <definedName name="__la2" localSheetId="1">#REF!</definedName>
    <definedName name="__la2" localSheetId="3">#REF!</definedName>
    <definedName name="__la2">#REF!</definedName>
    <definedName name="__la3" localSheetId="1">#REF!</definedName>
    <definedName name="__la3" localSheetId="3">#REF!</definedName>
    <definedName name="__la3">#REF!</definedName>
    <definedName name="__la4" localSheetId="1">#REF!</definedName>
    <definedName name="__la4" localSheetId="3">#REF!</definedName>
    <definedName name="__la4">#REF!</definedName>
    <definedName name="__la5" localSheetId="1">#REF!</definedName>
    <definedName name="__la5" localSheetId="3">#REF!</definedName>
    <definedName name="__la5">#REF!</definedName>
    <definedName name="__la6" localSheetId="1">#REF!</definedName>
    <definedName name="__la6" localSheetId="3">#REF!</definedName>
    <definedName name="__la6">#REF!</definedName>
    <definedName name="__la7" localSheetId="1">#REF!</definedName>
    <definedName name="__la7" localSheetId="3">#REF!</definedName>
    <definedName name="__la7">#REF!</definedName>
    <definedName name="__la8" localSheetId="1">#REF!</definedName>
    <definedName name="__la8" localSheetId="3">#REF!</definedName>
    <definedName name="__la8">#REF!</definedName>
    <definedName name="__la9" localSheetId="1">#REF!</definedName>
    <definedName name="__la9" localSheetId="3">#REF!</definedName>
    <definedName name="__la9">#REF!</definedName>
    <definedName name="__lit1" localSheetId="1">#REF!</definedName>
    <definedName name="__lit1" localSheetId="3">#REF!</definedName>
    <definedName name="__lit1">#REF!</definedName>
    <definedName name="__lit2" localSheetId="1">#REF!</definedName>
    <definedName name="__lit2" localSheetId="3">#REF!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1">#REF!</definedName>
    <definedName name="__MAy0201" localSheetId="3">#REF!</definedName>
    <definedName name="__MAy0201">#REF!</definedName>
    <definedName name="__nak10" localSheetId="1">#REF!</definedName>
    <definedName name="__nak10" localSheetId="3">#REF!</definedName>
    <definedName name="__nak10">#REF!</definedName>
    <definedName name="__nak11" localSheetId="1">#REF!</definedName>
    <definedName name="__nak11" localSheetId="3">#REF!</definedName>
    <definedName name="__nak11">#REF!</definedName>
    <definedName name="__nak12" localSheetId="1">#REF!</definedName>
    <definedName name="__nak12" localSheetId="3">#REF!</definedName>
    <definedName name="__nak12">#REF!</definedName>
    <definedName name="__nak2" localSheetId="1">#REF!</definedName>
    <definedName name="__nak2" localSheetId="3">#REF!</definedName>
    <definedName name="__nak2">#REF!</definedName>
    <definedName name="__nak3" localSheetId="1">#REF!</definedName>
    <definedName name="__nak3" localSheetId="3">#REF!</definedName>
    <definedName name="__nak3">#REF!</definedName>
    <definedName name="__nak4" localSheetId="1">#REF!</definedName>
    <definedName name="__nak4" localSheetId="3">#REF!</definedName>
    <definedName name="__nak4">#REF!</definedName>
    <definedName name="__nak5" localSheetId="1">#REF!</definedName>
    <definedName name="__nak5" localSheetId="3">#REF!</definedName>
    <definedName name="__nak5">#REF!</definedName>
    <definedName name="__nak6" localSheetId="1">#REF!</definedName>
    <definedName name="__nak6" localSheetId="3">#REF!</definedName>
    <definedName name="__nak6">#REF!</definedName>
    <definedName name="__nak7" localSheetId="1">#REF!</definedName>
    <definedName name="__nak7" localSheetId="3">#REF!</definedName>
    <definedName name="__nak7">#REF!</definedName>
    <definedName name="__nak8" localSheetId="1">#REF!</definedName>
    <definedName name="__nak8" localSheetId="3">#REF!</definedName>
    <definedName name="__nak8">#REF!</definedName>
    <definedName name="__nak9" localSheetId="1">#REF!</definedName>
    <definedName name="__nak9" localSheetId="3">#REF!</definedName>
    <definedName name="__nak9">#REF!</definedName>
    <definedName name="__oil10" localSheetId="1">#REF!</definedName>
    <definedName name="__oil10" localSheetId="3">#REF!</definedName>
    <definedName name="__oil10">#REF!</definedName>
    <definedName name="__oil11" localSheetId="1">#REF!</definedName>
    <definedName name="__oil11" localSheetId="3">#REF!</definedName>
    <definedName name="__oil11">#REF!</definedName>
    <definedName name="__oil12" localSheetId="1">#REF!</definedName>
    <definedName name="__oil12" localSheetId="3">#REF!</definedName>
    <definedName name="__oil12">#REF!</definedName>
    <definedName name="__oil2" localSheetId="1">#REF!</definedName>
    <definedName name="__oil2" localSheetId="3">#REF!</definedName>
    <definedName name="__oil2">#REF!</definedName>
    <definedName name="__oil3" localSheetId="1">#REF!</definedName>
    <definedName name="__oil3" localSheetId="3">#REF!</definedName>
    <definedName name="__oil3">#REF!</definedName>
    <definedName name="__oil4" localSheetId="1">#REF!</definedName>
    <definedName name="__oil4" localSheetId="3">#REF!</definedName>
    <definedName name="__oil4">#REF!</definedName>
    <definedName name="__oil5" localSheetId="1">#REF!</definedName>
    <definedName name="__oil5" localSheetId="3">#REF!</definedName>
    <definedName name="__oil5">#REF!</definedName>
    <definedName name="__oil6" localSheetId="1">#REF!</definedName>
    <definedName name="__oil6" localSheetId="3">#REF!</definedName>
    <definedName name="__oil6">#REF!</definedName>
    <definedName name="__oil7" localSheetId="1">#REF!</definedName>
    <definedName name="__oil7" localSheetId="3">#REF!</definedName>
    <definedName name="__oil7">#REF!</definedName>
    <definedName name="__oil8" localSheetId="1">#REF!</definedName>
    <definedName name="__oil8" localSheetId="3">#REF!</definedName>
    <definedName name="__oil8">#REF!</definedName>
    <definedName name="__oil9" localSheetId="1">#REF!</definedName>
    <definedName name="__oil9" localSheetId="3">#REF!</definedName>
    <definedName name="__oil9">#REF!</definedName>
    <definedName name="__PPP94" localSheetId="1">#REF!</definedName>
    <definedName name="__PPP94" localSheetId="3">#REF!</definedName>
    <definedName name="__PPP94">#REF!</definedName>
    <definedName name="__PRD1">237</definedName>
    <definedName name="__PRD3" localSheetId="1">#REF!</definedName>
    <definedName name="__PRD3" localSheetId="3">#REF!</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 localSheetId="1">#REF!</definedName>
    <definedName name="__PT1" localSheetId="3">#REF!</definedName>
    <definedName name="__PT1">#REF!</definedName>
    <definedName name="__PT2" localSheetId="1">#REF!</definedName>
    <definedName name="__PT2" localSheetId="3">#REF!</definedName>
    <definedName name="__PT2">#REF!</definedName>
    <definedName name="__pxh1" localSheetId="1">#REF!</definedName>
    <definedName name="__pxh1" localSheetId="3">#REF!</definedName>
    <definedName name="__pxh1">#REF!</definedName>
    <definedName name="__pxh10" localSheetId="1">#REF!</definedName>
    <definedName name="__pxh10" localSheetId="3">#REF!</definedName>
    <definedName name="__pxh10">#REF!</definedName>
    <definedName name="__pxh11" localSheetId="1">#REF!</definedName>
    <definedName name="__pxh11" localSheetId="3">#REF!</definedName>
    <definedName name="__pxh11">#REF!</definedName>
    <definedName name="__pxh12" localSheetId="1">#REF!</definedName>
    <definedName name="__pxh12" localSheetId="3">#REF!</definedName>
    <definedName name="__pxh12">#REF!</definedName>
    <definedName name="__pxh2" localSheetId="1">#REF!</definedName>
    <definedName name="__pxh2" localSheetId="3">#REF!</definedName>
    <definedName name="__pxh2">#REF!</definedName>
    <definedName name="__pxh3" localSheetId="1">#REF!</definedName>
    <definedName name="__pxh3" localSheetId="3">#REF!</definedName>
    <definedName name="__pxh3">#REF!</definedName>
    <definedName name="__pxh4" localSheetId="1">#REF!</definedName>
    <definedName name="__pxh4" localSheetId="3">#REF!</definedName>
    <definedName name="__pxh4">#REF!</definedName>
    <definedName name="__pxh5" localSheetId="1">#REF!</definedName>
    <definedName name="__pxh5" localSheetId="3">#REF!</definedName>
    <definedName name="__pxh5">#REF!</definedName>
    <definedName name="__pxh6" localSheetId="1">#REF!</definedName>
    <definedName name="__pxh6" localSheetId="3">#REF!</definedName>
    <definedName name="__pxh6">#REF!</definedName>
    <definedName name="__pxh7" localSheetId="1">#REF!</definedName>
    <definedName name="__pxh7" localSheetId="3">#REF!</definedName>
    <definedName name="__pxh7">#REF!</definedName>
    <definedName name="__pxh8" localSheetId="1">#REF!</definedName>
    <definedName name="__pxh8" localSheetId="3">#REF!</definedName>
    <definedName name="__pxh8">#REF!</definedName>
    <definedName name="__pxh9" localSheetId="1">#REF!</definedName>
    <definedName name="__pxh9" localSheetId="3">#REF!</definedName>
    <definedName name="__pxh9">#REF!</definedName>
    <definedName name="__QTR1" localSheetId="1">#REF!</definedName>
    <definedName name="__QTR1" localSheetId="3">#REF!</definedName>
    <definedName name="__QTR1">#REF!</definedName>
    <definedName name="__QTR2" localSheetId="1">#REF!</definedName>
    <definedName name="__QTR2" localSheetId="3">#REF!</definedName>
    <definedName name="__QTR2">#REF!</definedName>
    <definedName name="__QTR3" localSheetId="1">#REF!</definedName>
    <definedName name="__QTR3" localSheetId="3">#REF!</definedName>
    <definedName name="__QTR3">#REF!</definedName>
    <definedName name="__QTR4" localSheetId="1">#REF!</definedName>
    <definedName name="__QTR4" localSheetId="3">#REF!</definedName>
    <definedName name="__QTR4">#REF!</definedName>
    <definedName name="__R70" localSheetId="1">#REF!</definedName>
    <definedName name="__R70" localSheetId="3">#REF!</definedName>
    <definedName name="__R70">#REF!</definedName>
    <definedName name="__RR70" localSheetId="1">#REF!</definedName>
    <definedName name="__RR70" localSheetId="3">#REF!</definedName>
    <definedName name="__RR70">#REF!</definedName>
    <definedName name="__SCB1">'[1]SCB 1 - Current'!$F$10</definedName>
    <definedName name="__SCB2">'[1]SCB 2 - Current'!$F$11</definedName>
    <definedName name="__t9112" localSheetId="1">#REF!</definedName>
    <definedName name="__t9112" localSheetId="3">#REF!</definedName>
    <definedName name="__t9112">#REF!</definedName>
    <definedName name="__t9114" localSheetId="1">#REF!</definedName>
    <definedName name="__t9114" localSheetId="3">#REF!</definedName>
    <definedName name="__t9114">#REF!</definedName>
    <definedName name="__t9115" localSheetId="1">#REF!</definedName>
    <definedName name="__t9115" localSheetId="3">#REF!</definedName>
    <definedName name="__t9115">#REF!</definedName>
    <definedName name="__T91156" localSheetId="1">#REF!</definedName>
    <definedName name="__T91156" localSheetId="3">#REF!</definedName>
    <definedName name="__T91156">#REF!</definedName>
    <definedName name="__t9117" localSheetId="1">#REF!</definedName>
    <definedName name="__t9117" localSheetId="3">#REF!</definedName>
    <definedName name="__t9117">#REF!</definedName>
    <definedName name="__TAB1" localSheetId="1">#REF!</definedName>
    <definedName name="__TAB1" localSheetId="3">#REF!</definedName>
    <definedName name="__TAB1">#REF!</definedName>
    <definedName name="__TAB2" localSheetId="1">#REF!</definedName>
    <definedName name="__TAB2" localSheetId="3">#REF!</definedName>
    <definedName name="__TAB2">#REF!</definedName>
    <definedName name="__TG1" localSheetId="1">#REF!</definedName>
    <definedName name="__TG1" localSheetId="3">#REF!</definedName>
    <definedName name="__TG1">#REF!</definedName>
    <definedName name="__TG10" localSheetId="1">#REF!</definedName>
    <definedName name="__TG10" localSheetId="3">#REF!</definedName>
    <definedName name="__TG10">#REF!</definedName>
    <definedName name="__TG11" localSheetId="1">#REF!</definedName>
    <definedName name="__TG11" localSheetId="3">#REF!</definedName>
    <definedName name="__TG11">#REF!</definedName>
    <definedName name="__TG12" localSheetId="1">#REF!</definedName>
    <definedName name="__TG12" localSheetId="3">#REF!</definedName>
    <definedName name="__TG12">#REF!</definedName>
    <definedName name="__TG13" localSheetId="1">#REF!</definedName>
    <definedName name="__TG13" localSheetId="3">#REF!</definedName>
    <definedName name="__TG13">#REF!</definedName>
    <definedName name="__TG14" localSheetId="1">#REF!</definedName>
    <definedName name="__TG14" localSheetId="3">#REF!</definedName>
    <definedName name="__TG14">#REF!</definedName>
    <definedName name="__TG15" localSheetId="1">#REF!</definedName>
    <definedName name="__TG15" localSheetId="3">#REF!</definedName>
    <definedName name="__TG15">#REF!</definedName>
    <definedName name="__TG16" localSheetId="1">#REF!</definedName>
    <definedName name="__TG16" localSheetId="3">#REF!</definedName>
    <definedName name="__TG16">#REF!</definedName>
    <definedName name="__TG17" localSheetId="1">#REF!</definedName>
    <definedName name="__TG17" localSheetId="3">#REF!</definedName>
    <definedName name="__TG17">#REF!</definedName>
    <definedName name="__TG18" localSheetId="1">#REF!</definedName>
    <definedName name="__TG18" localSheetId="3">#REF!</definedName>
    <definedName name="__TG18">#REF!</definedName>
    <definedName name="__TG19" localSheetId="1">#REF!</definedName>
    <definedName name="__TG19" localSheetId="3">#REF!</definedName>
    <definedName name="__TG19">#REF!</definedName>
    <definedName name="__TG2" localSheetId="1">#REF!</definedName>
    <definedName name="__TG2" localSheetId="3">#REF!</definedName>
    <definedName name="__TG2">#REF!</definedName>
    <definedName name="__TG20" localSheetId="1">#REF!</definedName>
    <definedName name="__TG20" localSheetId="3">#REF!</definedName>
    <definedName name="__TG20">#REF!</definedName>
    <definedName name="__TG21" localSheetId="1">#REF!</definedName>
    <definedName name="__TG21" localSheetId="3">#REF!</definedName>
    <definedName name="__TG21">#REF!</definedName>
    <definedName name="__TG22" localSheetId="1">#REF!</definedName>
    <definedName name="__TG22" localSheetId="3">#REF!</definedName>
    <definedName name="__TG22">#REF!</definedName>
    <definedName name="__TG23" localSheetId="1">#REF!</definedName>
    <definedName name="__TG23" localSheetId="3">#REF!</definedName>
    <definedName name="__TG23">#REF!</definedName>
    <definedName name="__TG24" localSheetId="1">#REF!</definedName>
    <definedName name="__TG24" localSheetId="3">#REF!</definedName>
    <definedName name="__TG24">#REF!</definedName>
    <definedName name="__TG25" localSheetId="1">#REF!</definedName>
    <definedName name="__TG25" localSheetId="3">#REF!</definedName>
    <definedName name="__TG25">#REF!</definedName>
    <definedName name="__TG26" localSheetId="1">#REF!</definedName>
    <definedName name="__TG26" localSheetId="3">#REF!</definedName>
    <definedName name="__TG26">#REF!</definedName>
    <definedName name="__TG27" localSheetId="1">#REF!</definedName>
    <definedName name="__TG27" localSheetId="3">#REF!</definedName>
    <definedName name="__TG27">#REF!</definedName>
    <definedName name="__TG28" localSheetId="1">#REF!</definedName>
    <definedName name="__TG28" localSheetId="3">#REF!</definedName>
    <definedName name="__TG28">#REF!</definedName>
    <definedName name="__TG29" localSheetId="1">#REF!</definedName>
    <definedName name="__TG29" localSheetId="3">#REF!</definedName>
    <definedName name="__TG29">#REF!</definedName>
    <definedName name="__TG3" localSheetId="1">#REF!</definedName>
    <definedName name="__TG3" localSheetId="3">#REF!</definedName>
    <definedName name="__TG3">#REF!</definedName>
    <definedName name="__TG30" localSheetId="1">#REF!</definedName>
    <definedName name="__TG30" localSheetId="3">#REF!</definedName>
    <definedName name="__TG30">#REF!</definedName>
    <definedName name="__TG31" localSheetId="1">#REF!</definedName>
    <definedName name="__TG31" localSheetId="3">#REF!</definedName>
    <definedName name="__TG31">#REF!</definedName>
    <definedName name="__TG4" localSheetId="1">#REF!</definedName>
    <definedName name="__TG4" localSheetId="3">#REF!</definedName>
    <definedName name="__TG4">#REF!</definedName>
    <definedName name="__TG5" localSheetId="1">#REF!</definedName>
    <definedName name="__TG5" localSheetId="3">#REF!</definedName>
    <definedName name="__TG5">#REF!</definedName>
    <definedName name="__TG6" localSheetId="1">#REF!</definedName>
    <definedName name="__TG6" localSheetId="3">#REF!</definedName>
    <definedName name="__TG6">#REF!</definedName>
    <definedName name="__TG7" localSheetId="1">#REF!</definedName>
    <definedName name="__TG7" localSheetId="3">#REF!</definedName>
    <definedName name="__TG7">#REF!</definedName>
    <definedName name="__TG8" localSheetId="1">#REF!</definedName>
    <definedName name="__TG8" localSheetId="3">#REF!</definedName>
    <definedName name="__TG8">#REF!</definedName>
    <definedName name="__TG9" localSheetId="1">#REF!</definedName>
    <definedName name="__TG9" localSheetId="3">#REF!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1">#REF!</definedName>
    <definedName name="__tt1" localSheetId="3">#REF!</definedName>
    <definedName name="__tt1">#REF!</definedName>
    <definedName name="__tt10" localSheetId="1">#REF!</definedName>
    <definedName name="__tt10" localSheetId="3">#REF!</definedName>
    <definedName name="__tt10">#REF!</definedName>
    <definedName name="__tt11" localSheetId="1">#REF!</definedName>
    <definedName name="__tt11" localSheetId="3">#REF!</definedName>
    <definedName name="__tt11">#REF!</definedName>
    <definedName name="__tt12" localSheetId="1">#REF!</definedName>
    <definedName name="__tt12" localSheetId="3">#REF!</definedName>
    <definedName name="__tt12">#REF!</definedName>
    <definedName name="__tt2" localSheetId="1">#REF!</definedName>
    <definedName name="__tt2" localSheetId="3">#REF!</definedName>
    <definedName name="__tt2">#REF!</definedName>
    <definedName name="__tt4" localSheetId="1">#REF!</definedName>
    <definedName name="__tt4" localSheetId="3">#REF!</definedName>
    <definedName name="__tt4">#REF!</definedName>
    <definedName name="__tt5" localSheetId="1">#REF!</definedName>
    <definedName name="__tt5" localSheetId="3">#REF!</definedName>
    <definedName name="__tt5">#REF!</definedName>
    <definedName name="__tt6" localSheetId="1">#REF!</definedName>
    <definedName name="__tt6" localSheetId="3">#REF!</definedName>
    <definedName name="__tt6">#REF!</definedName>
    <definedName name="__tt7" localSheetId="1">#REF!</definedName>
    <definedName name="__tt7" localSheetId="3">#REF!</definedName>
    <definedName name="__tt7">#REF!</definedName>
    <definedName name="__tt8" localSheetId="1">#REF!</definedName>
    <definedName name="__tt8" localSheetId="3">#REF!</definedName>
    <definedName name="__tt8">#REF!</definedName>
    <definedName name="__tt9" localSheetId="1">#REF!</definedName>
    <definedName name="__tt9" localSheetId="3">#REF!</definedName>
    <definedName name="__tt9">#REF!</definedName>
    <definedName name="__TT9112" localSheetId="1">#REF!</definedName>
    <definedName name="__TT9112" localSheetId="3">#REF!</definedName>
    <definedName name="__TT9112">#REF!</definedName>
    <definedName name="__TT9115" localSheetId="1">#REF!</definedName>
    <definedName name="__TT9115" localSheetId="3">#REF!</definedName>
    <definedName name="__TT9115">#REF!</definedName>
    <definedName name="__TT9117" localSheetId="1">#REF!</definedName>
    <definedName name="__TT9117" localSheetId="3">#REF!</definedName>
    <definedName name="__TT9117">#REF!</definedName>
    <definedName name="__TTD807" localSheetId="1">#REF!</definedName>
    <definedName name="__TTD807" localSheetId="3">#REF!</definedName>
    <definedName name="__TTD807">#REF!</definedName>
    <definedName name="__Us1" localSheetId="1">#REF!</definedName>
    <definedName name="__Us1" localSheetId="3">#REF!</definedName>
    <definedName name="__Us1">#REF!</definedName>
    <definedName name="__Us2" localSheetId="1">#REF!</definedName>
    <definedName name="__Us2" localSheetId="3">#REF!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1">#REF!</definedName>
    <definedName name="__wt10" localSheetId="3">#REF!</definedName>
    <definedName name="__wt10">#REF!</definedName>
    <definedName name="__wt11" localSheetId="1">#REF!</definedName>
    <definedName name="__wt11" localSheetId="3">#REF!</definedName>
    <definedName name="__wt11">#REF!</definedName>
    <definedName name="__wt12" localSheetId="1">#REF!</definedName>
    <definedName name="__wt12" localSheetId="3">#REF!</definedName>
    <definedName name="__wt12">#REF!</definedName>
    <definedName name="__wt5" localSheetId="1">#REF!</definedName>
    <definedName name="__wt5" localSheetId="3">#REF!</definedName>
    <definedName name="__wt5">#REF!</definedName>
    <definedName name="__WT521" localSheetId="1">#REF!</definedName>
    <definedName name="__WT521" localSheetId="3">#REF!</definedName>
    <definedName name="__WT521">#REF!</definedName>
    <definedName name="__WT582" localSheetId="1">#REF!</definedName>
    <definedName name="__WT582" localSheetId="3">#REF!</definedName>
    <definedName name="__WT582">#REF!</definedName>
    <definedName name="__wt6" localSheetId="1">#REF!</definedName>
    <definedName name="__wt6" localSheetId="3">#REF!</definedName>
    <definedName name="__wt6">#REF!</definedName>
    <definedName name="__wt7" localSheetId="1">#REF!</definedName>
    <definedName name="__wt7" localSheetId="3">#REF!</definedName>
    <definedName name="__wt7">#REF!</definedName>
    <definedName name="__wt8" localSheetId="1">#REF!</definedName>
    <definedName name="__wt8" localSheetId="3">#REF!</definedName>
    <definedName name="__wt8">#REF!</definedName>
    <definedName name="__WT807" localSheetId="1">#REF!</definedName>
    <definedName name="__WT807" localSheetId="3">#REF!</definedName>
    <definedName name="__WT807">#REF!</definedName>
    <definedName name="__wt9" localSheetId="1">#REF!</definedName>
    <definedName name="__wt9" localSheetId="3">#REF!</definedName>
    <definedName name="__wt9">#REF!</definedName>
    <definedName name="__xlnm.Print_Area_3">NA()</definedName>
    <definedName name="_1" localSheetId="1">#REF!</definedName>
    <definedName name="_1" localSheetId="3">#REF!</definedName>
    <definedName name="_1">#REF!</definedName>
    <definedName name="_1_??" localSheetId="1">#REF!</definedName>
    <definedName name="_1_??" localSheetId="3">#REF!</definedName>
    <definedName name="_1_??">#REF!</definedName>
    <definedName name="_1_????" localSheetId="1">#REF!</definedName>
    <definedName name="_1_????" localSheetId="3">#REF!</definedName>
    <definedName name="_1_????">#REF!</definedName>
    <definedName name="_10" localSheetId="1">#REF!</definedName>
    <definedName name="_10" localSheetId="3">#REF!</definedName>
    <definedName name="_10">#REF!</definedName>
    <definedName name="_11" localSheetId="1">#REF!</definedName>
    <definedName name="_11" localSheetId="3">#REF!</definedName>
    <definedName name="_11">#REF!</definedName>
    <definedName name="_1102" hidden="1">'[2]stat local'!$D$769:$D$3475</definedName>
    <definedName name="_1Excel_BuiltIn__FilterDatabase_1" localSheetId="1">#REF!</definedName>
    <definedName name="_1Excel_BuiltIn__FilterDatabase_1" localSheetId="3">#REF!</definedName>
    <definedName name="_1Excel_BuiltIn__FilterDatabase_1">#REF!</definedName>
    <definedName name="_2" localSheetId="1">#REF!</definedName>
    <definedName name="_2" localSheetId="3">#REF!</definedName>
    <definedName name="_2">#REF!</definedName>
    <definedName name="_2___Ç_Áö" localSheetId="1">#REF!</definedName>
    <definedName name="_2___Ç_Áö" localSheetId="3">#REF!</definedName>
    <definedName name="_2___Ç_Áö">#REF!</definedName>
    <definedName name="_28YEN_1_1_1">#N/A</definedName>
    <definedName name="_2Ç_Áö" localSheetId="1">#REF!</definedName>
    <definedName name="_2Ç_Áö" localSheetId="3">#REF!</definedName>
    <definedName name="_2Ç_Áö">#REF!</definedName>
    <definedName name="_2Excel_BuiltIn_Print_Area_1_1_1_1" localSheetId="1">#REF!</definedName>
    <definedName name="_2Excel_BuiltIn_Print_Area_1_1_1_1" localSheetId="3">#REF!</definedName>
    <definedName name="_2Excel_BuiltIn_Print_Area_1_1_1_1">#REF!</definedName>
    <definedName name="_3" localSheetId="1">#REF!</definedName>
    <definedName name="_3" localSheetId="3">#REF!</definedName>
    <definedName name="_3">#REF!</definedName>
    <definedName name="_3__Ç_Áö" localSheetId="1">#REF!</definedName>
    <definedName name="_3__Ç_Áö" localSheetId="3">#REF!</definedName>
    <definedName name="_3__Ç_Áö">#REF!</definedName>
    <definedName name="_35Excel_BuiltIn_Print_Area_1" localSheetId="1">#REF!</definedName>
    <definedName name="_35Excel_BuiltIn_Print_Area_1" localSheetId="3">#REF!</definedName>
    <definedName name="_35Excel_BuiltIn_Print_Area_1">#REF!</definedName>
    <definedName name="_36YEN_1_1_8_1" localSheetId="1">'Historical Financials THB_TH'!___TG25/#REF!</definedName>
    <definedName name="_36YEN_1_1_8_1" localSheetId="3">'Historical Financials USD_TH'!___TG25/#REF!</definedName>
    <definedName name="_36YEN_1_1_8_1">[0]!___TG25/#REF!</definedName>
    <definedName name="_37YEN_2_1_8_1" localSheetId="1">'Historical Financials THB_TH'!___TG26/#REF!</definedName>
    <definedName name="_37YEN_2_1_8_1" localSheetId="3">'Historical Financials USD_TH'!___TG26/#REF!</definedName>
    <definedName name="_37YEN_2_1_8_1">___TG26/#REF!</definedName>
    <definedName name="_38YEN_2_8_1" localSheetId="1">'Historical Financials THB_TH'!___TG26/#REF!</definedName>
    <definedName name="_38YEN_2_8_1" localSheetId="3">'Historical Financials USD_TH'!___TG26/#REF!</definedName>
    <definedName name="_38YEN_2_8_1">___TG26/#REF!</definedName>
    <definedName name="_4" localSheetId="1">#REF!</definedName>
    <definedName name="_4" localSheetId="3">#REF!</definedName>
    <definedName name="_4">#REF!</definedName>
    <definedName name="_4_Ç_Áö" localSheetId="1">#REF!</definedName>
    <definedName name="_4_Ç_Áö" localSheetId="3">#REF!</definedName>
    <definedName name="_4_Ç_Áö">#REF!</definedName>
    <definedName name="_5" localSheetId="1">#REF!</definedName>
    <definedName name="_5" localSheetId="3">#REF!</definedName>
    <definedName name="_5">#REF!</definedName>
    <definedName name="_53Excel_BuiltIn_Print_Area_1" localSheetId="1">#REF!</definedName>
    <definedName name="_53Excel_BuiltIn_Print_Area_1" localSheetId="3">#REF!</definedName>
    <definedName name="_53Excel_BuiltIn_Print_Area_1">#REF!</definedName>
    <definedName name="_54YEN_1_1_8_1">#N/A</definedName>
    <definedName name="_56YEN_1_1_8_1" localSheetId="1">'Historical Financials THB_TH'!___TG24/#REF!</definedName>
    <definedName name="_56YEN_1_1_8_1" localSheetId="3">'Historical Financials USD_TH'!___TG24/#REF!</definedName>
    <definedName name="_56YEN_1_1_8_1">[0]!___TG24/#REF!</definedName>
    <definedName name="_59YEN_2_1_8_1" localSheetId="1">'Historical Financials THB_TH'!___TG25/#REF!</definedName>
    <definedName name="_59YEN_2_1_8_1" localSheetId="3">'Historical Financials USD_TH'!___TG25/#REF!</definedName>
    <definedName name="_59YEN_2_1_8_1">[0]!___TG25/#REF!</definedName>
    <definedName name="_5Ç_Áö" localSheetId="1">#REF!</definedName>
    <definedName name="_5Ç_Áö" localSheetId="3">#REF!</definedName>
    <definedName name="_5Ç_Áö">#REF!</definedName>
    <definedName name="_5Excel_BuiltIn_Print_Area_1" localSheetId="1">#REF!</definedName>
    <definedName name="_5Excel_BuiltIn_Print_Area_1" localSheetId="3">#REF!</definedName>
    <definedName name="_5Excel_BuiltIn_Print_Area_1">#REF!</definedName>
    <definedName name="_6" localSheetId="1">#REF!</definedName>
    <definedName name="_6" localSheetId="3">#REF!</definedName>
    <definedName name="_6">#REF!</definedName>
    <definedName name="_62YEN_2_8_1" localSheetId="1">'Historical Financials THB_TH'!___TG25/#REF!</definedName>
    <definedName name="_62YEN_2_8_1" localSheetId="3">'Historical Financials USD_TH'!___TG25/#REF!</definedName>
    <definedName name="_62YEN_2_8_1">[0]!___TG25/#REF!</definedName>
    <definedName name="_6YEN_1_1_8_1" localSheetId="1">'Historical Financials THB_TH'!___TG25/#REF!</definedName>
    <definedName name="_6YEN_1_1_8_1" localSheetId="3">'Historical Financials USD_TH'!___TG25/#REF!</definedName>
    <definedName name="_6YEN_1_1_8_1">[0]!___TG25/#REF!</definedName>
    <definedName name="_7" localSheetId="1">#REF!</definedName>
    <definedName name="_7" localSheetId="3">#REF!</definedName>
    <definedName name="_7">#REF!</definedName>
    <definedName name="_7YEN_2_1_8_1" localSheetId="1">'Historical Financials THB_TH'!___TG26/#REF!</definedName>
    <definedName name="_7YEN_2_1_8_1" localSheetId="3">'Historical Financials USD_TH'!___TG26/#REF!</definedName>
    <definedName name="_7YEN_2_1_8_1">___TG26/#REF!</definedName>
    <definedName name="_8YEN_2_8_1" localSheetId="1">'Historical Financials THB_TH'!___TG26/#REF!</definedName>
    <definedName name="_8YEN_2_8_1" localSheetId="3">'Historical Financials USD_TH'!___TG26/#REF!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 localSheetId="1">#REF!</definedName>
    <definedName name="_BDT1" localSheetId="3">#REF!</definedName>
    <definedName name="_BDT1">#REF!</definedName>
    <definedName name="_BDT2" localSheetId="1">#REF!</definedName>
    <definedName name="_BDT2" localSheetId="3">#REF!</definedName>
    <definedName name="_BDT2">#REF!</definedName>
    <definedName name="_BDW100" localSheetId="1">#REF!</definedName>
    <definedName name="_BDW100" localSheetId="3">#REF!</definedName>
    <definedName name="_BDW100">#REF!</definedName>
    <definedName name="_BDW200" localSheetId="1">#REF!</definedName>
    <definedName name="_BDW200" localSheetId="3">#REF!</definedName>
    <definedName name="_BDW200">#REF!</definedName>
    <definedName name="_BDW240" localSheetId="1">#REF!</definedName>
    <definedName name="_BDW240" localSheetId="3">#REF!</definedName>
    <definedName name="_BDW240">#REF!</definedName>
    <definedName name="_BSschedule" localSheetId="1" hidden="1">#REF!</definedName>
    <definedName name="_BSschedule" localSheetId="3" hidden="1">#REF!</definedName>
    <definedName name="_BSschedule" hidden="1">#REF!</definedName>
    <definedName name="_BSY1" localSheetId="1">#REF!</definedName>
    <definedName name="_BSY1" localSheetId="3">#REF!</definedName>
    <definedName name="_BSY1">#REF!</definedName>
    <definedName name="_C2" localSheetId="1">#REF!</definedName>
    <definedName name="_C2" localSheetId="3">#REF!</definedName>
    <definedName name="_C2">#REF!</definedName>
    <definedName name="_CAT1" localSheetId="1">#REF!</definedName>
    <definedName name="_CAT1" localSheetId="3">#REF!</definedName>
    <definedName name="_CAT1">#REF!</definedName>
    <definedName name="_CAT2" localSheetId="1">#REF!</definedName>
    <definedName name="_CAT2" localSheetId="3">#REF!</definedName>
    <definedName name="_CAT2">#REF!</definedName>
    <definedName name="_Co50" hidden="1">{#N/A,"DR",FALSE,"increm pf";#N/A,"MAMSI",FALSE,"increm pf";#N/A,"MAXI",FALSE,"increm pf";#N/A,"PCAM",FALSE,"increm pf";#N/A,"PHSV",FALSE,"increm pf";#N/A,"SIE",FALSE,"increm pf"}</definedName>
    <definedName name="_CTAorg" localSheetId="1" hidden="1">#REF!</definedName>
    <definedName name="_CTAorg" localSheetId="3" hidden="1">#REF!</definedName>
    <definedName name="_CTAorg" hidden="1">#REF!</definedName>
    <definedName name="_CTAPTA" localSheetId="1" hidden="1">#REF!</definedName>
    <definedName name="_CTAPTA" localSheetId="3" hidden="1">#REF!</definedName>
    <definedName name="_CTAPTA" hidden="1">#REF!</definedName>
    <definedName name="_CTAPurifiedTA" localSheetId="1" hidden="1">#REF!</definedName>
    <definedName name="_CTAPurifiedTA" localSheetId="3" hidden="1">#REF!</definedName>
    <definedName name="_CTAPurifiedTA" hidden="1">#REF!</definedName>
    <definedName name="_CWT1">"$"</definedName>
    <definedName name="_DAT1" localSheetId="1">#REF!</definedName>
    <definedName name="_DAT1" localSheetId="3">#REF!</definedName>
    <definedName name="_DAT1">#REF!</definedName>
    <definedName name="_DAT10" localSheetId="1">#REF!</definedName>
    <definedName name="_DAT10" localSheetId="3">#REF!</definedName>
    <definedName name="_DAT10">#REF!</definedName>
    <definedName name="_DAT11" localSheetId="1">#REF!</definedName>
    <definedName name="_DAT11" localSheetId="3">#REF!</definedName>
    <definedName name="_DAT11">#REF!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#REF!</definedName>
    <definedName name="_DAT21" localSheetId="3">#REF!</definedName>
    <definedName name="_DAT21">#REF!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25" localSheetId="1">#REF!</definedName>
    <definedName name="_DAT25" localSheetId="3">#REF!</definedName>
    <definedName name="_DAT25">#REF!</definedName>
    <definedName name="_DAT26" localSheetId="1">#REF!</definedName>
    <definedName name="_DAT26" localSheetId="3">#REF!</definedName>
    <definedName name="_DAT26">#REF!</definedName>
    <definedName name="_DAT27" localSheetId="1">#REF!</definedName>
    <definedName name="_DAT27" localSheetId="3">#REF!</definedName>
    <definedName name="_DAT27">#REF!</definedName>
    <definedName name="_DAT28" localSheetId="1">#REF!</definedName>
    <definedName name="_DAT28" localSheetId="3">#REF!</definedName>
    <definedName name="_DAT28">#REF!</definedName>
    <definedName name="_DAT29" localSheetId="1">#REF!</definedName>
    <definedName name="_DAT29" localSheetId="3">#REF!</definedName>
    <definedName name="_DAT29">#REF!</definedName>
    <definedName name="_DAT3" localSheetId="1">#REF!</definedName>
    <definedName name="_DAT3" localSheetId="3">#REF!</definedName>
    <definedName name="_DAT3">#REF!</definedName>
    <definedName name="_DAT30" localSheetId="1">#REF!</definedName>
    <definedName name="_DAT30" localSheetId="3">#REF!</definedName>
    <definedName name="_DAT30">#REF!</definedName>
    <definedName name="_DAT31" localSheetId="1">#REF!</definedName>
    <definedName name="_DAT31" localSheetId="3">#REF!</definedName>
    <definedName name="_DAT31">#REF!</definedName>
    <definedName name="_DAT32" localSheetId="1">#REF!</definedName>
    <definedName name="_DAT32" localSheetId="3">#REF!</definedName>
    <definedName name="_DAT32">#REF!</definedName>
    <definedName name="_DAT33" localSheetId="1">#REF!</definedName>
    <definedName name="_DAT33" localSheetId="3">#REF!</definedName>
    <definedName name="_DAT33">#REF!</definedName>
    <definedName name="_DAT34" localSheetId="1">#REF!</definedName>
    <definedName name="_DAT34" localSheetId="3">#REF!</definedName>
    <definedName name="_DAT34">#REF!</definedName>
    <definedName name="_DAT35" localSheetId="1">#REF!</definedName>
    <definedName name="_DAT35" localSheetId="3">#REF!</definedName>
    <definedName name="_DAT35">#REF!</definedName>
    <definedName name="_DAT36" localSheetId="1">#REF!</definedName>
    <definedName name="_DAT36" localSheetId="3">#REF!</definedName>
    <definedName name="_DAT36">#REF!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#REF!</definedName>
    <definedName name="_DAT9" localSheetId="3">#REF!</definedName>
    <definedName name="_DAT9">#REF!</definedName>
    <definedName name="_data" localSheetId="1">#REF!</definedName>
    <definedName name="_data" localSheetId="3">#REF!</definedName>
    <definedName name="_data">#REF!</definedName>
    <definedName name="_dkk1" localSheetId="1">#REF!</definedName>
    <definedName name="_dkk1" localSheetId="3">#REF!</definedName>
    <definedName name="_dkk1">#REF!</definedName>
    <definedName name="_dkk2" localSheetId="1">#REF!</definedName>
    <definedName name="_dkk2" localSheetId="3">#REF!</definedName>
    <definedName name="_dkk2">#REF!</definedName>
    <definedName name="_EU2011">#N/A</definedName>
    <definedName name="_exp10" localSheetId="1">#REF!</definedName>
    <definedName name="_exp10" localSheetId="3">#REF!</definedName>
    <definedName name="_exp10">#REF!</definedName>
    <definedName name="_exp11" localSheetId="1">#REF!</definedName>
    <definedName name="_exp11" localSheetId="3">#REF!</definedName>
    <definedName name="_exp11">#REF!</definedName>
    <definedName name="_exp12" localSheetId="1">#REF!</definedName>
    <definedName name="_exp12" localSheetId="3">#REF!</definedName>
    <definedName name="_exp12">#REF!</definedName>
    <definedName name="_EXP22" localSheetId="1">#REF!</definedName>
    <definedName name="_EXP22" localSheetId="3">#REF!</definedName>
    <definedName name="_EXP22">#REF!</definedName>
    <definedName name="_exp5" localSheetId="1">#REF!</definedName>
    <definedName name="_exp5" localSheetId="3">#REF!</definedName>
    <definedName name="_exp5">#REF!</definedName>
    <definedName name="_exp7" localSheetId="1">#REF!</definedName>
    <definedName name="_exp7" localSheetId="3">#REF!</definedName>
    <definedName name="_exp7">#REF!</definedName>
    <definedName name="_exp8" localSheetId="1">#REF!</definedName>
    <definedName name="_exp8" localSheetId="3">#REF!</definedName>
    <definedName name="_exp8">#REF!</definedName>
    <definedName name="_exp9" localSheetId="1">#REF!</definedName>
    <definedName name="_exp9" localSheetId="3">#REF!</definedName>
    <definedName name="_exp9">#REF!</definedName>
    <definedName name="_FEB107" localSheetId="1" hidden="1">#REF!</definedName>
    <definedName name="_FEB107" localSheetId="3" hidden="1">#REF!</definedName>
    <definedName name="_FEB107" hidden="1">#REF!</definedName>
    <definedName name="_Fill" localSheetId="1" hidden="1">#REF!</definedName>
    <definedName name="_Fill" localSheetId="3" hidden="1">#REF!</definedName>
    <definedName name="_Fill" hidden="1">#REF!</definedName>
    <definedName name="_xlnm._FilterDatabase" localSheetId="1" hidden="1">#REF!</definedName>
    <definedName name="_xlnm._FilterDatabase" localSheetId="2" hidden="1">'Historical Financials USD_EN'!$K$1:$AQ$115</definedName>
    <definedName name="_xlnm._FilterDatabase" localSheetId="3" hidden="1">'Historical Financials USD_TH'!$K$1:$AQ$115</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1" hidden="1">#REF!</definedName>
    <definedName name="_Input" localSheetId="3" hidden="1">#REF!</definedName>
    <definedName name="_Input" hidden="1">#REF!</definedName>
    <definedName name="_INV07" localSheetId="1">#REF!</definedName>
    <definedName name="_INV07" localSheetId="3">#REF!</definedName>
    <definedName name="_INV07">#REF!</definedName>
    <definedName name="_ISP4" localSheetId="1">#REF!</definedName>
    <definedName name="_ISP4" localSheetId="3">#REF!</definedName>
    <definedName name="_ISP4">#REF!</definedName>
    <definedName name="_kedar" localSheetId="1" hidden="1">#REF!</definedName>
    <definedName name="_kedar" localSheetId="3" hidden="1">#REF!</definedName>
    <definedName name="_kedar" hidden="1">#REF!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 localSheetId="1">#REF!</definedName>
    <definedName name="_LI136" localSheetId="3">#REF!</definedName>
    <definedName name="_LI136">#REF!</definedName>
    <definedName name="_lit1" localSheetId="1">#REF!</definedName>
    <definedName name="_lit1" localSheetId="3">#REF!</definedName>
    <definedName name="_lit1">#REF!</definedName>
    <definedName name="_lit2" localSheetId="1">#REF!</definedName>
    <definedName name="_lit2" localSheetId="3">#REF!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1">#REF!</definedName>
    <definedName name="_MAy0201" localSheetId="3">#REF!</definedName>
    <definedName name="_MAy0201">#REF!</definedName>
    <definedName name="_MI136" localSheetId="1">#REF!</definedName>
    <definedName name="_MI136" localSheetId="3">#REF!</definedName>
    <definedName name="_MI136">#REF!</definedName>
    <definedName name="_Order1" hidden="1">255</definedName>
    <definedName name="_Order2" hidden="1">255</definedName>
    <definedName name="_orgCTAPTA" localSheetId="1" hidden="1">#REF!</definedName>
    <definedName name="_orgCTAPTA" localSheetId="3" hidden="1">#REF!</definedName>
    <definedName name="_orgCTAPTA" hidden="1">#REF!</definedName>
    <definedName name="_PPP94" localSheetId="1">#REF!</definedName>
    <definedName name="_PPP94" localSheetId="3">#REF!</definedName>
    <definedName name="_PPP94">#REF!</definedName>
    <definedName name="_PRD1">237</definedName>
    <definedName name="_PRD3" localSheetId="1">[3]AllData!#REF!</definedName>
    <definedName name="_PRD3" localSheetId="3">[3]AllData!#REF!</definedName>
    <definedName name="_PRD3">[3]AllData!#REF!</definedName>
    <definedName name="_PRD3_4" localSheetId="1">[3]AllData!#REF!</definedName>
    <definedName name="_PRD3_4" localSheetId="3">[3]AllData!#REF!</definedName>
    <definedName name="_PRD3_4">[3]AllData!#REF!</definedName>
    <definedName name="_PRD3_8" localSheetId="1">[3]AllData!#REF!</definedName>
    <definedName name="_PRD3_8" localSheetId="3">[3]AllData!#REF!</definedName>
    <definedName name="_PRD3_8">[3]AllData!#REF!</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 localSheetId="1">#REF!</definedName>
    <definedName name="_PST1" localSheetId="3">#REF!</definedName>
    <definedName name="_PST1">#REF!</definedName>
    <definedName name="_PST1_4" localSheetId="1">#REF!</definedName>
    <definedName name="_PST1_4" localSheetId="3">#REF!</definedName>
    <definedName name="_PST1_4">#REF!</definedName>
    <definedName name="_PST1_8" localSheetId="1">#REF!</definedName>
    <definedName name="_PST1_8" localSheetId="3">#REF!</definedName>
    <definedName name="_PST1_8">#REF!</definedName>
    <definedName name="_PT1" localSheetId="1">#REF!</definedName>
    <definedName name="_PT1" localSheetId="3">#REF!</definedName>
    <definedName name="_PT1">#REF!</definedName>
    <definedName name="_pta1" localSheetId="1">#REF!</definedName>
    <definedName name="_pta1" localSheetId="3">#REF!</definedName>
    <definedName name="_pta1">#REF!</definedName>
    <definedName name="_pta2" localSheetId="1">#REF!</definedName>
    <definedName name="_pta2" localSheetId="3">#REF!</definedName>
    <definedName name="_pta2">#REF!</definedName>
    <definedName name="_pta3" localSheetId="1">#REF!</definedName>
    <definedName name="_pta3" localSheetId="3">#REF!</definedName>
    <definedName name="_pta3">#REF!</definedName>
    <definedName name="_QTR1">[4]PRM!$H$1:$H$13</definedName>
    <definedName name="_QTR2">[4]PRM!$I$1:$I$13</definedName>
    <definedName name="_QTR3">[4]PRM!$J$1:$J$13</definedName>
    <definedName name="_QTR4">[5]Prm!$H$1:$H$13</definedName>
    <definedName name="_R70" localSheetId="1">#REF!</definedName>
    <definedName name="_R70" localSheetId="3">#REF!</definedName>
    <definedName name="_R70">#REF!</definedName>
    <definedName name="_razao" localSheetId="1">#REF!</definedName>
    <definedName name="_razao" localSheetId="3">#REF!</definedName>
    <definedName name="_razao">#REF!</definedName>
    <definedName name="_Regression_Int">1</definedName>
    <definedName name="_RR70" localSheetId="1">#REF!</definedName>
    <definedName name="_RR70" localSheetId="3">#REF!</definedName>
    <definedName name="_RR70">#REF!</definedName>
    <definedName name="_SCB1">'[1]SCB 1 - Current'!$F$10</definedName>
    <definedName name="_SCB2">'[1]SCB 2 - Current'!$F$11</definedName>
    <definedName name="_ScheduleBS" localSheetId="1" hidden="1">#REF!</definedName>
    <definedName name="_ScheduleBS" localSheetId="3" hidden="1">#REF!</definedName>
    <definedName name="_ScheduleBS" hidden="1">#REF!</definedName>
    <definedName name="_SET1" localSheetId="1">#REF!</definedName>
    <definedName name="_SET1" localSheetId="3">#REF!</definedName>
    <definedName name="_SET1">#REF!</definedName>
    <definedName name="_Sort" localSheetId="1" hidden="1">#REF!</definedName>
    <definedName name="_Sort" localSheetId="3" hidden="1">#REF!</definedName>
    <definedName name="_Sort" hidden="1">#REF!</definedName>
    <definedName name="_StockBaht" localSheetId="1" hidden="1">#REF!</definedName>
    <definedName name="_StockBaht" localSheetId="3" hidden="1">#REF!</definedName>
    <definedName name="_StockBaht" hidden="1">#REF!</definedName>
    <definedName name="_t9112" localSheetId="1">#REF!</definedName>
    <definedName name="_t9112" localSheetId="3">#REF!</definedName>
    <definedName name="_t9112">#REF!</definedName>
    <definedName name="_t9114" localSheetId="1">#REF!</definedName>
    <definedName name="_t9114" localSheetId="3">#REF!</definedName>
    <definedName name="_t9114">#REF!</definedName>
    <definedName name="_t9115" localSheetId="1">#REF!</definedName>
    <definedName name="_t9115" localSheetId="3">#REF!</definedName>
    <definedName name="_t9115">#REF!</definedName>
    <definedName name="_T91156" localSheetId="1">#REF!</definedName>
    <definedName name="_T91156" localSheetId="3">#REF!</definedName>
    <definedName name="_T91156">#REF!</definedName>
    <definedName name="_t9117" localSheetId="1">#REF!</definedName>
    <definedName name="_t9117" localSheetId="3">#REF!</definedName>
    <definedName name="_t9117">#REF!</definedName>
    <definedName name="_TAB1" localSheetId="1">#REF!</definedName>
    <definedName name="_TAB1" localSheetId="3">#REF!</definedName>
    <definedName name="_TAB1">#REF!</definedName>
    <definedName name="_TAB2" localSheetId="1">#REF!</definedName>
    <definedName name="_TAB2" localSheetId="3">#REF!</definedName>
    <definedName name="_TAB2">#REF!</definedName>
    <definedName name="_TB" localSheetId="1" hidden="1">#REF!</definedName>
    <definedName name="_TB" localSheetId="3" hidden="1">#REF!</definedName>
    <definedName name="_TB" hidden="1">#REF!</definedName>
    <definedName name="_TB2" localSheetId="1">#REF!</definedName>
    <definedName name="_TB2" localSheetId="3">#REF!</definedName>
    <definedName name="_TB2">#REF!</definedName>
    <definedName name="_TG1" localSheetId="1">#REF!</definedName>
    <definedName name="_TG1" localSheetId="3">#REF!</definedName>
    <definedName name="_TG1">#REF!</definedName>
    <definedName name="_TG10" localSheetId="1">#REF!</definedName>
    <definedName name="_TG10" localSheetId="3">#REF!</definedName>
    <definedName name="_TG10">#REF!</definedName>
    <definedName name="_TG11" localSheetId="1">#REF!</definedName>
    <definedName name="_TG11" localSheetId="3">#REF!</definedName>
    <definedName name="_TG11">#REF!</definedName>
    <definedName name="_TG12" localSheetId="1">#REF!</definedName>
    <definedName name="_TG12" localSheetId="3">#REF!</definedName>
    <definedName name="_TG12">#REF!</definedName>
    <definedName name="_TG13" localSheetId="1">#REF!</definedName>
    <definedName name="_TG13" localSheetId="3">#REF!</definedName>
    <definedName name="_TG13">#REF!</definedName>
    <definedName name="_TG14" localSheetId="1">#REF!</definedName>
    <definedName name="_TG14" localSheetId="3">#REF!</definedName>
    <definedName name="_TG14">#REF!</definedName>
    <definedName name="_TG15" localSheetId="1">#REF!</definedName>
    <definedName name="_TG15" localSheetId="3">#REF!</definedName>
    <definedName name="_TG15">#REF!</definedName>
    <definedName name="_TG16" localSheetId="1">#REF!</definedName>
    <definedName name="_TG16" localSheetId="3">#REF!</definedName>
    <definedName name="_TG16">#REF!</definedName>
    <definedName name="_TG17" localSheetId="1">#REF!</definedName>
    <definedName name="_TG17" localSheetId="3">#REF!</definedName>
    <definedName name="_TG17">#REF!</definedName>
    <definedName name="_TG18" localSheetId="1">#REF!</definedName>
    <definedName name="_TG18" localSheetId="3">#REF!</definedName>
    <definedName name="_TG18">#REF!</definedName>
    <definedName name="_TG19" localSheetId="1">#REF!</definedName>
    <definedName name="_TG19" localSheetId="3">#REF!</definedName>
    <definedName name="_TG19">#REF!</definedName>
    <definedName name="_TG2" localSheetId="1">#REF!</definedName>
    <definedName name="_TG2" localSheetId="3">#REF!</definedName>
    <definedName name="_TG2">#REF!</definedName>
    <definedName name="_TG20" localSheetId="1">#REF!</definedName>
    <definedName name="_TG20" localSheetId="3">#REF!</definedName>
    <definedName name="_TG20">#REF!</definedName>
    <definedName name="_TG21" localSheetId="1">#REF!</definedName>
    <definedName name="_TG21" localSheetId="3">#REF!</definedName>
    <definedName name="_TG21">#REF!</definedName>
    <definedName name="_TG22" localSheetId="1">#REF!</definedName>
    <definedName name="_TG22" localSheetId="3">#REF!</definedName>
    <definedName name="_TG22">#REF!</definedName>
    <definedName name="_TG23" localSheetId="1">#REF!</definedName>
    <definedName name="_TG23" localSheetId="3">#REF!</definedName>
    <definedName name="_TG23">#REF!</definedName>
    <definedName name="_TG24" localSheetId="1">#REF!</definedName>
    <definedName name="_TG24" localSheetId="3">#REF!</definedName>
    <definedName name="_TG24">#REF!</definedName>
    <definedName name="_TG25" localSheetId="1">#REF!</definedName>
    <definedName name="_TG25" localSheetId="3">#REF!</definedName>
    <definedName name="_TG25">#REF!</definedName>
    <definedName name="_TG26" localSheetId="1">#REF!</definedName>
    <definedName name="_TG26" localSheetId="3">#REF!</definedName>
    <definedName name="_TG26">#REF!</definedName>
    <definedName name="_TG27" localSheetId="1">#REF!</definedName>
    <definedName name="_TG27" localSheetId="3">#REF!</definedName>
    <definedName name="_TG27">#REF!</definedName>
    <definedName name="_TG28" localSheetId="1">#REF!</definedName>
    <definedName name="_TG28" localSheetId="3">#REF!</definedName>
    <definedName name="_TG28">#REF!</definedName>
    <definedName name="_TG29" localSheetId="1">#REF!</definedName>
    <definedName name="_TG29" localSheetId="3">#REF!</definedName>
    <definedName name="_TG29">#REF!</definedName>
    <definedName name="_TG3" localSheetId="1">#REF!</definedName>
    <definedName name="_TG3" localSheetId="3">#REF!</definedName>
    <definedName name="_TG3">#REF!</definedName>
    <definedName name="_TG30" localSheetId="1">#REF!</definedName>
    <definedName name="_TG30" localSheetId="3">#REF!</definedName>
    <definedName name="_TG30">#REF!</definedName>
    <definedName name="_TG31" localSheetId="1">#REF!</definedName>
    <definedName name="_TG31" localSheetId="3">#REF!</definedName>
    <definedName name="_TG31">#REF!</definedName>
    <definedName name="_TG4" localSheetId="1">#REF!</definedName>
    <definedName name="_TG4" localSheetId="3">#REF!</definedName>
    <definedName name="_TG4">#REF!</definedName>
    <definedName name="_TG5" localSheetId="1">#REF!</definedName>
    <definedName name="_TG5" localSheetId="3">#REF!</definedName>
    <definedName name="_TG5">#REF!</definedName>
    <definedName name="_TG6" localSheetId="1">#REF!</definedName>
    <definedName name="_TG6" localSheetId="3">#REF!</definedName>
    <definedName name="_TG6">#REF!</definedName>
    <definedName name="_TG7" localSheetId="1">#REF!</definedName>
    <definedName name="_TG7" localSheetId="3">#REF!</definedName>
    <definedName name="_TG7">#REF!</definedName>
    <definedName name="_TG8" localSheetId="1">#REF!</definedName>
    <definedName name="_TG8" localSheetId="3">#REF!</definedName>
    <definedName name="_TG8">#REF!</definedName>
    <definedName name="_TG9" localSheetId="1">#REF!</definedName>
    <definedName name="_TG9" localSheetId="3">#REF!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1" hidden="1">#REF!</definedName>
    <definedName name="_TrialBalance" localSheetId="3" hidden="1">#REF!</definedName>
    <definedName name="_TrialBalance" hidden="1">#REF!</definedName>
    <definedName name="_tt1" localSheetId="1">#REF!</definedName>
    <definedName name="_tt1" localSheetId="3">#REF!</definedName>
    <definedName name="_tt1">#REF!</definedName>
    <definedName name="_tt10" localSheetId="1">#REF!</definedName>
    <definedName name="_tt10" localSheetId="3">#REF!</definedName>
    <definedName name="_tt10">#REF!</definedName>
    <definedName name="_tt11" localSheetId="1">#REF!</definedName>
    <definedName name="_tt11" localSheetId="3">#REF!</definedName>
    <definedName name="_tt11">#REF!</definedName>
    <definedName name="_tt12" localSheetId="1">#REF!</definedName>
    <definedName name="_tt12" localSheetId="3">#REF!</definedName>
    <definedName name="_tt12">#REF!</definedName>
    <definedName name="_tt2" localSheetId="1">#REF!</definedName>
    <definedName name="_tt2" localSheetId="3">#REF!</definedName>
    <definedName name="_tt2">#REF!</definedName>
    <definedName name="_tt4" localSheetId="1">#REF!</definedName>
    <definedName name="_tt4" localSheetId="3">#REF!</definedName>
    <definedName name="_tt4">#REF!</definedName>
    <definedName name="_tt5" localSheetId="1">#REF!</definedName>
    <definedName name="_tt5" localSheetId="3">#REF!</definedName>
    <definedName name="_tt5">#REF!</definedName>
    <definedName name="_tt6" localSheetId="1">#REF!</definedName>
    <definedName name="_tt6" localSheetId="3">#REF!</definedName>
    <definedName name="_tt6">#REF!</definedName>
    <definedName name="_tt7" localSheetId="1">#REF!</definedName>
    <definedName name="_tt7" localSheetId="3">#REF!</definedName>
    <definedName name="_tt7">#REF!</definedName>
    <definedName name="_tt8" localSheetId="1">#REF!</definedName>
    <definedName name="_tt8" localSheetId="3">#REF!</definedName>
    <definedName name="_tt8">#REF!</definedName>
    <definedName name="_tt9" localSheetId="1">#REF!</definedName>
    <definedName name="_tt9" localSheetId="3">#REF!</definedName>
    <definedName name="_tt9">#REF!</definedName>
    <definedName name="_TT9112" localSheetId="1">#REF!</definedName>
    <definedName name="_TT9112" localSheetId="3">#REF!</definedName>
    <definedName name="_TT9112">#REF!</definedName>
    <definedName name="_TT9115" localSheetId="1">#REF!</definedName>
    <definedName name="_TT9115" localSheetId="3">#REF!</definedName>
    <definedName name="_TT9115">#REF!</definedName>
    <definedName name="_TT9117" localSheetId="1">#REF!</definedName>
    <definedName name="_TT9117" localSheetId="3">#REF!</definedName>
    <definedName name="_TT9117">#REF!</definedName>
    <definedName name="_TTD807" localSheetId="1">#REF!</definedName>
    <definedName name="_TTD807" localSheetId="3">#REF!</definedName>
    <definedName name="_TTD807">#REF!</definedName>
    <definedName name="_Us1" localSheetId="1">#REF!</definedName>
    <definedName name="_Us1" localSheetId="3">#REF!</definedName>
    <definedName name="_Us1">#REF!</definedName>
    <definedName name="_Us2" localSheetId="1">#REF!</definedName>
    <definedName name="_Us2" localSheetId="3">#REF!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1">#REF!</definedName>
    <definedName name="_WT521" localSheetId="3">#REF!</definedName>
    <definedName name="_WT521">#REF!</definedName>
    <definedName name="_WT582" localSheetId="1">#REF!</definedName>
    <definedName name="_WT582" localSheetId="3">#REF!</definedName>
    <definedName name="_WT582">#REF!</definedName>
    <definedName name="_WT807" localSheetId="1">#REF!</definedName>
    <definedName name="_WT807" localSheetId="3">#REF!</definedName>
    <definedName name="_WT807">#REF!</definedName>
    <definedName name="¿?_??" localSheetId="1">#REF!</definedName>
    <definedName name="¿?_??" localSheetId="3">#REF!</definedName>
    <definedName name="¿?_??">#REF!</definedName>
    <definedName name="¿Â_µµ" localSheetId="1">#REF!</definedName>
    <definedName name="¿Â_µµ" localSheetId="3">#REF!</definedName>
    <definedName name="¿Â_µµ">#REF!</definedName>
    <definedName name="¾Ð_·?" localSheetId="1">#REF!</definedName>
    <definedName name="¾Ð_·?" localSheetId="3">#REF!</definedName>
    <definedName name="¾Ð_·?">#REF!</definedName>
    <definedName name="¾Ð_·Â" localSheetId="1">#REF!</definedName>
    <definedName name="¾Ð_·Â" localSheetId="3">#REF!</definedName>
    <definedName name="¾Ð_·Â">#REF!</definedName>
    <definedName name="A" localSheetId="1">#REF!</definedName>
    <definedName name="A" localSheetId="3">#REF!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 localSheetId="1">#REF!</definedName>
    <definedName name="A_impresión_IM" localSheetId="3">#REF!</definedName>
    <definedName name="A_impresión_IM">#REF!</definedName>
    <definedName name="A64830000.15G400" localSheetId="1">#REF!</definedName>
    <definedName name="A64830000.15G400" localSheetId="3">#REF!</definedName>
    <definedName name="A64830000.15G400">#REF!</definedName>
    <definedName name="A64830001.15G400" localSheetId="1">#REF!</definedName>
    <definedName name="A64830001.15G400" localSheetId="3">#REF!</definedName>
    <definedName name="A64830001.15G400">#REF!</definedName>
    <definedName name="A64830002.15G400" localSheetId="1">#REF!</definedName>
    <definedName name="A64830002.15G400" localSheetId="3">#REF!</definedName>
    <definedName name="A64830002.15G400">#REF!</definedName>
    <definedName name="A64830003.15G400" localSheetId="1">#REF!</definedName>
    <definedName name="A64830003.15G400" localSheetId="3">#REF!</definedName>
    <definedName name="A64830003.15G400">#REF!</definedName>
    <definedName name="A64830008.15G400" localSheetId="1">#REF!</definedName>
    <definedName name="A64830008.15G400" localSheetId="3">#REF!</definedName>
    <definedName name="A64830008.15G400">#REF!</definedName>
    <definedName name="A64830009.15G400" localSheetId="1">#REF!</definedName>
    <definedName name="A64830009.15G400" localSheetId="3">#REF!</definedName>
    <definedName name="A64830009.15G400">#REF!</definedName>
    <definedName name="AA" localSheetId="1">#REF!</definedName>
    <definedName name="AA" localSheetId="3">#REF!</definedName>
    <definedName name="AA">#REF!</definedName>
    <definedName name="AA.Report.Files" localSheetId="1" hidden="1">#REF!</definedName>
    <definedName name="AA.Report.Files" localSheetId="3" hidden="1">#REF!</definedName>
    <definedName name="AA.Report.Files" hidden="1">#REF!</definedName>
    <definedName name="AA.Reports.Available" localSheetId="1" hidden="1">#REF!</definedName>
    <definedName name="AA.Reports.Available" localSheetId="3" hidden="1">#REF!</definedName>
    <definedName name="AA.Reports.Available" hidden="1">#REF!</definedName>
    <definedName name="aaa" localSheetId="1">#REF!</definedName>
    <definedName name="aaa" localSheetId="3">#REF!</definedName>
    <definedName name="aaa">#REF!</definedName>
    <definedName name="AAA_DOCTOPS" hidden="1">"AAA_SET"</definedName>
    <definedName name="AAA_duser" hidden="1">"OFF"</definedName>
    <definedName name="aaaa" localSheetId="1">#REF!</definedName>
    <definedName name="aaaa" localSheetId="3">#REF!</definedName>
    <definedName name="aaaa">#REF!</definedName>
    <definedName name="aaaaa" localSheetId="1">#REF!</definedName>
    <definedName name="aaaaa" localSheetId="3">#REF!</definedName>
    <definedName name="aaaaa">#REF!</definedName>
    <definedName name="aaaaaaaaaaaaaaaaaaaaaaaaaaaaaa" localSheetId="1">#REF!</definedName>
    <definedName name="aaaaaaaaaaaaaaaaaaaaaaaaaaaaaa" localSheetId="3">#REF!</definedName>
    <definedName name="aaaaaaaaaaaaaaaaaaaaaaaaaaaaaa">#REF!</definedName>
    <definedName name="aaaaaaaaaaaaaaaaaaaaaaaaaaaaaaaaaaa" localSheetId="1">#REF!</definedName>
    <definedName name="aaaaaaaaaaaaaaaaaaaaaaaaaaaaaaaaaaa" localSheetId="3">#REF!</definedName>
    <definedName name="aaaaaaaaaaaaaaaaaaaaaaaaaaaaaaaaaaa">#REF!</definedName>
    <definedName name="aaaaaaaaaaaaaaaaaaaaaaaaaaaaaaaaaaaaaa" localSheetId="1">#REF!</definedName>
    <definedName name="aaaaaaaaaaaaaaaaaaaaaaaaaaaaaaaaaaaaaa" localSheetId="3">#REF!</definedName>
    <definedName name="aaaaaaaaaaaaaaaaaaaaaaaaaaaaaaaaaaaaaa">#REF!</definedName>
    <definedName name="aaaaaaaaaaaaaaaaaaaaaaaaaaaaaaaaaaaaaaaaaa" localSheetId="1">#REF!</definedName>
    <definedName name="aaaaaaaaaaaaaaaaaaaaaaaaaaaaaaaaaaaaaaaaaa" localSheetId="3">#REF!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1">#REF!</definedName>
    <definedName name="AB_NG_Nm3ph" localSheetId="3">#REF!</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1">#REF!</definedName>
    <definedName name="ABRIL" localSheetId="3">#REF!</definedName>
    <definedName name="ABRIL">#REF!</definedName>
    <definedName name="ABSOLUTE_TIMES" hidden="1">"TEST_ITEM"</definedName>
    <definedName name="ABU_print_data_and_ratios" localSheetId="1">#REF!</definedName>
    <definedName name="ABU_print_data_and_ratios" localSheetId="3">#REF!</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 localSheetId="1">#REF!</definedName>
    <definedName name="ACC" localSheetId="3">#REF!</definedName>
    <definedName name="ACC">#REF!</definedName>
    <definedName name="ACCOUNT">'[6]S&amp;S BGT'!$S$2:$S$21</definedName>
    <definedName name="Acetic_Acid_Chart" localSheetId="1">#REF!</definedName>
    <definedName name="Acetic_Acid_Chart" localSheetId="3">#REF!</definedName>
    <definedName name="Acetic_Acid_Chart">#REF!</definedName>
    <definedName name="Acetic_VPSum" localSheetId="1">#REF!</definedName>
    <definedName name="Acetic_VPSum" localSheetId="3">#REF!</definedName>
    <definedName name="Acetic_VPSum">#REF!</definedName>
    <definedName name="Acetyl_VPSum" localSheetId="1">#REF!</definedName>
    <definedName name="Acetyl_VPSum" localSheetId="3">#REF!</definedName>
    <definedName name="Acetyl_VPSum">#REF!</definedName>
    <definedName name="Acetylene_Chart" localSheetId="1">#REF!</definedName>
    <definedName name="Acetylene_Chart" localSheetId="3">#REF!</definedName>
    <definedName name="Acetylene_Chart">#REF!</definedName>
    <definedName name="ACH">[6]Value!$AE$15</definedName>
    <definedName name="ACIDO" localSheetId="1">#REF!</definedName>
    <definedName name="ACIDO" localSheetId="3">#REF!</definedName>
    <definedName name="ACIDO">#REF!</definedName>
    <definedName name="act" hidden="1">{#N/A,#N/A,FALSE,"INV14"}</definedName>
    <definedName name="act_1" hidden="1">{#N/A,#N/A,FALSE,"INV14"}</definedName>
    <definedName name="ActifCT_H1" localSheetId="1">#REF!</definedName>
    <definedName name="ActifCT_H1" localSheetId="3">#REF!</definedName>
    <definedName name="ActifCT_H1">#REF!</definedName>
    <definedName name="ActifCT_H2" localSheetId="1">#REF!</definedName>
    <definedName name="ActifCT_H2" localSheetId="3">#REF!</definedName>
    <definedName name="ActifCT_H2">#REF!</definedName>
    <definedName name="ActifCT_H3" localSheetId="1">#REF!</definedName>
    <definedName name="ActifCT_H3" localSheetId="3">#REF!</definedName>
    <definedName name="ActifCT_H3">#REF!</definedName>
    <definedName name="ActifCT_H4" localSheetId="1">#REF!</definedName>
    <definedName name="ActifCT_H4" localSheetId="3">#REF!</definedName>
    <definedName name="ActifCT_H4">#REF!</definedName>
    <definedName name="ActifCT_H5" localSheetId="1">#REF!</definedName>
    <definedName name="ActifCT_H5" localSheetId="3">#REF!</definedName>
    <definedName name="ActifCT_H5">#REF!</definedName>
    <definedName name="ActifCT_I" localSheetId="1">#REF!</definedName>
    <definedName name="ActifCT_I" localSheetId="3">#REF!</definedName>
    <definedName name="ActifCT_I">#REF!</definedName>
    <definedName name="ActifCT_P1" localSheetId="1">#REF!</definedName>
    <definedName name="ActifCT_P1" localSheetId="3">#REF!</definedName>
    <definedName name="ActifCT_P1">#REF!</definedName>
    <definedName name="ActifCT_P2" localSheetId="1">#REF!</definedName>
    <definedName name="ActifCT_P2" localSheetId="3">#REF!</definedName>
    <definedName name="ActifCT_P2">#REF!</definedName>
    <definedName name="ActifCT_P3" localSheetId="1">#REF!</definedName>
    <definedName name="ActifCT_P3" localSheetId="3">#REF!</definedName>
    <definedName name="ActifCT_P3">#REF!</definedName>
    <definedName name="ActifCT_P4" localSheetId="1">#REF!</definedName>
    <definedName name="ActifCT_P4" localSheetId="3">#REF!</definedName>
    <definedName name="ActifCT_P4">#REF!</definedName>
    <definedName name="ActifCT_P5" localSheetId="1">#REF!</definedName>
    <definedName name="ActifCT_P5" localSheetId="3">#REF!</definedName>
    <definedName name="ActifCT_P5">#REF!</definedName>
    <definedName name="ActifCT_P6" localSheetId="1">#REF!</definedName>
    <definedName name="ActifCT_P6" localSheetId="3">#REF!</definedName>
    <definedName name="ActifCT_P6">#REF!</definedName>
    <definedName name="Actual_bkd" localSheetId="1">#REF!</definedName>
    <definedName name="Actual_bkd" localSheetId="3">#REF!</definedName>
    <definedName name="Actual_bkd">#REF!</definedName>
    <definedName name="Actual_ksn" localSheetId="1">#REF!</definedName>
    <definedName name="Actual_ksn" localSheetId="3">#REF!</definedName>
    <definedName name="Actual_ksn">#REF!</definedName>
    <definedName name="ACUMULADOREAL" localSheetId="1">#REF!</definedName>
    <definedName name="ACUMULADOREAL" localSheetId="3">#REF!</definedName>
    <definedName name="ACUMULADOREAL">#REF!</definedName>
    <definedName name="ad" localSheetId="1" hidden="1">#REF!</definedName>
    <definedName name="ad" localSheetId="3" hidden="1">#REF!</definedName>
    <definedName name="ad" hidden="1">#REF!</definedName>
    <definedName name="AddOne" localSheetId="1">[7]NBCA_2001_Completed!#REF!</definedName>
    <definedName name="AddOne" localSheetId="3">[7]NBCA_2001_Completed!#REF!</definedName>
    <definedName name="AddOne">[7]NBCA_2001_Completed!#REF!</definedName>
    <definedName name="AddOne_4" localSheetId="1">[7]NBCA_2001_Completed!#REF!</definedName>
    <definedName name="AddOne_4" localSheetId="3">[7]NBCA_2001_Completed!#REF!</definedName>
    <definedName name="AddOne_4">[7]NBCA_2001_Completed!#REF!</definedName>
    <definedName name="AddOne_8" localSheetId="1">[7]NBCA_2001_Completed!#REF!</definedName>
    <definedName name="AddOne_8" localSheetId="3">[7]NBCA_2001_Completed!#REF!</definedName>
    <definedName name="AddOne_8">[7]NBCA_2001_Completed!#REF!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 localSheetId="1">#REF!</definedName>
    <definedName name="adg" localSheetId="3">#REF!</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 localSheetId="1">#REF!</definedName>
    <definedName name="AGOSTO" localSheetId="3">#REF!</definedName>
    <definedName name="AGOSTO">#REF!</definedName>
    <definedName name="ai">{"'Eng (page2)'!$A$1:$D$52"}</definedName>
    <definedName name="ai_1">{"'Eng (page2)'!$A$1:$D$52"}</definedName>
    <definedName name="ai_1_1">{"'Eng (page2)'!$A$1:$D$52"}</definedName>
    <definedName name="AIREINSTRU" localSheetId="1">#REF!</definedName>
    <definedName name="AIREINSTRU" localSheetId="3">#REF!</definedName>
    <definedName name="AIREINSTRU">#REF!</definedName>
    <definedName name="AIREINSTRUCC" localSheetId="1">#REF!</definedName>
    <definedName name="AIREINSTRUCC" localSheetId="3">#REF!</definedName>
    <definedName name="AIREINSTRUCC">#REF!</definedName>
    <definedName name="ajn" localSheetId="1">#REF!</definedName>
    <definedName name="ajn" localSheetId="3">#REF!</definedName>
    <definedName name="ajn">#REF!</definedName>
    <definedName name="AKS">[6]Value!$AE$19</definedName>
    <definedName name="ALFAJUNTOACUMULADO" localSheetId="1">#REF!</definedName>
    <definedName name="ALFAJUNTOACUMULADO" localSheetId="3">#REF!</definedName>
    <definedName name="ALFAJUNTOACUMULADO">#REF!</definedName>
    <definedName name="ALFAJUNTOMES" localSheetId="1">#REF!</definedName>
    <definedName name="ALFAJUNTOMES" localSheetId="3">#REF!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1">#REF!</definedName>
    <definedName name="Allocation" localSheetId="3">#REF!</definedName>
    <definedName name="Allocation">#REF!</definedName>
    <definedName name="Almacen" localSheetId="1">#REF!</definedName>
    <definedName name="Almacen" localSheetId="3">#REF!</definedName>
    <definedName name="Almacen">#REF!</definedName>
    <definedName name="ALPHA" localSheetId="1">#REF!</definedName>
    <definedName name="ALPHA" localSheetId="3">#REF!</definedName>
    <definedName name="ALPHA">#REF!</definedName>
    <definedName name="Ammonia_Chart" localSheetId="1">#REF!</definedName>
    <definedName name="Ammonia_Chart" localSheetId="3">#REF!</definedName>
    <definedName name="Ammonia_Chart">#REF!</definedName>
    <definedName name="amort" localSheetId="1">#REF!</definedName>
    <definedName name="amort" localSheetId="3">#REF!</definedName>
    <definedName name="amort">#REF!</definedName>
    <definedName name="amort." localSheetId="1">#REF!</definedName>
    <definedName name="amort." localSheetId="3">#REF!</definedName>
    <definedName name="amort.">#REF!</definedName>
    <definedName name="amount" localSheetId="1">#REF!</definedName>
    <definedName name="amount" localSheetId="3">#REF!</definedName>
    <definedName name="amount">#REF!</definedName>
    <definedName name="ANAptaB">"$#REF!.$#REF!$#REF!"</definedName>
    <definedName name="ANAptaC">"$#REF!.$#REF!$#REF!"</definedName>
    <definedName name="anion10" localSheetId="1">#REF!</definedName>
    <definedName name="anion10" localSheetId="3">#REF!</definedName>
    <definedName name="anion10">#REF!</definedName>
    <definedName name="anion11" localSheetId="1">#REF!</definedName>
    <definedName name="anion11" localSheetId="3">#REF!</definedName>
    <definedName name="anion11">#REF!</definedName>
    <definedName name="anion12" localSheetId="1">#REF!</definedName>
    <definedName name="anion12" localSheetId="3">#REF!</definedName>
    <definedName name="anion12">#REF!</definedName>
    <definedName name="anion2" localSheetId="1">#REF!</definedName>
    <definedName name="anion2" localSheetId="3">#REF!</definedName>
    <definedName name="anion2">#REF!</definedName>
    <definedName name="anion3" localSheetId="1">#REF!</definedName>
    <definedName name="anion3" localSheetId="3">#REF!</definedName>
    <definedName name="anion3">#REF!</definedName>
    <definedName name="anion4" localSheetId="1">#REF!</definedName>
    <definedName name="anion4" localSheetId="3">#REF!</definedName>
    <definedName name="anion4">#REF!</definedName>
    <definedName name="anion5" localSheetId="1">#REF!</definedName>
    <definedName name="anion5" localSheetId="3">#REF!</definedName>
    <definedName name="anion5">#REF!</definedName>
    <definedName name="anion6" localSheetId="1">#REF!</definedName>
    <definedName name="anion6" localSheetId="3">#REF!</definedName>
    <definedName name="anion6">#REF!</definedName>
    <definedName name="anion7" localSheetId="1">#REF!</definedName>
    <definedName name="anion7" localSheetId="3">#REF!</definedName>
    <definedName name="anion7">#REF!</definedName>
    <definedName name="anion8" localSheetId="1">#REF!</definedName>
    <definedName name="anion8" localSheetId="3">#REF!</definedName>
    <definedName name="anion8">#REF!</definedName>
    <definedName name="anion9" localSheetId="1">#REF!</definedName>
    <definedName name="anion9" localSheetId="3">#REF!</definedName>
    <definedName name="anion9">#REF!</definedName>
    <definedName name="Année_H1" localSheetId="1">#REF!</definedName>
    <definedName name="Année_H1" localSheetId="3">#REF!</definedName>
    <definedName name="Année_H1">#REF!</definedName>
    <definedName name="Année_H2" localSheetId="1">#REF!</definedName>
    <definedName name="Année_H2" localSheetId="3">#REF!</definedName>
    <definedName name="Année_H2">#REF!</definedName>
    <definedName name="Année_H3" localSheetId="1">#REF!</definedName>
    <definedName name="Année_H3" localSheetId="3">#REF!</definedName>
    <definedName name="Année_H3">#REF!</definedName>
    <definedName name="Année_H4" localSheetId="1">#REF!</definedName>
    <definedName name="Année_H4" localSheetId="3">#REF!</definedName>
    <definedName name="Année_H4">#REF!</definedName>
    <definedName name="Année_H5" localSheetId="1">#REF!</definedName>
    <definedName name="Année_H5" localSheetId="3">#REF!</definedName>
    <definedName name="Année_H5">#REF!</definedName>
    <definedName name="Année_P1" localSheetId="1">#REF!</definedName>
    <definedName name="Année_P1" localSheetId="3">#REF!</definedName>
    <definedName name="Année_P1">#REF!</definedName>
    <definedName name="Année_P2" localSheetId="1">#REF!</definedName>
    <definedName name="Année_P2" localSheetId="3">#REF!</definedName>
    <definedName name="Année_P2">#REF!</definedName>
    <definedName name="Année_P3" localSheetId="1">#REF!</definedName>
    <definedName name="Année_P3" localSheetId="3">#REF!</definedName>
    <definedName name="Année_P3">#REF!</definedName>
    <definedName name="Année_P4" localSheetId="1">#REF!</definedName>
    <definedName name="Année_P4" localSheetId="3">#REF!</definedName>
    <definedName name="Année_P4">#REF!</definedName>
    <definedName name="Année_P5" localSheetId="1">#REF!</definedName>
    <definedName name="Année_P5" localSheetId="3">#REF!</definedName>
    <definedName name="Année_P5">#REF!</definedName>
    <definedName name="année_P6" localSheetId="1">#REF!</definedName>
    <definedName name="année_P6" localSheetId="3">#REF!</definedName>
    <definedName name="année_P6">#REF!</definedName>
    <definedName name="año" localSheetId="1">#REF!</definedName>
    <definedName name="año" localSheetId="3">#REF!</definedName>
    <definedName name="año">#REF!</definedName>
    <definedName name="AÑO94" localSheetId="1">#REF!</definedName>
    <definedName name="AÑO94" localSheetId="3">#REF!</definedName>
    <definedName name="AÑO94">#REF!</definedName>
    <definedName name="añoa" localSheetId="1">#REF!</definedName>
    <definedName name="añoa" localSheetId="3">#REF!</definedName>
    <definedName name="añoa">#REF!</definedName>
    <definedName name="another">#N/A</definedName>
    <definedName name="anscount" hidden="1">1</definedName>
    <definedName name="ANTONIO" localSheetId="1">#REF!</definedName>
    <definedName name="ANTONIO" localSheetId="3">#REF!</definedName>
    <definedName name="ANTONIO">#REF!</definedName>
    <definedName name="any">#N/A</definedName>
    <definedName name="APROBADAS" localSheetId="1">#REF!</definedName>
    <definedName name="APROBADAS" localSheetId="3">#REF!</definedName>
    <definedName name="APROBADAS">#REF!</definedName>
    <definedName name="AR">[6]Value!$AE$12</definedName>
    <definedName name="AREA" localSheetId="1">#REF!</definedName>
    <definedName name="AREA" localSheetId="3">#REF!</definedName>
    <definedName name="AREA">#REF!</definedName>
    <definedName name="AREA_9" localSheetId="1">#REF!</definedName>
    <definedName name="AREA_9" localSheetId="3">#REF!</definedName>
    <definedName name="AREA_9">#REF!</definedName>
    <definedName name="AREADOM" localSheetId="1">#REF!</definedName>
    <definedName name="AREADOM" localSheetId="3">#REF!</definedName>
    <definedName name="AREADOM">#REF!</definedName>
    <definedName name="AREADOM_9" localSheetId="1">#REF!</definedName>
    <definedName name="AREADOM_9" localSheetId="3">#REF!</definedName>
    <definedName name="AREADOM_9">#REF!</definedName>
    <definedName name="AreaPrint" localSheetId="1">#REF!</definedName>
    <definedName name="AreaPrint" localSheetId="3">#REF!</definedName>
    <definedName name="AreaPrint">#REF!</definedName>
    <definedName name="AREW" localSheetId="1">#REF!</definedName>
    <definedName name="AREW" localSheetId="3">#REF!</definedName>
    <definedName name="AREW">#REF!</definedName>
    <definedName name="as" localSheetId="1">#REF!</definedName>
    <definedName name="as" localSheetId="3">#REF!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 localSheetId="1">#REF!</definedName>
    <definedName name="ASD" localSheetId="3">#REF!</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1" hidden="1">#REF!</definedName>
    <definedName name="asdfre" localSheetId="3" hidden="1">#REF!</definedName>
    <definedName name="asdfre" hidden="1">#REF!</definedName>
    <definedName name="Asia" localSheetId="1">#REF!</definedName>
    <definedName name="Asia" localSheetId="3">#REF!</definedName>
    <definedName name="Asia">#REF!</definedName>
    <definedName name="ASS" localSheetId="1">#REF!</definedName>
    <definedName name="ASS" localSheetId="3">#REF!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1">#REF!</definedName>
    <definedName name="Asset_Owner" localSheetId="3">#REF!</definedName>
    <definedName name="Asset_Owner">#REF!</definedName>
    <definedName name="Asstes" localSheetId="1">#REF!</definedName>
    <definedName name="Asstes" localSheetId="3">#REF!</definedName>
    <definedName name="Asstes">#REF!</definedName>
    <definedName name="AT" localSheetId="1">#REF!</definedName>
    <definedName name="AT" localSheetId="3">#REF!</definedName>
    <definedName name="AT">#REF!</definedName>
    <definedName name="ATH">[6]Value!$AE$9</definedName>
    <definedName name="Auriga" localSheetId="1">#REF!</definedName>
    <definedName name="Auriga" localSheetId="3">#REF!</definedName>
    <definedName name="Auriga">#REF!</definedName>
    <definedName name="Aux_pwr_MW" localSheetId="1">#REF!</definedName>
    <definedName name="Aux_pwr_MW" localSheetId="3">#REF!</definedName>
    <definedName name="Aux_pwr_MW">#REF!</definedName>
    <definedName name="AUXILIAR" localSheetId="1">#REF!</definedName>
    <definedName name="AUXILIAR" localSheetId="3">#REF!</definedName>
    <definedName name="AUXILIAR">#REF!</definedName>
    <definedName name="AvgDep" localSheetId="1">#REF!</definedName>
    <definedName name="AvgDep" localSheetId="3">#REF!</definedName>
    <definedName name="AvgDep">#REF!</definedName>
    <definedName name="AW">[6]Value!$AE$28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 localSheetId="1">#REF!</definedName>
    <definedName name="B_501" localSheetId="3">#REF!</definedName>
    <definedName name="B_501">#REF!</definedName>
    <definedName name="B_521" localSheetId="1">#REF!</definedName>
    <definedName name="B_521" localSheetId="3">#REF!</definedName>
    <definedName name="B_521">#REF!</definedName>
    <definedName name="B_582" localSheetId="1">#REF!</definedName>
    <definedName name="B_582" localSheetId="3">#REF!</definedName>
    <definedName name="B_582">#REF!</definedName>
    <definedName name="B_807" localSheetId="1">#REF!</definedName>
    <definedName name="B_807" localSheetId="3">#REF!</definedName>
    <definedName name="B_807">#REF!</definedName>
    <definedName name="BAAII_H" localSheetId="1">#REF!</definedName>
    <definedName name="BAAII_H" localSheetId="3">#REF!</definedName>
    <definedName name="BAAII_H">#REF!</definedName>
    <definedName name="BAAII_H1" localSheetId="1">#REF!</definedName>
    <definedName name="BAAII_H1" localSheetId="3">#REF!</definedName>
    <definedName name="BAAII_H1">#REF!</definedName>
    <definedName name="BAAII_H2" localSheetId="1">#REF!</definedName>
    <definedName name="BAAII_H2" localSheetId="3">#REF!</definedName>
    <definedName name="BAAII_H2">#REF!</definedName>
    <definedName name="BAAII_H4" localSheetId="1">#REF!</definedName>
    <definedName name="BAAII_H4" localSheetId="3">#REF!</definedName>
    <definedName name="BAAII_H4">#REF!</definedName>
    <definedName name="BAAII_H5" localSheetId="1">#REF!</definedName>
    <definedName name="BAAII_H5" localSheetId="3">#REF!</definedName>
    <definedName name="BAAII_H5">#REF!</definedName>
    <definedName name="BAAII_I1" localSheetId="1">#REF!</definedName>
    <definedName name="BAAII_I1" localSheetId="3">#REF!</definedName>
    <definedName name="BAAII_I1">#REF!</definedName>
    <definedName name="BAAII_I2" localSheetId="1">#REF!</definedName>
    <definedName name="BAAII_I2" localSheetId="3">#REF!</definedName>
    <definedName name="BAAII_I2">#REF!</definedName>
    <definedName name="BAAII_P" localSheetId="1">#REF!</definedName>
    <definedName name="BAAII_P" localSheetId="3">#REF!</definedName>
    <definedName name="BAAII_P">#REF!</definedName>
    <definedName name="BAAII_P1" localSheetId="1">#REF!</definedName>
    <definedName name="BAAII_P1" localSheetId="3">#REF!</definedName>
    <definedName name="BAAII_P1">#REF!</definedName>
    <definedName name="BAAII_P2" localSheetId="1">#REF!</definedName>
    <definedName name="BAAII_P2" localSheetId="3">#REF!</definedName>
    <definedName name="BAAII_P2">#REF!</definedName>
    <definedName name="BAAII_P3" localSheetId="1">#REF!</definedName>
    <definedName name="BAAII_P3" localSheetId="3">#REF!</definedName>
    <definedName name="BAAII_P3">#REF!</definedName>
    <definedName name="BAAII_P4" localSheetId="1">#REF!</definedName>
    <definedName name="BAAII_P4" localSheetId="3">#REF!</definedName>
    <definedName name="BAAII_P4">#REF!</definedName>
    <definedName name="BAAII_P5" localSheetId="1">#REF!</definedName>
    <definedName name="BAAII_P5" localSheetId="3">#REF!</definedName>
    <definedName name="BAAII_P5">#REF!</definedName>
    <definedName name="BAAII_P6" localSheetId="1">#REF!</definedName>
    <definedName name="BAAII_P6" localSheetId="3">#REF!</definedName>
    <definedName name="BAAII_P6">#REF!</definedName>
    <definedName name="BAL" localSheetId="1">#REF!</definedName>
    <definedName name="BAL" localSheetId="3">#REF!</definedName>
    <definedName name="BAL">#REF!</definedName>
    <definedName name="Balance_Sheet" localSheetId="1">#REF!</definedName>
    <definedName name="Balance_Sheet" localSheetId="3">#REF!</definedName>
    <definedName name="Balance_Sheet">#REF!</definedName>
    <definedName name="Balance_sheet2" localSheetId="1">#REF!</definedName>
    <definedName name="Balance_sheet2" localSheetId="3">#REF!</definedName>
    <definedName name="Balance_sheet2">#REF!</definedName>
    <definedName name="BASE">[8]PRM!$A$19:$B$20</definedName>
    <definedName name="BASE_9" localSheetId="1">#REF!</definedName>
    <definedName name="BASE_9" localSheetId="3">#REF!</definedName>
    <definedName name="BASE_9">#REF!</definedName>
    <definedName name="BASES" localSheetId="1">#REF!</definedName>
    <definedName name="BASES" localSheetId="3">#REF!</definedName>
    <definedName name="BASES">#REF!</definedName>
    <definedName name="bb" localSheetId="1">#REF!</definedName>
    <definedName name="bb" localSheetId="3">#REF!</definedName>
    <definedName name="bb">#REF!</definedName>
    <definedName name="BBB" localSheetId="1" hidden="1">#REF!</definedName>
    <definedName name="BBB" localSheetId="3" hidden="1">#REF!</definedName>
    <definedName name="BBB" hidden="1">#REF!</definedName>
    <definedName name="bbbb" localSheetId="1">#REF!</definedName>
    <definedName name="bbbb" localSheetId="3">#REF!</definedName>
    <definedName name="bbbb">#REF!</definedName>
    <definedName name="Bd" localSheetId="1">#REF!</definedName>
    <definedName name="Bd" localSheetId="3">#REF!</definedName>
    <definedName name="Bd">#REF!</definedName>
    <definedName name="BDT" localSheetId="1">#REF!</definedName>
    <definedName name="BDT" localSheetId="3">#REF!</definedName>
    <definedName name="BDT">#REF!</definedName>
    <definedName name="BDT_P" localSheetId="1">#REF!</definedName>
    <definedName name="BDT_P" localSheetId="3">#REF!</definedName>
    <definedName name="BDT_P">#REF!</definedName>
    <definedName name="BDT_U" localSheetId="1">#REF!</definedName>
    <definedName name="BDT_U" localSheetId="3">#REF!</definedName>
    <definedName name="BDT_U">#REF!</definedName>
    <definedName name="BDW" localSheetId="1">#REF!</definedName>
    <definedName name="BDW" localSheetId="3">#REF!</definedName>
    <definedName name="BDW">#REF!</definedName>
    <definedName name="BDW_P" localSheetId="1">#REF!</definedName>
    <definedName name="BDW_P" localSheetId="3">#REF!</definedName>
    <definedName name="BDW_P">#REF!</definedName>
    <definedName name="BDW_U" localSheetId="1">#REF!</definedName>
    <definedName name="BDW_U" localSheetId="3">#REF!</definedName>
    <definedName name="BDW_U">#REF!</definedName>
    <definedName name="BDWP200" localSheetId="1">#REF!</definedName>
    <definedName name="BDWP200" localSheetId="3">#REF!</definedName>
    <definedName name="BDWP200">#REF!</definedName>
    <definedName name="BDWP240" localSheetId="1">#REF!</definedName>
    <definedName name="BDWP240" localSheetId="3">#REF!</definedName>
    <definedName name="BDWP240">#REF!</definedName>
    <definedName name="BDWU200" localSheetId="1">#REF!</definedName>
    <definedName name="BDWU200" localSheetId="3">#REF!</definedName>
    <definedName name="BDWU200">#REF!</definedName>
    <definedName name="BDWU240" localSheetId="1">#REF!</definedName>
    <definedName name="BDWU240" localSheetId="3">#REF!</definedName>
    <definedName name="BDWU240">#REF!</definedName>
    <definedName name="BE_501" localSheetId="1">#REF!</definedName>
    <definedName name="BE_501" localSheetId="3">#REF!</definedName>
    <definedName name="BE_501">#REF!</definedName>
    <definedName name="BE_502" localSheetId="1">#REF!</definedName>
    <definedName name="BE_502" localSheetId="3">#REF!</definedName>
    <definedName name="BE_502">#REF!</definedName>
    <definedName name="BE_511" localSheetId="1">#REF!</definedName>
    <definedName name="BE_511" localSheetId="3">#REF!</definedName>
    <definedName name="BE_511">#REF!</definedName>
    <definedName name="BE_521" localSheetId="1">#REF!</definedName>
    <definedName name="BE_521" localSheetId="3">#REF!</definedName>
    <definedName name="BE_521">#REF!</definedName>
    <definedName name="BE_553" localSheetId="1">#REF!</definedName>
    <definedName name="BE_553" localSheetId="3">#REF!</definedName>
    <definedName name="BE_553">#REF!</definedName>
    <definedName name="BE_571" localSheetId="1">#REF!</definedName>
    <definedName name="BE_571" localSheetId="3">#REF!</definedName>
    <definedName name="BE_571">#REF!</definedName>
    <definedName name="BE_573" localSheetId="1">#REF!</definedName>
    <definedName name="BE_573" localSheetId="3">#REF!</definedName>
    <definedName name="BE_573">#REF!</definedName>
    <definedName name="BE_581" localSheetId="1">#REF!</definedName>
    <definedName name="BE_581" localSheetId="3">#REF!</definedName>
    <definedName name="BE_581">#REF!</definedName>
    <definedName name="BE_582" localSheetId="1">#REF!</definedName>
    <definedName name="BE_582" localSheetId="3">#REF!</definedName>
    <definedName name="BE_582">#REF!</definedName>
    <definedName name="BE_583" localSheetId="1">#REF!</definedName>
    <definedName name="BE_583" localSheetId="3">#REF!</definedName>
    <definedName name="BE_583">#REF!</definedName>
    <definedName name="BE_741" localSheetId="1">#REF!</definedName>
    <definedName name="BE_741" localSheetId="3">#REF!</definedName>
    <definedName name="BE_741">#REF!</definedName>
    <definedName name="BE_791" localSheetId="1">#REF!</definedName>
    <definedName name="BE_791" localSheetId="3">#REF!</definedName>
    <definedName name="BE_791">#REF!</definedName>
    <definedName name="BE_806" localSheetId="1">#REF!</definedName>
    <definedName name="BE_806" localSheetId="3">#REF!</definedName>
    <definedName name="BE_806">#REF!</definedName>
    <definedName name="BE_807" localSheetId="1">#REF!</definedName>
    <definedName name="BE_807" localSheetId="3">#REF!</definedName>
    <definedName name="BE_807">#REF!</definedName>
    <definedName name="BE_808" localSheetId="1">#REF!</definedName>
    <definedName name="BE_808" localSheetId="3">#REF!</definedName>
    <definedName name="BE_808">#REF!</definedName>
    <definedName name="BE_812" localSheetId="1">#REF!</definedName>
    <definedName name="BE_812" localSheetId="3">#REF!</definedName>
    <definedName name="BE_812">#REF!</definedName>
    <definedName name="BE_916" localSheetId="1">#REF!</definedName>
    <definedName name="BE_916" localSheetId="3">#REF!</definedName>
    <definedName name="BE_916">#REF!</definedName>
    <definedName name="BE_961" localSheetId="1">#REF!</definedName>
    <definedName name="BE_961" localSheetId="3">#REF!</definedName>
    <definedName name="BE_961">#REF!</definedName>
    <definedName name="Bedrijfsuren" localSheetId="1">#REF!</definedName>
    <definedName name="Bedrijfsuren" localSheetId="3">#REF!</definedName>
    <definedName name="Bedrijfsuren">#REF!</definedName>
    <definedName name="Beg_Bal" localSheetId="1">#REF!</definedName>
    <definedName name="Beg_Bal" localSheetId="3">#REF!</definedName>
    <definedName name="Beg_Bal">#REF!</definedName>
    <definedName name="BénéficeN_H1" localSheetId="1">#REF!</definedName>
    <definedName name="BénéficeN_H1" localSheetId="3">#REF!</definedName>
    <definedName name="BénéficeN_H1">#REF!</definedName>
    <definedName name="BénéficeN_H2" localSheetId="1">#REF!</definedName>
    <definedName name="BénéficeN_H2" localSheetId="3">#REF!</definedName>
    <definedName name="BénéficeN_H2">#REF!</definedName>
    <definedName name="BénéficeN_H3" localSheetId="1">#REF!</definedName>
    <definedName name="BénéficeN_H3" localSheetId="3">#REF!</definedName>
    <definedName name="BénéficeN_H3">#REF!</definedName>
    <definedName name="BénéficeN_H4" localSheetId="1">#REF!</definedName>
    <definedName name="BénéficeN_H4" localSheetId="3">#REF!</definedName>
    <definedName name="BénéficeN_H4">#REF!</definedName>
    <definedName name="BénéficeN_H5" localSheetId="1">#REF!</definedName>
    <definedName name="BénéficeN_H5" localSheetId="3">#REF!</definedName>
    <definedName name="BénéficeN_H5">#REF!</definedName>
    <definedName name="BénéficeN_P1" localSheetId="1">#REF!</definedName>
    <definedName name="BénéficeN_P1" localSheetId="3">#REF!</definedName>
    <definedName name="BénéficeN_P1">#REF!</definedName>
    <definedName name="BénéficeN_P2" localSheetId="1">#REF!</definedName>
    <definedName name="BénéficeN_P2" localSheetId="3">#REF!</definedName>
    <definedName name="BénéficeN_P2">#REF!</definedName>
    <definedName name="BénéficeN_P3" localSheetId="1">#REF!</definedName>
    <definedName name="BénéficeN_P3" localSheetId="3">#REF!</definedName>
    <definedName name="BénéficeN_P3">#REF!</definedName>
    <definedName name="BénéficeN_P4" localSheetId="1">#REF!</definedName>
    <definedName name="BénéficeN_P4" localSheetId="3">#REF!</definedName>
    <definedName name="BénéficeN_P4">#REF!</definedName>
    <definedName name="BénéficeN_P5" localSheetId="1">#REF!</definedName>
    <definedName name="BénéficeN_P5" localSheetId="3">#REF!</definedName>
    <definedName name="BénéficeN_P5">#REF!</definedName>
    <definedName name="BénéficeNet_H" localSheetId="1">#REF!</definedName>
    <definedName name="BénéficeNet_H" localSheetId="3">#REF!</definedName>
    <definedName name="BénéficeNet_H">#REF!</definedName>
    <definedName name="BénéficeNet_P" localSheetId="1">#REF!</definedName>
    <definedName name="BénéficeNet_P" localSheetId="3">#REF!</definedName>
    <definedName name="BénéficeNet_P">#REF!</definedName>
    <definedName name="BeS" localSheetId="1">#REF!,#REF!,#REF!,#REF!,#REF!,#REF!,#REF!,#REF!,#REF!,#REF!,#REF!</definedName>
    <definedName name="BeS" localSheetId="3">#REF!,#REF!,#REF!,#REF!,#REF!,#REF!,#REF!,#REF!,#REF!,#REF!,#REF!</definedName>
    <definedName name="BeS">#REF!,#REF!,#REF!,#REF!,#REF!,#REF!,#REF!,#REF!,#REF!,#REF!,#REF!</definedName>
    <definedName name="BKS">[6]Value!$AE$25</definedName>
    <definedName name="BM">[6]Value!$AE$29</definedName>
    <definedName name="bmsd_Annual_Turnaround_Report" localSheetId="1">#REF!</definedName>
    <definedName name="bmsd_Annual_Turnaround_Report" localSheetId="3">#REF!</definedName>
    <definedName name="bmsd_Annual_Turnaround_Report">#REF!</definedName>
    <definedName name="bmsd_CTADryer" localSheetId="1">#REF!</definedName>
    <definedName name="bmsd_CTADryer" localSheetId="3">#REF!</definedName>
    <definedName name="bmsd_CTADryer">#REF!</definedName>
    <definedName name="bmsd_e1102a" localSheetId="1">#REF!</definedName>
    <definedName name="bmsd_e1102a" localSheetId="3">#REF!</definedName>
    <definedName name="bmsd_e1102a">#REF!</definedName>
    <definedName name="bmsd_e2201a" localSheetId="1">#REF!</definedName>
    <definedName name="bmsd_e2201a" localSheetId="3">#REF!</definedName>
    <definedName name="bmsd_e2201a">#REF!</definedName>
    <definedName name="bmsd_Future_Plan__1" localSheetId="1">#REF!</definedName>
    <definedName name="bmsd_Future_Plan__1" localSheetId="3">#REF!</definedName>
    <definedName name="bmsd_Future_Plan__1">#REF!</definedName>
    <definedName name="bmsd_Future_Plan__2" localSheetId="1">#REF!</definedName>
    <definedName name="bmsd_Future_Plan__2" localSheetId="3">#REF!</definedName>
    <definedName name="bmsd_Future_Plan__2">#REF!</definedName>
    <definedName name="bmsd_Shutdown_expense__1" localSheetId="1">#REF!</definedName>
    <definedName name="bmsd_Shutdown_expense__1" localSheetId="3">#REF!</definedName>
    <definedName name="bmsd_Shutdown_expense__1">#REF!</definedName>
    <definedName name="bmsd_Shutdown_expense__2" localSheetId="1">#REF!</definedName>
    <definedName name="bmsd_Shutdown_expense__2" localSheetId="3">#REF!</definedName>
    <definedName name="bmsd_Shutdown_expense__2">#REF!</definedName>
    <definedName name="bmsd_Shutdown_Report_Content" localSheetId="1">#REF!</definedName>
    <definedName name="bmsd_Shutdown_Report_Content" localSheetId="3">#REF!</definedName>
    <definedName name="bmsd_Shutdown_Report_Content">#REF!</definedName>
    <definedName name="bmsd_Start_Up_Schedule" localSheetId="1">#REF!</definedName>
    <definedName name="bmsd_Start_Up_Schedule" localSheetId="3">#REF!</definedName>
    <definedName name="bmsd_Start_Up_Schedule">#REF!</definedName>
    <definedName name="bols.cont_ptaexp" localSheetId="1">#REF!</definedName>
    <definedName name="bols.cont_ptaexp" localSheetId="3">#REF!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 localSheetId="1">#REF!</definedName>
    <definedName name="BONIF" localSheetId="3">#REF!</definedName>
    <definedName name="BONIF">#REF!</definedName>
    <definedName name="book2" localSheetId="1">#REF!</definedName>
    <definedName name="book2" localSheetId="3">#REF!</definedName>
    <definedName name="book2">#REF!</definedName>
    <definedName name="BORRA" localSheetId="1">#REF!</definedName>
    <definedName name="BORRA" localSheetId="3">#REF!</definedName>
    <definedName name="BORRA">#REF!</definedName>
    <definedName name="BORRAR" localSheetId="1">#REF!</definedName>
    <definedName name="BORRAR" localSheetId="3">#REF!</definedName>
    <definedName name="BORRAR">#REF!</definedName>
    <definedName name="BrandCode" localSheetId="1">#REF!,#REF!</definedName>
    <definedName name="BrandCode" localSheetId="3">#REF!,#REF!</definedName>
    <definedName name="BrandCode">#REF!,#REF!</definedName>
    <definedName name="BS_ASSETS_ICI" localSheetId="1">#REF!</definedName>
    <definedName name="BS_ASSETS_ICI" localSheetId="3">#REF!</definedName>
    <definedName name="BS_ASSETS_ICI">#REF!</definedName>
    <definedName name="BS_ICI" localSheetId="1">#REF!</definedName>
    <definedName name="BS_ICI" localSheetId="3">#REF!</definedName>
    <definedName name="BS_ICI">#REF!</definedName>
    <definedName name="BS_LIABILITY" localSheetId="1">#REF!</definedName>
    <definedName name="BS_LIABILITY" localSheetId="3">#REF!</definedName>
    <definedName name="BS_LIABILITY">#REF!</definedName>
    <definedName name="BSActivo" localSheetId="1">#REF!</definedName>
    <definedName name="BSActivo" localSheetId="3">#REF!</definedName>
    <definedName name="BSActivo">#REF!</definedName>
    <definedName name="BSASSET" localSheetId="1">#REF!</definedName>
    <definedName name="BSASSET" localSheetId="3">#REF!</definedName>
    <definedName name="BSASSET">#REF!</definedName>
    <definedName name="BSLIAB" localSheetId="1">#REF!</definedName>
    <definedName name="BSLIAB" localSheetId="3">#REF!</definedName>
    <definedName name="BSLIAB">#REF!</definedName>
    <definedName name="BSPasivo" localSheetId="1">#REF!</definedName>
    <definedName name="BSPasivo" localSheetId="3">#REF!</definedName>
    <definedName name="BSPasivo">#REF!</definedName>
    <definedName name="BSY" localSheetId="1">#REF!</definedName>
    <definedName name="BSY" localSheetId="3">#REF!</definedName>
    <definedName name="BSY">#REF!</definedName>
    <definedName name="BSY_BE" localSheetId="1">#REF!</definedName>
    <definedName name="BSY_BE" localSheetId="3">#REF!</definedName>
    <definedName name="BSY_BE">#REF!</definedName>
    <definedName name="BSY_TE" localSheetId="1">#REF!</definedName>
    <definedName name="BSY_TE" localSheetId="3">#REF!</definedName>
    <definedName name="BSY_TE">#REF!</definedName>
    <definedName name="BSY1_P" localSheetId="1">#REF!</definedName>
    <definedName name="BSY1_P" localSheetId="3">#REF!</definedName>
    <definedName name="BSY1_P">#REF!</definedName>
    <definedName name="BSY1_U" localSheetId="1">#REF!</definedName>
    <definedName name="BSY1_U" localSheetId="3">#REF!</definedName>
    <definedName name="BSY1_U">#REF!</definedName>
    <definedName name="BSYDT" localSheetId="1">#REF!</definedName>
    <definedName name="BSYDT" localSheetId="3">#REF!</definedName>
    <definedName name="BSYDT">#REF!</definedName>
    <definedName name="bud" localSheetId="1">#REF!</definedName>
    <definedName name="bud" localSheetId="3">#REF!</definedName>
    <definedName name="bud">#REF!</definedName>
    <definedName name="BUDGET" localSheetId="1">#REF!</definedName>
    <definedName name="BUDGET" localSheetId="3">#REF!</definedName>
    <definedName name="BUDGET">#REF!</definedName>
    <definedName name="BuiltIn_AutoFilter___1" localSheetId="1">#REF!</definedName>
    <definedName name="BuiltIn_AutoFilter___1" localSheetId="3">#REF!</definedName>
    <definedName name="BuiltIn_AutoFilter___1">#REF!</definedName>
    <definedName name="BuiltIn_AutoFilter___3" localSheetId="1">#REF!</definedName>
    <definedName name="BuiltIn_AutoFilter___3" localSheetId="3">#REF!</definedName>
    <definedName name="BuiltIn_AutoFilter___3">#REF!</definedName>
    <definedName name="BuiltIn_AutoFilter___4" localSheetId="1">#REF!</definedName>
    <definedName name="BuiltIn_AutoFilter___4" localSheetId="3">#REF!</definedName>
    <definedName name="BuiltIn_AutoFilter___4">#REF!</definedName>
    <definedName name="BuiltIn_AutoFilter___5" localSheetId="1">#REF!</definedName>
    <definedName name="BuiltIn_AutoFilter___5" localSheetId="3">#REF!</definedName>
    <definedName name="BuiltIn_AutoFilter___5">#REF!</definedName>
    <definedName name="BuiltIn_AutoFilter___7" localSheetId="1">#REF!</definedName>
    <definedName name="BuiltIn_AutoFilter___7" localSheetId="3">#REF!</definedName>
    <definedName name="BuiltIn_AutoFilter___7">#REF!</definedName>
    <definedName name="BuiltIn_AutoFilter___8" localSheetId="1">#REF!</definedName>
    <definedName name="BuiltIn_AutoFilter___8" localSheetId="3">#REF!</definedName>
    <definedName name="BuiltIn_AutoFilter___8">#REF!</definedName>
    <definedName name="BuiltIn_AutoFilter___9" localSheetId="1">#REF!</definedName>
    <definedName name="BuiltIn_AutoFilter___9" localSheetId="3">#REF!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1">#REF!</definedName>
    <definedName name="Buta_chart_LR" localSheetId="3">#REF!</definedName>
    <definedName name="Buta_chart_LR">#REF!</definedName>
    <definedName name="Buta_share_sum" localSheetId="1">#REF!</definedName>
    <definedName name="Buta_share_sum" localSheetId="3">#REF!</definedName>
    <definedName name="Buta_share_sum">#REF!</definedName>
    <definedName name="Butadiene_Chart" localSheetId="1">#REF!</definedName>
    <definedName name="Butadiene_Chart" localSheetId="3">#REF!</definedName>
    <definedName name="Butadiene_Chart">#REF!</definedName>
    <definedName name="ButaVPSUm" localSheetId="1">#REF!</definedName>
    <definedName name="ButaVPSUm" localSheetId="3">#REF!</definedName>
    <definedName name="ButaVPSUm">#REF!</definedName>
    <definedName name="BUTUHDT" localSheetId="1">#REF!</definedName>
    <definedName name="BUTUHDT" localSheetId="3">#REF!</definedName>
    <definedName name="BUTUHDT">#REF!</definedName>
    <definedName name="Bz_chart_LR" localSheetId="1">#REF!</definedName>
    <definedName name="Bz_chart_LR" localSheetId="3">#REF!</definedName>
    <definedName name="Bz_chart_LR">#REF!</definedName>
    <definedName name="CAB">#N/A</definedName>
    <definedName name="cabec.1" localSheetId="1">#REF!</definedName>
    <definedName name="cabec.1" localSheetId="3">#REF!</definedName>
    <definedName name="cabec.1">#REF!</definedName>
    <definedName name="cabec.2" localSheetId="1">#REF!</definedName>
    <definedName name="cabec.2" localSheetId="3">#REF!</definedName>
    <definedName name="cabec.2">#REF!</definedName>
    <definedName name="cabec.3" localSheetId="1">#REF!</definedName>
    <definedName name="cabec.3" localSheetId="3">#REF!</definedName>
    <definedName name="cabec.3">#REF!</definedName>
    <definedName name="cabec.4" localSheetId="1">#REF!</definedName>
    <definedName name="cabec.4" localSheetId="3">#REF!</definedName>
    <definedName name="cabec.4">#REF!</definedName>
    <definedName name="CActions_H1" localSheetId="1">#REF!</definedName>
    <definedName name="CActions_H1" localSheetId="3">#REF!</definedName>
    <definedName name="CActions_H1">#REF!</definedName>
    <definedName name="CActions_H2" localSheetId="1">#REF!</definedName>
    <definedName name="CActions_H2" localSheetId="3">#REF!</definedName>
    <definedName name="CActions_H2">#REF!</definedName>
    <definedName name="CActions_H3" localSheetId="1">#REF!</definedName>
    <definedName name="CActions_H3" localSheetId="3">#REF!</definedName>
    <definedName name="CActions_H3">#REF!</definedName>
    <definedName name="CActions_H4" localSheetId="1">#REF!</definedName>
    <definedName name="CActions_H4" localSheetId="3">#REF!</definedName>
    <definedName name="CActions_H4">#REF!</definedName>
    <definedName name="CActions_H5" localSheetId="1">#REF!</definedName>
    <definedName name="CActions_H5" localSheetId="3">#REF!</definedName>
    <definedName name="CActions_H5">#REF!</definedName>
    <definedName name="CActions_I" localSheetId="1">#REF!</definedName>
    <definedName name="CActions_I" localSheetId="3">#REF!</definedName>
    <definedName name="CActions_I">#REF!</definedName>
    <definedName name="CActions_P1" localSheetId="1">#REF!</definedName>
    <definedName name="CActions_P1" localSheetId="3">#REF!</definedName>
    <definedName name="CActions_P1">#REF!</definedName>
    <definedName name="CActions_P2" localSheetId="1">#REF!</definedName>
    <definedName name="CActions_P2" localSheetId="3">#REF!</definedName>
    <definedName name="CActions_P2">#REF!</definedName>
    <definedName name="CActions_P3" localSheetId="1">#REF!</definedName>
    <definedName name="CActions_P3" localSheetId="3">#REF!</definedName>
    <definedName name="CActions_P3">#REF!</definedName>
    <definedName name="CActions_P4" localSheetId="1">#REF!</definedName>
    <definedName name="CActions_P4" localSheetId="3">#REF!</definedName>
    <definedName name="CActions_P4">#REF!</definedName>
    <definedName name="CActions_P5" localSheetId="1">#REF!</definedName>
    <definedName name="CActions_P5" localSheetId="3">#REF!</definedName>
    <definedName name="CActions_P5">#REF!</definedName>
    <definedName name="CActions_P6" localSheetId="1">#REF!</definedName>
    <definedName name="CActions_P6" localSheetId="3">#REF!</definedName>
    <definedName name="CActions_P6">#REF!</definedName>
    <definedName name="CAD1Q03" localSheetId="1">#REF!</definedName>
    <definedName name="CAD1Q03" localSheetId="3">#REF!</definedName>
    <definedName name="CAD1Q03">#REF!</definedName>
    <definedName name="CAD1Q04" localSheetId="1">#REF!</definedName>
    <definedName name="CAD1Q04" localSheetId="3">#REF!</definedName>
    <definedName name="CAD1Q04">#REF!</definedName>
    <definedName name="CAD1Q05" localSheetId="1">#REF!</definedName>
    <definedName name="CAD1Q05" localSheetId="3">#REF!</definedName>
    <definedName name="CAD1Q05">#REF!</definedName>
    <definedName name="CAD2Q03" localSheetId="1">#REF!</definedName>
    <definedName name="CAD2Q03" localSheetId="3">#REF!</definedName>
    <definedName name="CAD2Q03">#REF!</definedName>
    <definedName name="CAD2Q04" localSheetId="1">#REF!</definedName>
    <definedName name="CAD2Q04" localSheetId="3">#REF!</definedName>
    <definedName name="CAD2Q04">#REF!</definedName>
    <definedName name="CAD2Q05" localSheetId="1">#REF!</definedName>
    <definedName name="CAD2Q05" localSheetId="3">#REF!</definedName>
    <definedName name="CAD2Q05">#REF!</definedName>
    <definedName name="CAD3Q03" localSheetId="1">#REF!</definedName>
    <definedName name="CAD3Q03" localSheetId="3">#REF!</definedName>
    <definedName name="CAD3Q03">#REF!</definedName>
    <definedName name="CAD3Q04" localSheetId="1">#REF!</definedName>
    <definedName name="CAD3Q04" localSheetId="3">#REF!</definedName>
    <definedName name="CAD3Q04">#REF!</definedName>
    <definedName name="CAD3Q05" localSheetId="1">#REF!</definedName>
    <definedName name="CAD3Q05" localSheetId="3">#REF!</definedName>
    <definedName name="CAD3Q05">#REF!</definedName>
    <definedName name="CAD4Q03" localSheetId="1">#REF!</definedName>
    <definedName name="CAD4Q03" localSheetId="3">#REF!</definedName>
    <definedName name="CAD4Q03">#REF!</definedName>
    <definedName name="CAD4Q04" localSheetId="1">#REF!</definedName>
    <definedName name="CAD4Q04" localSheetId="3">#REF!</definedName>
    <definedName name="CAD4Q04">#REF!</definedName>
    <definedName name="CAD4Q05" localSheetId="1">#REF!</definedName>
    <definedName name="CAD4Q05" localSheetId="3">#REF!</definedName>
    <definedName name="CAD4Q05">#REF!</definedName>
    <definedName name="Calval_GNG_MJpNm3" localSheetId="1">#REF!</definedName>
    <definedName name="Calval_GNG_MJpNm3" localSheetId="3">#REF!</definedName>
    <definedName name="Calval_GNG_MJpNm3">#REF!</definedName>
    <definedName name="CAPA" localSheetId="1">#REF!</definedName>
    <definedName name="CAPA" localSheetId="3">#REF!</definedName>
    <definedName name="CAPA">#REF!</definedName>
    <definedName name="CAPA_501" localSheetId="1">#REF!</definedName>
    <definedName name="CAPA_501" localSheetId="3">#REF!</definedName>
    <definedName name="CAPA_501">#REF!</definedName>
    <definedName name="CAPA_502" localSheetId="1">#REF!</definedName>
    <definedName name="CAPA_502" localSheetId="3">#REF!</definedName>
    <definedName name="CAPA_502">#REF!</definedName>
    <definedName name="CAPA_511" localSheetId="1">#REF!</definedName>
    <definedName name="CAPA_511" localSheetId="3">#REF!</definedName>
    <definedName name="CAPA_511">#REF!</definedName>
    <definedName name="CAPA_521" localSheetId="1">#REF!</definedName>
    <definedName name="CAPA_521" localSheetId="3">#REF!</definedName>
    <definedName name="CAPA_521">#REF!</definedName>
    <definedName name="CAPA_553" localSheetId="1">#REF!</definedName>
    <definedName name="CAPA_553" localSheetId="3">#REF!</definedName>
    <definedName name="CAPA_553">#REF!</definedName>
    <definedName name="CAPA_571" localSheetId="1">#REF!</definedName>
    <definedName name="CAPA_571" localSheetId="3">#REF!</definedName>
    <definedName name="CAPA_571">#REF!</definedName>
    <definedName name="CAPA_573" localSheetId="1">#REF!</definedName>
    <definedName name="CAPA_573" localSheetId="3">#REF!</definedName>
    <definedName name="CAPA_573">#REF!</definedName>
    <definedName name="CAPA_581" localSheetId="1">#REF!</definedName>
    <definedName name="CAPA_581" localSheetId="3">#REF!</definedName>
    <definedName name="CAPA_581">#REF!</definedName>
    <definedName name="CAPA_582" localSheetId="1">#REF!</definedName>
    <definedName name="CAPA_582" localSheetId="3">#REF!</definedName>
    <definedName name="CAPA_582">#REF!</definedName>
    <definedName name="CAPA_583" localSheetId="1">#REF!</definedName>
    <definedName name="CAPA_583" localSheetId="3">#REF!</definedName>
    <definedName name="CAPA_583">#REF!</definedName>
    <definedName name="CAPA_741" localSheetId="1">#REF!</definedName>
    <definedName name="CAPA_741" localSheetId="3">#REF!</definedName>
    <definedName name="CAPA_741">#REF!</definedName>
    <definedName name="CAPA_791" localSheetId="1">#REF!</definedName>
    <definedName name="CAPA_791" localSheetId="3">#REF!</definedName>
    <definedName name="CAPA_791">#REF!</definedName>
    <definedName name="CAPA_806" localSheetId="1">#REF!</definedName>
    <definedName name="CAPA_806" localSheetId="3">#REF!</definedName>
    <definedName name="CAPA_806">#REF!</definedName>
    <definedName name="CAPA_807" localSheetId="1">#REF!</definedName>
    <definedName name="CAPA_807" localSheetId="3">#REF!</definedName>
    <definedName name="CAPA_807">#REF!</definedName>
    <definedName name="CAPA_808" localSheetId="1">#REF!</definedName>
    <definedName name="CAPA_808" localSheetId="3">#REF!</definedName>
    <definedName name="CAPA_808">#REF!</definedName>
    <definedName name="CAPA_812" localSheetId="1">#REF!</definedName>
    <definedName name="CAPA_812" localSheetId="3">#REF!</definedName>
    <definedName name="CAPA_812">#REF!</definedName>
    <definedName name="CAPA_916" localSheetId="1">#REF!</definedName>
    <definedName name="CAPA_916" localSheetId="3">#REF!</definedName>
    <definedName name="CAPA_916">#REF!</definedName>
    <definedName name="CAPA_961" localSheetId="1">#REF!</definedName>
    <definedName name="CAPA_961" localSheetId="3">#REF!</definedName>
    <definedName name="CAPA_961">#REF!</definedName>
    <definedName name="capa1" localSheetId="1">#REF!,#REF!,#REF!</definedName>
    <definedName name="capa1" localSheetId="3">#REF!,#REF!,#REF!</definedName>
    <definedName name="capa1">#REF!,#REF!,#REF!</definedName>
    <definedName name="CAPACITY" localSheetId="1">#REF!</definedName>
    <definedName name="CAPACITY" localSheetId="3">#REF!</definedName>
    <definedName name="CAPACITY">#REF!</definedName>
    <definedName name="CapActions_H" localSheetId="1">#REF!</definedName>
    <definedName name="CapActions_H" localSheetId="3">#REF!</definedName>
    <definedName name="CapActions_H">#REF!</definedName>
    <definedName name="CapActions_P" localSheetId="1">#REF!</definedName>
    <definedName name="CapActions_P" localSheetId="3">#REF!</definedName>
    <definedName name="CapActions_P">#REF!</definedName>
    <definedName name="Capex_Schedule" localSheetId="1">#REF!</definedName>
    <definedName name="Capex_Schedule" localSheetId="3">#REF!</definedName>
    <definedName name="Capex_Schedule">#REF!</definedName>
    <definedName name="capex_shedule2" localSheetId="1">#REF!</definedName>
    <definedName name="capex_shedule2" localSheetId="3">#REF!</definedName>
    <definedName name="capex_shedule2">#REF!</definedName>
    <definedName name="CapitalCarryover" localSheetId="1">#REF!</definedName>
    <definedName name="CapitalCarryover" localSheetId="3">#REF!</definedName>
    <definedName name="CapitalCarryover">#REF!</definedName>
    <definedName name="Capro_Mex" localSheetId="1">#REF!</definedName>
    <definedName name="Capro_Mex" localSheetId="3">#REF!</definedName>
    <definedName name="Capro_Mex">#REF!</definedName>
    <definedName name="Capro_VPSum" localSheetId="1">#REF!</definedName>
    <definedName name="Capro_VPSum" localSheetId="3">#REF!</definedName>
    <definedName name="Capro_VPSum">#REF!</definedName>
    <definedName name="Carpo_cht" localSheetId="1">#REF!</definedName>
    <definedName name="Carpo_cht" localSheetId="3">#REF!</definedName>
    <definedName name="Carpo_cht">#REF!</definedName>
    <definedName name="CASE" localSheetId="1">#REF!</definedName>
    <definedName name="CASE" localSheetId="3">#REF!</definedName>
    <definedName name="CASE">#REF!</definedName>
    <definedName name="Cash_Flow" localSheetId="1">#REF!</definedName>
    <definedName name="Cash_Flow" localSheetId="3">#REF!</definedName>
    <definedName name="Cash_Flow">#REF!</definedName>
    <definedName name="Cash_flow_US_Interets" localSheetId="1">#REF!</definedName>
    <definedName name="Cash_flow_US_Interets" localSheetId="3">#REF!</definedName>
    <definedName name="Cash_flow_US_Interets">#REF!</definedName>
    <definedName name="Cashcosth" localSheetId="1">#REF!</definedName>
    <definedName name="Cashcosth" localSheetId="3">#REF!</definedName>
    <definedName name="Cashcosth">#REF!</definedName>
    <definedName name="Cation10" localSheetId="1">#REF!</definedName>
    <definedName name="Cation10" localSheetId="3">#REF!</definedName>
    <definedName name="Cation10">#REF!</definedName>
    <definedName name="Cation11" localSheetId="1">#REF!</definedName>
    <definedName name="Cation11" localSheetId="3">#REF!</definedName>
    <definedName name="Cation11">#REF!</definedName>
    <definedName name="Cation12" localSheetId="1">#REF!</definedName>
    <definedName name="Cation12" localSheetId="3">#REF!</definedName>
    <definedName name="Cation12">#REF!</definedName>
    <definedName name="Cation2" localSheetId="1">#REF!</definedName>
    <definedName name="Cation2" localSheetId="3">#REF!</definedName>
    <definedName name="Cation2">#REF!</definedName>
    <definedName name="Cation3" localSheetId="1">#REF!</definedName>
    <definedName name="Cation3" localSheetId="3">#REF!</definedName>
    <definedName name="Cation3">#REF!</definedName>
    <definedName name="Cation4" localSheetId="1">#REF!</definedName>
    <definedName name="Cation4" localSheetId="3">#REF!</definedName>
    <definedName name="Cation4">#REF!</definedName>
    <definedName name="Cation5" localSheetId="1">#REF!</definedName>
    <definedName name="Cation5" localSheetId="3">#REF!</definedName>
    <definedName name="Cation5">#REF!</definedName>
    <definedName name="Cation6" localSheetId="1">#REF!</definedName>
    <definedName name="Cation6" localSheetId="3">#REF!</definedName>
    <definedName name="Cation6">#REF!</definedName>
    <definedName name="Cation7" localSheetId="1">#REF!</definedName>
    <definedName name="Cation7" localSheetId="3">#REF!</definedName>
    <definedName name="Cation7">#REF!</definedName>
    <definedName name="Cation8" localSheetId="1">#REF!</definedName>
    <definedName name="Cation8" localSheetId="3">#REF!</definedName>
    <definedName name="Cation8">#REF!</definedName>
    <definedName name="Cation9" localSheetId="1">#REF!</definedName>
    <definedName name="Cation9" localSheetId="3">#REF!</definedName>
    <definedName name="Cation9">#REF!</definedName>
    <definedName name="Catox_GNG_Nm3ph" localSheetId="1">#REF!</definedName>
    <definedName name="Catox_GNG_Nm3ph" localSheetId="3">#REF!</definedName>
    <definedName name="Catox_GNG_Nm3ph">#REF!</definedName>
    <definedName name="cc" localSheetId="1">#REF!</definedName>
    <definedName name="cc" localSheetId="3">#REF!</definedName>
    <definedName name="cc">#REF!</definedName>
    <definedName name="cccc" localSheetId="1">#REF!</definedName>
    <definedName name="cccc" localSheetId="3">#REF!</definedName>
    <definedName name="cccc">#REF!</definedName>
    <definedName name="ccccc">#N/A</definedName>
    <definedName name="ccccccccccccccccccccccccccccccccccccccccccc" localSheetId="1">#REF!</definedName>
    <definedName name="ccccccccccccccccccccccccccccccccccccccccccc" localSheetId="3">#REF!</definedName>
    <definedName name="ccccccccccccccccccccccccccccccccccccccccccc">#REF!</definedName>
    <definedName name="cCF" localSheetId="1">#REF!</definedName>
    <definedName name="cCF" localSheetId="3">#REF!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 localSheetId="1">#REF!,#REF!,#REF!,#REF!,#REF!,#REF!,#REF!,#REF!,#REF!</definedName>
    <definedName name="CeF" localSheetId="3">#REF!,#REF!,#REF!,#REF!,#REF!,#REF!,#REF!,#REF!,#REF!</definedName>
    <definedName name="CeF">#REF!,#REF!,#REF!,#REF!,#REF!,#REF!,#REF!,#REF!,#REF!</definedName>
    <definedName name="CellNow" localSheetId="1">[7]NBCA_2001_Completed!#REF!</definedName>
    <definedName name="CellNow" localSheetId="3">[7]NBCA_2001_Completed!#REF!</definedName>
    <definedName name="CellNow">[7]NBCA_2001_Completed!#REF!</definedName>
    <definedName name="CellNow_4" localSheetId="1">[7]NBCA_2001_Completed!#REF!</definedName>
    <definedName name="CellNow_4" localSheetId="3">[7]NBCA_2001_Completed!#REF!</definedName>
    <definedName name="CellNow_4">[7]NBCA_2001_Completed!#REF!</definedName>
    <definedName name="CellNow_8" localSheetId="1">[7]NBCA_2001_Completed!#REF!</definedName>
    <definedName name="CellNow_8" localSheetId="3">[7]NBCA_2001_Completed!#REF!</definedName>
    <definedName name="CellNow_8">[7]NBCA_2001_Completed!#REF!</definedName>
    <definedName name="CENARIOS" localSheetId="1">#REF!</definedName>
    <definedName name="CENARIOS" localSheetId="3">#REF!</definedName>
    <definedName name="CENARIOS">#REF!</definedName>
    <definedName name="CEPSA" localSheetId="1">#REF!</definedName>
    <definedName name="CEPSA" localSheetId="3">#REF!</definedName>
    <definedName name="CEPSA">#REF!</definedName>
    <definedName name="CF" localSheetId="1">#REF!</definedName>
    <definedName name="CF" localSheetId="3">#REF!</definedName>
    <definedName name="CF">#REF!</definedName>
    <definedName name="CFSUMMARY" localSheetId="1">#REF!</definedName>
    <definedName name="CFSUMMARY" localSheetId="3">#REF!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1">#REF!</definedName>
    <definedName name="CHIP_TOTAL" localSheetId="3">#REF!</definedName>
    <definedName name="CHIP_TOTAL">#REF!</definedName>
    <definedName name="CHIPPS">"$"</definedName>
    <definedName name="Chk" localSheetId="1">#REF!</definedName>
    <definedName name="Chk" localSheetId="3">#REF!</definedName>
    <definedName name="Chk">#REF!</definedName>
    <definedName name="ciaaa" localSheetId="1">#REF!</definedName>
    <definedName name="ciaaa" localSheetId="3">#REF!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1">#REF!</definedName>
    <definedName name="CLIENT_ACTIF" localSheetId="3">#REF!</definedName>
    <definedName name="CLIENT_ACTIF">#REF!</definedName>
    <definedName name="Client_Prod" localSheetId="1">#REF!</definedName>
    <definedName name="Client_Prod" localSheetId="3">#REF!</definedName>
    <definedName name="Client_Prod">#REF!</definedName>
    <definedName name="Clients" localSheetId="1">#REF!</definedName>
    <definedName name="Clients" localSheetId="3">#REF!</definedName>
    <definedName name="Clients">#REF!</definedName>
    <definedName name="Coal" localSheetId="1">#REF!</definedName>
    <definedName name="Coal" localSheetId="3">#REF!</definedName>
    <definedName name="Coal">#REF!</definedName>
    <definedName name="Coal_Btu_2" localSheetId="1">#REF!</definedName>
    <definedName name="Coal_Btu_2" localSheetId="3">#REF!</definedName>
    <definedName name="Coal_Btu_2">#REF!</definedName>
    <definedName name="coal_Chart" localSheetId="1">#REF!</definedName>
    <definedName name="coal_Chart" localSheetId="3">#REF!</definedName>
    <definedName name="coal_Chart">#REF!</definedName>
    <definedName name="coal_share_test" localSheetId="1">#REF!</definedName>
    <definedName name="coal_share_test" localSheetId="3">#REF!</definedName>
    <definedName name="coal_share_test">#REF!</definedName>
    <definedName name="Coal_VPSum" localSheetId="1">#REF!</definedName>
    <definedName name="Coal_VPSum" localSheetId="3">#REF!</definedName>
    <definedName name="Coal_VPSum">#REF!</definedName>
    <definedName name="cobalt32" localSheetId="1">#REF!</definedName>
    <definedName name="cobalt32" localSheetId="3">#REF!</definedName>
    <definedName name="cobalt32">#REF!</definedName>
    <definedName name="cobalt33" localSheetId="1">#REF!</definedName>
    <definedName name="cobalt33" localSheetId="3">#REF!</definedName>
    <definedName name="cobalt33">#REF!</definedName>
    <definedName name="cobalt34" localSheetId="1">#REF!</definedName>
    <definedName name="cobalt34" localSheetId="3">#REF!</definedName>
    <definedName name="cobalt34">#REF!</definedName>
    <definedName name="cobalt35" localSheetId="1">#REF!</definedName>
    <definedName name="cobalt35" localSheetId="3">#REF!</definedName>
    <definedName name="cobalt35">#REF!</definedName>
    <definedName name="cobalt36" localSheetId="1">#REF!</definedName>
    <definedName name="cobalt36" localSheetId="3">#REF!</definedName>
    <definedName name="cobalt36">#REF!</definedName>
    <definedName name="cobalt37" localSheetId="1">#REF!</definedName>
    <definedName name="cobalt37" localSheetId="3">#REF!</definedName>
    <definedName name="cobalt37">#REF!</definedName>
    <definedName name="cobalt38" localSheetId="1">#REF!</definedName>
    <definedName name="cobalt38" localSheetId="3">#REF!</definedName>
    <definedName name="cobalt38">#REF!</definedName>
    <definedName name="cobalt39" localSheetId="1">#REF!</definedName>
    <definedName name="cobalt39" localSheetId="3">#REF!</definedName>
    <definedName name="cobalt39">#REF!</definedName>
    <definedName name="cobalt40" localSheetId="1">#REF!</definedName>
    <definedName name="cobalt40" localSheetId="3">#REF!</definedName>
    <definedName name="cobalt40">#REF!</definedName>
    <definedName name="cobalt41" localSheetId="1">#REF!</definedName>
    <definedName name="cobalt41" localSheetId="3">#REF!</definedName>
    <definedName name="cobalt41">#REF!</definedName>
    <definedName name="cobalt42" localSheetId="1">#REF!</definedName>
    <definedName name="cobalt42" localSheetId="3">#REF!</definedName>
    <definedName name="cobalt42">#REF!</definedName>
    <definedName name="CODE" localSheetId="1">#REF!</definedName>
    <definedName name="CODE" localSheetId="3">#REF!</definedName>
    <definedName name="CODE">#REF!</definedName>
    <definedName name="COGENERACION" localSheetId="1">#REF!</definedName>
    <definedName name="COGENERACION" localSheetId="3">#REF!</definedName>
    <definedName name="COGENERACION">#REF!</definedName>
    <definedName name="COLBD" localSheetId="1">#REF!</definedName>
    <definedName name="COLBD" localSheetId="3">#REF!</definedName>
    <definedName name="COLBD">#REF!</definedName>
    <definedName name="Coll" hidden="1">{#N/A,#N/A,FALSE,"970301";#N/A,#N/A,FALSE,"970302";#N/A,#N/A,FALSE,"970303";#N/A,#N/A,FALSE,"970304";#N/A,#N/A,FALSE,"COM1";#N/A,#N/A,FALSE,"COM2"}</definedName>
    <definedName name="Commentaires" localSheetId="1">#REF!</definedName>
    <definedName name="Commentaires" localSheetId="3">#REF!</definedName>
    <definedName name="Commentaires">#REF!</definedName>
    <definedName name="COMMISSION" localSheetId="1">#REF!</definedName>
    <definedName name="COMMISSION" localSheetId="3">#REF!</definedName>
    <definedName name="COMMISSION">#REF!</definedName>
    <definedName name="completo" localSheetId="1">#REF!</definedName>
    <definedName name="completo" localSheetId="3">#REF!</definedName>
    <definedName name="completo">#REF!</definedName>
    <definedName name="CONC" localSheetId="1">#REF!</definedName>
    <definedName name="CONC" localSheetId="3">#REF!</definedName>
    <definedName name="CONC">#REF!</definedName>
    <definedName name="COND_RET_10" localSheetId="1">#REF!</definedName>
    <definedName name="COND_RET_10" localSheetId="3">#REF!</definedName>
    <definedName name="COND_RET_10">#REF!</definedName>
    <definedName name="Cond_return_Tph" localSheetId="1">#REF!</definedName>
    <definedName name="Cond_return_Tph" localSheetId="3">#REF!</definedName>
    <definedName name="Cond_return_Tph">#REF!</definedName>
    <definedName name="CONDENSADO" localSheetId="1">#REF!</definedName>
    <definedName name="CONDENSADO" localSheetId="3">#REF!</definedName>
    <definedName name="CONDENSADO">#REF!</definedName>
    <definedName name="Condensate_spec.enthalpy_GJpT" localSheetId="1">#REF!</definedName>
    <definedName name="Condensate_spec.enthalpy_GJpT" localSheetId="3">#REF!</definedName>
    <definedName name="Condensate_spec.enthalpy_GJpT">#REF!</definedName>
    <definedName name="Condensate_spec.enthalpy2010_GJpT" localSheetId="1">#REF!</definedName>
    <definedName name="Condensate_spec.enthalpy2010_GJpT" localSheetId="3">#REF!</definedName>
    <definedName name="Condensate_spec.enthalpy2010_GJpT">#REF!</definedName>
    <definedName name="conf" localSheetId="1">#REF!</definedName>
    <definedName name="conf" localSheetId="3">#REF!</definedName>
    <definedName name="conf">#REF!</definedName>
    <definedName name="Congest_Chrg" localSheetId="1">#REF!</definedName>
    <definedName name="Congest_Chrg" localSheetId="3">#REF!</definedName>
    <definedName name="Congest_Chrg">#REF!</definedName>
    <definedName name="ConnectionName" localSheetId="1">#REF!</definedName>
    <definedName name="ConnectionName" localSheetId="3">#REF!</definedName>
    <definedName name="ConnectionName">#REF!</definedName>
    <definedName name="cons.potasa" localSheetId="1">#REF!</definedName>
    <definedName name="cons.potasa" localSheetId="3">#REF!</definedName>
    <definedName name="cons.potasa">#REF!</definedName>
    <definedName name="CONS.PX" localSheetId="1">#REF!</definedName>
    <definedName name="CONS.PX" localSheetId="3">#REF!</definedName>
    <definedName name="CONS.PX">#REF!</definedName>
    <definedName name="CONSLAST">"$"</definedName>
    <definedName name="CONSO_IS_ALLCIES" localSheetId="1">#REF!</definedName>
    <definedName name="CONSO_IS_ALLCIES" localSheetId="3">#REF!</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 localSheetId="1">#REF!</definedName>
    <definedName name="CONSUMOS" localSheetId="3">#REF!</definedName>
    <definedName name="CONSUMOS">#REF!</definedName>
    <definedName name="CONTAINER" localSheetId="1">#REF!</definedName>
    <definedName name="CONTAINER" localSheetId="3">#REF!</definedName>
    <definedName name="CONTAINER">#REF!</definedName>
    <definedName name="convUSD" localSheetId="1">#REF!</definedName>
    <definedName name="convUSD" localSheetId="3">#REF!</definedName>
    <definedName name="convUSD">#REF!</definedName>
    <definedName name="Cost" localSheetId="1">#REF!</definedName>
    <definedName name="Cost" localSheetId="3">#REF!</definedName>
    <definedName name="Cost">#REF!</definedName>
    <definedName name="Cost_1" localSheetId="1">IF(graph1=TRUE,#REF!,0)</definedName>
    <definedName name="Cost_1" localSheetId="3">IF(graph1=TRUE,#REF!,0)</definedName>
    <definedName name="Cost_1">IF(graph1=TRUE,#REF!,0)</definedName>
    <definedName name="Cost_2" localSheetId="1">IF([0]!graph2=TRUE,#REF!,0)</definedName>
    <definedName name="Cost_2" localSheetId="3">IF([0]!graph2=TRUE,#REF!,0)</definedName>
    <definedName name="Cost_2">IF(graph2=TRUE,#REF!,0)</definedName>
    <definedName name="Cost_3" localSheetId="1">IF(graph3=TRUE,#REF!,0)</definedName>
    <definedName name="Cost_3" localSheetId="3">IF(graph3=TRUE,#REF!,0)</definedName>
    <definedName name="Cost_3">IF(graph3=TRUE,#REF!,0)</definedName>
    <definedName name="Cost_4" localSheetId="1">IF(graph4=TRUE,#REF!,0)</definedName>
    <definedName name="Cost_4" localSheetId="3">IF(graph4=TRUE,#REF!,0)</definedName>
    <definedName name="Cost_4">IF(graph4=TRUE,#REF!,0)</definedName>
    <definedName name="Cost_5" localSheetId="1">IF(graph5=TRUE,#REF!,0)</definedName>
    <definedName name="Cost_5" localSheetId="3">IF(graph5=TRUE,#REF!,0)</definedName>
    <definedName name="Cost_5">IF(graph5=TRUE,#REF!,0)</definedName>
    <definedName name="Cost_6" localSheetId="1">IF(graph6=TRUE,#REF!,0)</definedName>
    <definedName name="Cost_6" localSheetId="3">IF(graph6=TRUE,#REF!,0)</definedName>
    <definedName name="Cost_6">IF(graph6=TRUE,#REF!,0)</definedName>
    <definedName name="Cost_7" localSheetId="1">IF(graph7=TRUE,#REF!,0)</definedName>
    <definedName name="Cost_7" localSheetId="3">IF(graph7=TRUE,#REF!,0)</definedName>
    <definedName name="Cost_7">IF(graph7=TRUE,#REF!,0)</definedName>
    <definedName name="cost_per_unit" localSheetId="1">#REF!</definedName>
    <definedName name="cost_per_unit" localSheetId="3">#REF!</definedName>
    <definedName name="cost_per_unit">#REF!</definedName>
    <definedName name="CostData" localSheetId="1">#REF!</definedName>
    <definedName name="CostData" localSheetId="3">#REF!</definedName>
    <definedName name="CostData">#REF!</definedName>
    <definedName name="COSUMOSABON" localSheetId="1">#REF!</definedName>
    <definedName name="COSUMOSABON" localSheetId="3">#REF!</definedName>
    <definedName name="COSUMOSABON">#REF!</definedName>
    <definedName name="CP" localSheetId="1">#REF!</definedName>
    <definedName name="CP" localSheetId="3">#REF!</definedName>
    <definedName name="CP">#REF!</definedName>
    <definedName name="CP1CHIP">"$"</definedName>
    <definedName name="CP1Chipps">"$"</definedName>
    <definedName name="CP1PTA">"$"</definedName>
    <definedName name="CP3BOILCOMLAST">"$"</definedName>
    <definedName name="CPGRD" localSheetId="1">#REF!</definedName>
    <definedName name="CPGRD" localSheetId="3">#REF!</definedName>
    <definedName name="CPGRD">#REF!</definedName>
    <definedName name="CPI___0" localSheetId="1">#REF!</definedName>
    <definedName name="CPI___0" localSheetId="3">#REF!</definedName>
    <definedName name="CPI___0">#REF!</definedName>
    <definedName name="CPIII___0" localSheetId="1">#REF!</definedName>
    <definedName name="CPIII___0" localSheetId="3">#REF!</definedName>
    <definedName name="CPIII___0">#REF!</definedName>
    <definedName name="Cptes_payer_Paraffines" localSheetId="1">#REF!</definedName>
    <definedName name="Cptes_payer_Paraffines" localSheetId="3">#REF!</definedName>
    <definedName name="Cptes_payer_Paraffines">#REF!</definedName>
    <definedName name="cr">#N/A</definedName>
    <definedName name="Credits" localSheetId="1">#REF!</definedName>
    <definedName name="Credits" localSheetId="3">#REF!</definedName>
    <definedName name="Credits">#REF!</definedName>
    <definedName name="crit" localSheetId="1">#REF!</definedName>
    <definedName name="crit" localSheetId="3">#REF!</definedName>
    <definedName name="crit">#REF!</definedName>
    <definedName name="Crit_BSY" localSheetId="1">#REF!</definedName>
    <definedName name="Crit_BSY" localSheetId="3">#REF!</definedName>
    <definedName name="Crit_BSY">#REF!</definedName>
    <definedName name="Crit_BSY_DT" localSheetId="1">#REF!</definedName>
    <definedName name="Crit_BSY_DT" localSheetId="3">#REF!</definedName>
    <definedName name="Crit_BSY_DT">#REF!</definedName>
    <definedName name="Crit_DTY" localSheetId="1">#REF!</definedName>
    <definedName name="Crit_DTY" localSheetId="3">#REF!</definedName>
    <definedName name="Crit_DTY">#REF!</definedName>
    <definedName name="Crit_FDY" localSheetId="1">#REF!</definedName>
    <definedName name="Crit_FDY" localSheetId="3">#REF!</definedName>
    <definedName name="Crit_FDY">#REF!</definedName>
    <definedName name="Crit_FDY_Cons" localSheetId="1">#REF!</definedName>
    <definedName name="Crit_FDY_Cons" localSheetId="3">#REF!</definedName>
    <definedName name="Crit_FDY_Cons">#REF!</definedName>
    <definedName name="Crit_POY" localSheetId="1">#REF!</definedName>
    <definedName name="Crit_POY" localSheetId="3">#REF!</definedName>
    <definedName name="Crit_POY">#REF!</definedName>
    <definedName name="Crit_POY_Cons" localSheetId="1">#REF!</definedName>
    <definedName name="Crit_POY_Cons" localSheetId="3">#REF!</definedName>
    <definedName name="Crit_POY_Cons">#REF!</definedName>
    <definedName name="Crit_POY_Extr" localSheetId="1">#REF!</definedName>
    <definedName name="Crit_POY_Extr" localSheetId="3">#REF!</definedName>
    <definedName name="Crit_POY_Extr">#REF!</definedName>
    <definedName name="Crit_POY_Extr_Cons" localSheetId="1">#REF!</definedName>
    <definedName name="Crit_POY_Extr_Cons" localSheetId="3">#REF!</definedName>
    <definedName name="Crit_POY_Extr_Cons">#REF!</definedName>
    <definedName name="Crit_PSF" localSheetId="1">#REF!</definedName>
    <definedName name="Crit_PSF" localSheetId="3">#REF!</definedName>
    <definedName name="Crit_PSF">#REF!</definedName>
    <definedName name="_xlnm.Criteria" localSheetId="1">#REF!</definedName>
    <definedName name="_xlnm.Criteria" localSheetId="3">#REF!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1">#REF!</definedName>
    <definedName name="Crude_chart_LR" localSheetId="3">#REF!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1">#REF!</definedName>
    <definedName name="CTA_PTA" localSheetId="3">#REF!</definedName>
    <definedName name="CTA_PTA">#REF!</definedName>
    <definedName name="ctadesc" localSheetId="1">#REF!</definedName>
    <definedName name="ctadesc" localSheetId="3">#REF!</definedName>
    <definedName name="ctadesc">#REF!</definedName>
    <definedName name="CUENTAS" localSheetId="1">#REF!</definedName>
    <definedName name="CUENTAS" localSheetId="3">#REF!</definedName>
    <definedName name="CUENTAS">#REF!</definedName>
    <definedName name="Cum_Int" localSheetId="1">#REF!</definedName>
    <definedName name="Cum_Int" localSheetId="3">#REF!</definedName>
    <definedName name="Cum_Int">#REF!</definedName>
    <definedName name="CUMENOCC" localSheetId="1">#REF!</definedName>
    <definedName name="CUMENOCC" localSheetId="3">#REF!</definedName>
    <definedName name="CUMENOCC">#REF!</definedName>
    <definedName name="CumulativeDiscountedCashFlow" localSheetId="1">#REF!</definedName>
    <definedName name="CumulativeDiscountedCashFlow" localSheetId="3">#REF!</definedName>
    <definedName name="CumulativeDiscountedCashFlow">#REF!</definedName>
    <definedName name="CumulativeNetCashFlow" localSheetId="1">#REF!</definedName>
    <definedName name="CumulativeNetCashFlow" localSheetId="3">#REF!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 localSheetId="1">#REF!</definedName>
    <definedName name="Custom1" localSheetId="3">#REF!</definedName>
    <definedName name="Custom1">#REF!</definedName>
    <definedName name="Custom2" localSheetId="1">#REF!</definedName>
    <definedName name="Custom2" localSheetId="3">#REF!</definedName>
    <definedName name="Custom2">#REF!</definedName>
    <definedName name="Custom3" localSheetId="1">#REF!</definedName>
    <definedName name="Custom3" localSheetId="3">#REF!</definedName>
    <definedName name="Custom3">#REF!</definedName>
    <definedName name="Custom4" localSheetId="1">#REF!</definedName>
    <definedName name="Custom4" localSheetId="3">#REF!</definedName>
    <definedName name="Custom4">#REF!</definedName>
    <definedName name="CV_LAB" localSheetId="1">#REF!</definedName>
    <definedName name="CV_LAB" localSheetId="3">#REF!</definedName>
    <definedName name="CV_LAB">#REF!</definedName>
    <definedName name="CV_LAS" localSheetId="1">#REF!</definedName>
    <definedName name="CV_LAS" localSheetId="3">#REF!</definedName>
    <definedName name="CV_LAS">#REF!</definedName>
    <definedName name="CW">20000</definedName>
    <definedName name="CW_1">20000</definedName>
    <definedName name="CW_2">20000</definedName>
    <definedName name="CW_pwr_MW" localSheetId="1">#REF!</definedName>
    <definedName name="CW_pwr_MW" localSheetId="3">#REF!</definedName>
    <definedName name="CW_pwr_MW">#REF!</definedName>
    <definedName name="CWTR">"$"</definedName>
    <definedName name="CX" localSheetId="1">#REF!</definedName>
    <definedName name="CX" localSheetId="3">#REF!</definedName>
    <definedName name="CX">#REF!</definedName>
    <definedName name="CX_US" localSheetId="1">#REF!</definedName>
    <definedName name="CX_US" localSheetId="3">#REF!</definedName>
    <definedName name="CX_US">#REF!</definedName>
    <definedName name="Cyclo_chart_LR" localSheetId="1">#REF!</definedName>
    <definedName name="Cyclo_chart_LR" localSheetId="3">#REF!</definedName>
    <definedName name="Cyclo_chart_LR">#REF!</definedName>
    <definedName name="cyclo_share_sum" localSheetId="1">#REF!</definedName>
    <definedName name="cyclo_share_sum" localSheetId="3">#REF!</definedName>
    <definedName name="cyclo_share_sum">#REF!</definedName>
    <definedName name="Cyclohex_chart" localSheetId="1">#REF!</definedName>
    <definedName name="Cyclohex_chart" localSheetId="3">#REF!</definedName>
    <definedName name="Cyclohex_chart">#REF!</definedName>
    <definedName name="CycloVPSum" localSheetId="1">#REF!</definedName>
    <definedName name="CycloVPSum" localSheetId="3">#REF!</definedName>
    <definedName name="CycloVPSum">#REF!</definedName>
    <definedName name="d" localSheetId="1">#REF!</definedName>
    <definedName name="d" localSheetId="3">#REF!</definedName>
    <definedName name="d">#REF!</definedName>
    <definedName name="D.FRA" localSheetId="1">#REF!</definedName>
    <definedName name="D.FRA" localSheetId="3">#REF!</definedName>
    <definedName name="D.FRA">#REF!</definedName>
    <definedName name="da" localSheetId="1">'[9]OCT-2001'!#REF!</definedName>
    <definedName name="da" localSheetId="3">'[9]OCT-2001'!#REF!</definedName>
    <definedName name="da">'[9]OCT-2001'!#REF!</definedName>
    <definedName name="da_4" localSheetId="1">'[9]OCT-2001'!#REF!</definedName>
    <definedName name="da_4" localSheetId="3">'[9]OCT-2001'!#REF!</definedName>
    <definedName name="da_4">'[9]OCT-2001'!#REF!</definedName>
    <definedName name="da_8" localSheetId="1">'[9]OCT-2001'!#REF!</definedName>
    <definedName name="da_8" localSheetId="3">'[9]OCT-2001'!#REF!</definedName>
    <definedName name="da_8">'[9]OCT-2001'!#REF!</definedName>
    <definedName name="DATA" localSheetId="1">#REF!</definedName>
    <definedName name="DATA" localSheetId="3">#REF!</definedName>
    <definedName name="DATA">#REF!</definedName>
    <definedName name="data_1" hidden="1">{#N/A,#N/A,FALSE,"INV14"}</definedName>
    <definedName name="DATA_9" localSheetId="1">#REF!</definedName>
    <definedName name="DATA_9" localSheetId="3">#REF!</definedName>
    <definedName name="DATA_9">#REF!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15" localSheetId="1">#REF!</definedName>
    <definedName name="DATA15" localSheetId="3">#REF!</definedName>
    <definedName name="DATA15">#REF!</definedName>
    <definedName name="data151" localSheetId="1">#REF!</definedName>
    <definedName name="data151" localSheetId="3">#REF!</definedName>
    <definedName name="data151">#REF!</definedName>
    <definedName name="DATA16" localSheetId="1">#REF!</definedName>
    <definedName name="DATA16" localSheetId="3">#REF!</definedName>
    <definedName name="DATA16">#REF!</definedName>
    <definedName name="DATA17" localSheetId="1">#REF!</definedName>
    <definedName name="DATA17" localSheetId="3">#REF!</definedName>
    <definedName name="DATA17">#REF!</definedName>
    <definedName name="DATA18" localSheetId="1">#REF!</definedName>
    <definedName name="DATA18" localSheetId="3">#REF!</definedName>
    <definedName name="DATA18">#REF!</definedName>
    <definedName name="DATA19" localSheetId="1">#REF!</definedName>
    <definedName name="DATA19" localSheetId="3">#REF!</definedName>
    <definedName name="DATA19">#REF!</definedName>
    <definedName name="DATA2" localSheetId="1">#REF!</definedName>
    <definedName name="DATA2" localSheetId="3">#REF!</definedName>
    <definedName name="DATA2">#REF!</definedName>
    <definedName name="DATA20" localSheetId="1">#REF!</definedName>
    <definedName name="DATA20" localSheetId="3">#REF!</definedName>
    <definedName name="DATA20">#REF!</definedName>
    <definedName name="DATA21" localSheetId="1">#REF!</definedName>
    <definedName name="DATA21" localSheetId="3">#REF!</definedName>
    <definedName name="DATA21">#REF!</definedName>
    <definedName name="DATA22" localSheetId="1">#REF!</definedName>
    <definedName name="DATA22" localSheetId="3">#REF!</definedName>
    <definedName name="DATA22">#REF!</definedName>
    <definedName name="DATA23" localSheetId="1">#REF!</definedName>
    <definedName name="DATA23" localSheetId="3">#REF!</definedName>
    <definedName name="DATA23">#REF!</definedName>
    <definedName name="DATA24" localSheetId="1">#REF!</definedName>
    <definedName name="DATA24" localSheetId="3">#REF!</definedName>
    <definedName name="DATA24">#REF!</definedName>
    <definedName name="DATA25" localSheetId="1">#REF!</definedName>
    <definedName name="DATA25" localSheetId="3">#REF!</definedName>
    <definedName name="DATA25">#REF!</definedName>
    <definedName name="DATA26" localSheetId="1">#REF!</definedName>
    <definedName name="DATA26" localSheetId="3">#REF!</definedName>
    <definedName name="DATA26">#REF!</definedName>
    <definedName name="DATA27" localSheetId="1">#REF!</definedName>
    <definedName name="DATA27" localSheetId="3">#REF!</definedName>
    <definedName name="DATA27">#REF!</definedName>
    <definedName name="DATA28" localSheetId="1">#REF!</definedName>
    <definedName name="DATA28" localSheetId="3">#REF!</definedName>
    <definedName name="DATA28">#REF!</definedName>
    <definedName name="DATA29" localSheetId="1">#REF!</definedName>
    <definedName name="DATA29" localSheetId="3">#REF!</definedName>
    <definedName name="DATA29">#REF!</definedName>
    <definedName name="DATA3" localSheetId="1">#REF!</definedName>
    <definedName name="DATA3" localSheetId="3">#REF!</definedName>
    <definedName name="DATA3">#REF!</definedName>
    <definedName name="DATA31" localSheetId="1">#REF!</definedName>
    <definedName name="DATA31" localSheetId="3">#REF!</definedName>
    <definedName name="DATA31">#REF!</definedName>
    <definedName name="DATA32" localSheetId="1">#REF!</definedName>
    <definedName name="DATA32" localSheetId="3">#REF!</definedName>
    <definedName name="DATA32">#REF!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_xlnm.Database" localSheetId="1">#REF!</definedName>
    <definedName name="_xlnm.Database" localSheetId="3">#REF!</definedName>
    <definedName name="_xlnm.Database">#REF!</definedName>
    <definedName name="Database.File" localSheetId="1" hidden="1">#REF!</definedName>
    <definedName name="Database.File" localSheetId="3" hidden="1">#REF!</definedName>
    <definedName name="Database.File" hidden="1">#REF!</definedName>
    <definedName name="Database_MI" localSheetId="1">#REF!</definedName>
    <definedName name="Database_MI" localSheetId="3">#REF!</definedName>
    <definedName name="Database_MI">#REF!</definedName>
    <definedName name="Database_MI_4" localSheetId="1">#REF!</definedName>
    <definedName name="Database_MI_4" localSheetId="3">#REF!</definedName>
    <definedName name="Database_MI_4">#REF!</definedName>
    <definedName name="Database_MI_8" localSheetId="1">#REF!</definedName>
    <definedName name="Database_MI_8" localSheetId="3">#REF!</definedName>
    <definedName name="Database_MI_8">#REF!</definedName>
    <definedName name="dataosbl" localSheetId="1">#REF!</definedName>
    <definedName name="dataosbl" localSheetId="3">#REF!</definedName>
    <definedName name="dataosbl">#REF!</definedName>
    <definedName name="Datarange" localSheetId="1">#REF!</definedName>
    <definedName name="Datarange" localSheetId="3">#REF!</definedName>
    <definedName name="Datarange">#REF!</definedName>
    <definedName name="date" localSheetId="1">#REF!</definedName>
    <definedName name="date" localSheetId="3">#REF!</definedName>
    <definedName name="date">#REF!</definedName>
    <definedName name="dato" localSheetId="1">#REF!</definedName>
    <definedName name="dato" localSheetId="3">#REF!</definedName>
    <definedName name="dato">#REF!</definedName>
    <definedName name="DATOS1" localSheetId="1">#REF!</definedName>
    <definedName name="DATOS1" localSheetId="3">#REF!</definedName>
    <definedName name="DATOS1">#REF!</definedName>
    <definedName name="DATOS2" localSheetId="1">#REF!</definedName>
    <definedName name="DATOS2" localSheetId="3">#REF!</definedName>
    <definedName name="DATOS2">#REF!</definedName>
    <definedName name="DAYS">360</definedName>
    <definedName name="DAYS_1">360</definedName>
    <definedName name="DAYS_2">360</definedName>
    <definedName name="db_2004" localSheetId="1">#REF!</definedName>
    <definedName name="db_2004" localSheetId="3">#REF!</definedName>
    <definedName name="db_2004">#REF!</definedName>
    <definedName name="DB_NG_Nm3ph" localSheetId="1">#REF!</definedName>
    <definedName name="DB_NG_Nm3ph" localSheetId="3">#REF!</definedName>
    <definedName name="DB_NG_Nm3ph">#REF!</definedName>
    <definedName name="db1_04" localSheetId="1">#REF!</definedName>
    <definedName name="db1_04" localSheetId="3">#REF!</definedName>
    <definedName name="db1_04">#REF!</definedName>
    <definedName name="db1_05" localSheetId="1">#REF!</definedName>
    <definedName name="db1_05" localSheetId="3">#REF!</definedName>
    <definedName name="db1_05">#REF!</definedName>
    <definedName name="DBL___0" localSheetId="1">#REF!</definedName>
    <definedName name="DBL___0" localSheetId="3">#REF!</definedName>
    <definedName name="DBL___0">#REF!</definedName>
    <definedName name="DC_FED" localSheetId="1">#REF!</definedName>
    <definedName name="DC_FED" localSheetId="3">#REF!</definedName>
    <definedName name="DC_FED">#REF!</definedName>
    <definedName name="DCD">[6]Value!$AE$20</definedName>
    <definedName name="dd" localSheetId="1">#REF!</definedName>
    <definedName name="dd" localSheetId="3">#REF!</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 localSheetId="1">#REF!</definedName>
    <definedName name="ddddd" localSheetId="3">#REF!</definedName>
    <definedName name="ddddd">#REF!</definedName>
    <definedName name="DDDDDDDD" localSheetId="1">#REF!</definedName>
    <definedName name="DDDDDDDD" localSheetId="3">#REF!</definedName>
    <definedName name="DDDDDDDD">#REF!</definedName>
    <definedName name="DDDDDDDDDD" localSheetId="1">#REF!</definedName>
    <definedName name="DDDDDDDDDD" localSheetId="3">#REF!</definedName>
    <definedName name="DDDDDDDDDD">#REF!</definedName>
    <definedName name="dddddddddddddddddddddddddddddddddddd" localSheetId="1">#REF!</definedName>
    <definedName name="dddddddddddddddddddddddddddddddddddd" localSheetId="3">#REF!</definedName>
    <definedName name="dddddddddddddddddddddddddddddddddddd">#REF!</definedName>
    <definedName name="dddddddddddddddddddddddddddddddddddddd" localSheetId="1">#REF!</definedName>
    <definedName name="dddddddddddddddddddddddddddddddddddddd" localSheetId="3">#REF!</definedName>
    <definedName name="dddddddddddddddddddddddddddddddddddddd">#REF!</definedName>
    <definedName name="dddddddddddddddddddddddddddddddddddddddddddd" localSheetId="1">#REF!</definedName>
    <definedName name="dddddddddddddddddddddddddddddddddddddddddddd" localSheetId="3">#REF!</definedName>
    <definedName name="dddddddddddddddddddddddddddddddddddddddddddd">#REF!</definedName>
    <definedName name="Debits" localSheetId="1">#REF!</definedName>
    <definedName name="Debits" localSheetId="3">#REF!</definedName>
    <definedName name="Debits">#REF!</definedName>
    <definedName name="Debt_Schedule" localSheetId="1">#REF!</definedName>
    <definedName name="Debt_Schedule" localSheetId="3">#REF!</definedName>
    <definedName name="Debt_Schedule">#REF!</definedName>
    <definedName name="DEBTschedule" localSheetId="1">#REF!</definedName>
    <definedName name="DEBTschedule" localSheetId="3">#REF!</definedName>
    <definedName name="DEBTschedule">#REF!</definedName>
    <definedName name="deepak" localSheetId="1">#REF!</definedName>
    <definedName name="deepak" localSheetId="3">#REF!</definedName>
    <definedName name="deepak">#REF!</definedName>
    <definedName name="DEFAULT_INTERVALS" hidden="1">"OVERALL REDUCTION,1s,5s,10s,30s,1m,2m,5m,10m,30m,1H,2H,4H,8H,1D,7D,30D"</definedName>
    <definedName name="DEG_Asia" localSheetId="1">#REF!</definedName>
    <definedName name="DEG_Asia" localSheetId="3">#REF!</definedName>
    <definedName name="DEG_Asia">#REF!</definedName>
    <definedName name="DEG_Euro" localSheetId="1">#REF!</definedName>
    <definedName name="DEG_Euro" localSheetId="3">#REF!</definedName>
    <definedName name="DEG_Euro">#REF!</definedName>
    <definedName name="DEG_Mex" localSheetId="1">#REF!</definedName>
    <definedName name="DEG_Mex" localSheetId="3">#REF!</definedName>
    <definedName name="DEG_Mex">#REF!</definedName>
    <definedName name="DEG_USA" localSheetId="1">#REF!</definedName>
    <definedName name="DEG_USA" localSheetId="3">#REF!</definedName>
    <definedName name="DEG_USA">#REF!</definedName>
    <definedName name="DELAGI" localSheetId="1">#REF!</definedName>
    <definedName name="DELAGI" localSheetId="3">#REF!</definedName>
    <definedName name="DELAGI">#REF!</definedName>
    <definedName name="DELAPAN" localSheetId="1">#REF!</definedName>
    <definedName name="DELAPAN" localSheetId="3">#REF!</definedName>
    <definedName name="DELAPAN">#REF!</definedName>
    <definedName name="DELTA">20</definedName>
    <definedName name="DELTA_1">20</definedName>
    <definedName name="DELTA_2">20</definedName>
    <definedName name="DEM">NA()</definedName>
    <definedName name="DEM_32">NA()</definedName>
    <definedName name="DEN" localSheetId="1">#REF!</definedName>
    <definedName name="DEN" localSheetId="3">#REF!</definedName>
    <definedName name="DEN">#REF!</definedName>
    <definedName name="DENIER" localSheetId="1">#REF!</definedName>
    <definedName name="DENIER" localSheetId="3">#REF!</definedName>
    <definedName name="DENIER">#REF!</definedName>
    <definedName name="Denier_Filament" localSheetId="1">#REF!</definedName>
    <definedName name="Denier_Filament" localSheetId="3">#REF!</definedName>
    <definedName name="Denier_Filament">#REF!</definedName>
    <definedName name="DEP" localSheetId="1">#REF!</definedName>
    <definedName name="DEP" localSheetId="3">#REF!</definedName>
    <definedName name="DEP">#REF!</definedName>
    <definedName name="DEP_4" localSheetId="1">#REF!</definedName>
    <definedName name="DEP_4" localSheetId="3">#REF!</definedName>
    <definedName name="DEP_4">#REF!</definedName>
    <definedName name="DEP_8" localSheetId="1">#REF!</definedName>
    <definedName name="DEP_8" localSheetId="3">#REF!</definedName>
    <definedName name="DEP_8">#REF!</definedName>
    <definedName name="description" localSheetId="1">#REF!</definedName>
    <definedName name="description" localSheetId="3">#REF!</definedName>
    <definedName name="description">#REF!</definedName>
    <definedName name="Despesas" localSheetId="1">#REF!</definedName>
    <definedName name="Despesas" localSheetId="3">#REF!</definedName>
    <definedName name="Despesas">#REF!</definedName>
    <definedName name="dfd" localSheetId="1">#REF!</definedName>
    <definedName name="dfd" localSheetId="3">#REF!</definedName>
    <definedName name="dfd">#REF!</definedName>
    <definedName name="dfdf" localSheetId="1">#REF!</definedName>
    <definedName name="dfdf" localSheetId="3">#REF!</definedName>
    <definedName name="dfdf">#REF!</definedName>
    <definedName name="dfsdg" localSheetId="1">#REF!</definedName>
    <definedName name="dfsdg" localSheetId="3">#REF!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 localSheetId="1">#REF!</definedName>
    <definedName name="DICIEMBRE" localSheetId="3">#REF!</definedName>
    <definedName name="DICIEMBRE">#REF!</definedName>
    <definedName name="DIGptaA">"$#REF!.$#REF!$#REF!"</definedName>
    <definedName name="DIGptaB">"$#REF!.$#REF!$#REF!"</definedName>
    <definedName name="DIGptaC">"$#REF!.$#REF!$#REF!"</definedName>
    <definedName name="DIM" localSheetId="1">#REF!</definedName>
    <definedName name="DIM" localSheetId="3">#REF!</definedName>
    <definedName name="DIM">#REF!</definedName>
    <definedName name="Disabled" localSheetId="1">#REF!</definedName>
    <definedName name="Disabled" localSheetId="3">#REF!</definedName>
    <definedName name="Disabled">#REF!</definedName>
    <definedName name="DiscountedCashFlow" localSheetId="1">#REF!</definedName>
    <definedName name="DiscountedCashFlow" localSheetId="3">#REF!</definedName>
    <definedName name="DiscountedCashFlow">#REF!</definedName>
    <definedName name="DiscountRate" localSheetId="1">#REF!</definedName>
    <definedName name="DiscountRate" localSheetId="3">#REF!</definedName>
    <definedName name="DiscountRate">#REF!</definedName>
    <definedName name="DIST" localSheetId="1">#REF!</definedName>
    <definedName name="DIST" localSheetId="3">#REF!</definedName>
    <definedName name="DIST">#REF!</definedName>
    <definedName name="DIST1" localSheetId="1">#REF!</definedName>
    <definedName name="DIST1" localSheetId="3">#REF!</definedName>
    <definedName name="DIST1">#REF!</definedName>
    <definedName name="DIST2" localSheetId="1">#REF!</definedName>
    <definedName name="DIST2" localSheetId="3">#REF!</definedName>
    <definedName name="DIST2">#REF!</definedName>
    <definedName name="DKK">'[10]ADJ - RATE'!$B$4</definedName>
    <definedName name="dm">'[11]PRMT-00'!$H$8</definedName>
    <definedName name="DMACC" localSheetId="1">#REF!</definedName>
    <definedName name="DMACC" localSheetId="3">#REF!</definedName>
    <definedName name="DMACC">#REF!</definedName>
    <definedName name="DMACCC" localSheetId="1">#REF!</definedName>
    <definedName name="DMACCC" localSheetId="3">#REF!</definedName>
    <definedName name="DMACCC">#REF!</definedName>
    <definedName name="DME_Dirty">"False"</definedName>
    <definedName name="DME_LocalFile">"True"</definedName>
    <definedName name="DMFCC" localSheetId="1">#REF!</definedName>
    <definedName name="DMFCC" localSheetId="3">#REF!</definedName>
    <definedName name="DMFCC">#REF!</definedName>
    <definedName name="DMT_EX" localSheetId="1">#REF!</definedName>
    <definedName name="DMT_EX" localSheetId="3">#REF!</definedName>
    <definedName name="DMT_EX">#REF!</definedName>
    <definedName name="DMT_NAL" localSheetId="1">#REF!</definedName>
    <definedName name="DMT_NAL" localSheetId="3">#REF!</definedName>
    <definedName name="DMT_NAL">#REF!</definedName>
    <definedName name="DMT_UE" localSheetId="1">#REF!</definedName>
    <definedName name="DMT_UE" localSheetId="3">#REF!</definedName>
    <definedName name="DMT_UE">#REF!</definedName>
    <definedName name="DMT25E" localSheetId="1">#REF!</definedName>
    <definedName name="DMT25E" localSheetId="3">#REF!</definedName>
    <definedName name="DMT25E">#REF!</definedName>
    <definedName name="Dolar" localSheetId="1">#REF!</definedName>
    <definedName name="Dolar" localSheetId="3">#REF!</definedName>
    <definedName name="Dolar">#REF!</definedName>
    <definedName name="DOM" localSheetId="1">#REF!</definedName>
    <definedName name="DOM" localSheetId="3">#REF!</definedName>
    <definedName name="DOM">#REF!</definedName>
    <definedName name="domestic_SSP_Firm" localSheetId="1">#REF!</definedName>
    <definedName name="domestic_SSP_Firm" localSheetId="3">#REF!</definedName>
    <definedName name="domestic_SSP_Firm">#REF!</definedName>
    <definedName name="DONNEES" localSheetId="1">#REF!</definedName>
    <definedName name="DONNEES" localSheetId="3">#REF!</definedName>
    <definedName name="DONNEES">#REF!</definedName>
    <definedName name="DORDRECHTACETONA" localSheetId="1">#REF!</definedName>
    <definedName name="DORDRECHTACETONA" localSheetId="3">#REF!</definedName>
    <definedName name="DORDRECHTACETONA">#REF!</definedName>
    <definedName name="DORDRECHTALFAMETILSTIRENO" localSheetId="1">#REF!</definedName>
    <definedName name="DORDRECHTALFAMETILSTIRENO" localSheetId="3">#REF!</definedName>
    <definedName name="DORDRECHTALFAMETILSTIRENO">#REF!</definedName>
    <definedName name="DORDRECHTFENOL" localSheetId="1">#REF!</definedName>
    <definedName name="DORDRECHTFENOL" localSheetId="3">#REF!</definedName>
    <definedName name="DORDRECHTFENOL">#REF!</definedName>
    <definedName name="DORDRECHTFENOLBAYER" localSheetId="1">#REF!</definedName>
    <definedName name="DORDRECHTFENOLBAYER" localSheetId="3">#REF!</definedName>
    <definedName name="DORDRECHTFENOLBAYER">#REF!</definedName>
    <definedName name="DOS" localSheetId="1">#REF!</definedName>
    <definedName name="DOS" localSheetId="3">#REF!</definedName>
    <definedName name="DOS">#REF!</definedName>
    <definedName name="dsub">'[12]New Co Sum'!$E$76</definedName>
    <definedName name="DTYCHANGES" localSheetId="1">#REF!</definedName>
    <definedName name="DTYCHANGES" localSheetId="3">#REF!</definedName>
    <definedName name="DTYCHANGES">#REF!</definedName>
    <definedName name="DUABELAS" localSheetId="1">#REF!</definedName>
    <definedName name="DUABELAS" localSheetId="3">#REF!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1">#REF!</definedName>
    <definedName name="duplica" localSheetId="3">#REF!</definedName>
    <definedName name="duplica">#REF!</definedName>
    <definedName name="DURATION_DISC." localSheetId="1">#REF!</definedName>
    <definedName name="DURATION_DISC." localSheetId="3">#REF!</definedName>
    <definedName name="DURATION_DISC.">#REF!</definedName>
    <definedName name="DURDISC" localSheetId="1">#REF!</definedName>
    <definedName name="DURDISC" localSheetId="3">#REF!</definedName>
    <definedName name="DURDISC">#REF!</definedName>
    <definedName name="DUTY" localSheetId="1">#REF!</definedName>
    <definedName name="DUTY" localSheetId="3">#REF!</definedName>
    <definedName name="DUTY">#REF!</definedName>
    <definedName name="DWT">[6]Value!$AE$31</definedName>
    <definedName name="EBF" localSheetId="1">#REF!</definedName>
    <definedName name="EBF" localSheetId="3">#REF!</definedName>
    <definedName name="EBF">#REF!</definedName>
    <definedName name="EEEE" hidden="1">{#N/A,#N/A,FALSE,"INV14"}</definedName>
    <definedName name="EEEE_1" hidden="1">{#N/A,#N/A,FALSE,"INV14"}</definedName>
    <definedName name="EFF" localSheetId="1">#REF!</definedName>
    <definedName name="EFF" localSheetId="3">#REF!</definedName>
    <definedName name="EFF">#REF!</definedName>
    <definedName name="EffBSYDT" localSheetId="1">#REF!</definedName>
    <definedName name="EffBSYDT" localSheetId="3">#REF!</definedName>
    <definedName name="EffBSYDT">#REF!</definedName>
    <definedName name="EFFPOY3" localSheetId="1">#REF!</definedName>
    <definedName name="EFFPOY3" localSheetId="3">#REF!</definedName>
    <definedName name="EFFPOY3">#REF!</definedName>
    <definedName name="EFLUENTECC" localSheetId="1">#REF!</definedName>
    <definedName name="EFLUENTECC" localSheetId="3">#REF!</definedName>
    <definedName name="EFLUENTECC">#REF!</definedName>
    <definedName name="EFLUENTES" localSheetId="1">#REF!</definedName>
    <definedName name="EFLUENTES" localSheetId="3">#REF!</definedName>
    <definedName name="EFLUENTES">#REF!</definedName>
    <definedName name="EGP" localSheetId="1">#REF!</definedName>
    <definedName name="EGP" localSheetId="3">#REF!</definedName>
    <definedName name="EGP">#REF!</definedName>
    <definedName name="Elec_Chart" localSheetId="1">#REF!</definedName>
    <definedName name="Elec_Chart" localSheetId="3">#REF!</definedName>
    <definedName name="Elec_Chart">#REF!</definedName>
    <definedName name="Elec_VPSum" localSheetId="1">#REF!</definedName>
    <definedName name="Elec_VPSum" localSheetId="3">#REF!</definedName>
    <definedName name="Elec_VPSum">#REF!</definedName>
    <definedName name="ELECTRICA" localSheetId="1">#REF!</definedName>
    <definedName name="ELECTRICA" localSheetId="3">#REF!</definedName>
    <definedName name="ELECTRICA">#REF!</definedName>
    <definedName name="ÉmissionA_H1" localSheetId="1">#REF!</definedName>
    <definedName name="ÉmissionA_H1" localSheetId="3">#REF!</definedName>
    <definedName name="ÉmissionA_H1">#REF!</definedName>
    <definedName name="ÉmissionA_H2" localSheetId="1">#REF!</definedName>
    <definedName name="ÉmissionA_H2" localSheetId="3">#REF!</definedName>
    <definedName name="ÉmissionA_H2">#REF!</definedName>
    <definedName name="ÉmissionA_H3" localSheetId="1">#REF!</definedName>
    <definedName name="ÉmissionA_H3" localSheetId="3">#REF!</definedName>
    <definedName name="ÉmissionA_H3">#REF!</definedName>
    <definedName name="ÉmissionA_H4" localSheetId="1">#REF!</definedName>
    <definedName name="ÉmissionA_H4" localSheetId="3">#REF!</definedName>
    <definedName name="ÉmissionA_H4">#REF!</definedName>
    <definedName name="ÉmissionA_H5" localSheetId="1">#REF!</definedName>
    <definedName name="ÉmissionA_H5" localSheetId="3">#REF!</definedName>
    <definedName name="ÉmissionA_H5">#REF!</definedName>
    <definedName name="ÉmissionA_P1" localSheetId="1">#REF!</definedName>
    <definedName name="ÉmissionA_P1" localSheetId="3">#REF!</definedName>
    <definedName name="ÉmissionA_P1">#REF!</definedName>
    <definedName name="ÉmissionA_P2" localSheetId="1">#REF!</definedName>
    <definedName name="ÉmissionA_P2" localSheetId="3">#REF!</definedName>
    <definedName name="ÉmissionA_P2">#REF!</definedName>
    <definedName name="ÉmissionA_P3" localSheetId="1">#REF!</definedName>
    <definedName name="ÉmissionA_P3" localSheetId="3">#REF!</definedName>
    <definedName name="ÉmissionA_P3">#REF!</definedName>
    <definedName name="ÉmissionA_P4" localSheetId="1">#REF!</definedName>
    <definedName name="ÉmissionA_P4" localSheetId="3">#REF!</definedName>
    <definedName name="ÉmissionA_P4">#REF!</definedName>
    <definedName name="ÉmissionA_P5" localSheetId="1">#REF!</definedName>
    <definedName name="ÉmissionA_P5" localSheetId="3">#REF!</definedName>
    <definedName name="ÉmissionA_P5">#REF!</definedName>
    <definedName name="ÉmissionA_P6" localSheetId="1">#REF!</definedName>
    <definedName name="ÉmissionA_P6" localSheetId="3">#REF!</definedName>
    <definedName name="ÉmissionA_P6">#REF!</definedName>
    <definedName name="ÉmissionActions_H" localSheetId="1">#REF!</definedName>
    <definedName name="ÉmissionActions_H" localSheetId="3">#REF!</definedName>
    <definedName name="ÉmissionActions_H">#REF!</definedName>
    <definedName name="ÉmissionActions_P" localSheetId="1">#REF!</definedName>
    <definedName name="ÉmissionActions_P" localSheetId="3">#REF!</definedName>
    <definedName name="ÉmissionActions_P">#REF!</definedName>
    <definedName name="EncPlacTem_I1" localSheetId="1">#REF!</definedName>
    <definedName name="EncPlacTem_I1" localSheetId="3">#REF!</definedName>
    <definedName name="EncPlacTem_I1">#REF!</definedName>
    <definedName name="EncPlacTem_I2" localSheetId="1">#REF!</definedName>
    <definedName name="EncPlacTem_I2" localSheetId="3">#REF!</definedName>
    <definedName name="EncPlacTem_I2">#REF!</definedName>
    <definedName name="EncPlacTem_P6" localSheetId="1">#REF!</definedName>
    <definedName name="EncPlacTem_P6" localSheetId="3">#REF!</definedName>
    <definedName name="EncPlacTem_P6">#REF!</definedName>
    <definedName name="EncPlacTemp_Fin_H1" localSheetId="1">#REF!</definedName>
    <definedName name="EncPlacTemp_Fin_H1" localSheetId="3">#REF!</definedName>
    <definedName name="EncPlacTemp_Fin_H1">#REF!</definedName>
    <definedName name="EncPlacTemp_Fin_H2" localSheetId="1">#REF!</definedName>
    <definedName name="EncPlacTemp_Fin_H2" localSheetId="3">#REF!</definedName>
    <definedName name="EncPlacTemp_Fin_H2">#REF!</definedName>
    <definedName name="EncPlacTemp_Fin_H3" localSheetId="1">#REF!</definedName>
    <definedName name="EncPlacTemp_Fin_H3" localSheetId="3">#REF!</definedName>
    <definedName name="EncPlacTemp_Fin_H3">#REF!</definedName>
    <definedName name="EncPlacTemp_Fin_H4" localSheetId="1">#REF!</definedName>
    <definedName name="EncPlacTemp_Fin_H4" localSheetId="3">#REF!</definedName>
    <definedName name="EncPlacTemp_Fin_H4">#REF!</definedName>
    <definedName name="EncPlacTemp_Fin_H5" localSheetId="1">#REF!</definedName>
    <definedName name="EncPlacTemp_Fin_H5" localSheetId="3">#REF!</definedName>
    <definedName name="EncPlacTemp_Fin_H5">#REF!</definedName>
    <definedName name="EncPlacTemp_Fin_P1" localSheetId="1">#REF!</definedName>
    <definedName name="EncPlacTemp_Fin_P1" localSheetId="3">#REF!</definedName>
    <definedName name="EncPlacTemp_Fin_P1">#REF!</definedName>
    <definedName name="EncPlacTemp_Fin_P2" localSheetId="1">#REF!</definedName>
    <definedName name="EncPlacTemp_Fin_P2" localSheetId="3">#REF!</definedName>
    <definedName name="EncPlacTemp_Fin_P2">#REF!</definedName>
    <definedName name="EncPlacTemp_Fin_P3" localSheetId="1">#REF!</definedName>
    <definedName name="EncPlacTemp_Fin_P3" localSheetId="3">#REF!</definedName>
    <definedName name="EncPlacTemp_Fin_P3">#REF!</definedName>
    <definedName name="EncPlacTemp_Fin_P4" localSheetId="1">#REF!</definedName>
    <definedName name="EncPlacTemp_Fin_P4" localSheetId="3">#REF!</definedName>
    <definedName name="EncPlacTemp_Fin_P4">#REF!</definedName>
    <definedName name="EncPlacTemp_Fin_P5" localSheetId="1">#REF!</definedName>
    <definedName name="EncPlacTemp_Fin_P5" localSheetId="3">#REF!</definedName>
    <definedName name="EncPlacTemp_Fin_P5">#REF!</definedName>
    <definedName name="EncPlacTempFin_H" localSheetId="1">#REF!</definedName>
    <definedName name="EncPlacTempFin_H" localSheetId="3">#REF!</definedName>
    <definedName name="EncPlacTempFin_H">#REF!</definedName>
    <definedName name="EncPlacTempFin_P" localSheetId="1">#REF!</definedName>
    <definedName name="EncPlacTempFin_P" localSheetId="3">#REF!</definedName>
    <definedName name="EncPlacTempFin_P">#REF!</definedName>
    <definedName name="END" localSheetId="1">#REF!</definedName>
    <definedName name="END" localSheetId="3">#REF!</definedName>
    <definedName name="END">#REF!</definedName>
    <definedName name="End_Bal" localSheetId="1">#REF!</definedName>
    <definedName name="End_Bal" localSheetId="3">#REF!</definedName>
    <definedName name="End_Bal">#REF!</definedName>
    <definedName name="ENERO" localSheetId="1">#REF!</definedName>
    <definedName name="ENERO" localSheetId="3">#REF!</definedName>
    <definedName name="ENERO">#REF!</definedName>
    <definedName name="ent.potasa" localSheetId="1">#REF!</definedName>
    <definedName name="ent.potasa" localSheetId="3">#REF!</definedName>
    <definedName name="ent.potasa">#REF!</definedName>
    <definedName name="Entity" localSheetId="1">#REF!</definedName>
    <definedName name="Entity" localSheetId="3">#REF!</definedName>
    <definedName name="Entity">#REF!</definedName>
    <definedName name="Entity_this_tab" localSheetId="1">#REF!</definedName>
    <definedName name="Entity_this_tab" localSheetId="3">#REF!</definedName>
    <definedName name="Entity_this_tab">#REF!</definedName>
    <definedName name="EPA" localSheetId="1">#REF!</definedName>
    <definedName name="EPA" localSheetId="3">#REF!</definedName>
    <definedName name="EPA">#REF!</definedName>
    <definedName name="er" localSheetId="1">#REF!</definedName>
    <definedName name="er" localSheetId="3">#REF!</definedName>
    <definedName name="er">#REF!</definedName>
    <definedName name="ERCOT_cost" localSheetId="1">#REF!</definedName>
    <definedName name="ERCOT_cost" localSheetId="3">#REF!</definedName>
    <definedName name="ERCOT_cost">#REF!</definedName>
    <definedName name="EST" localSheetId="1">#REF!</definedName>
    <definedName name="EST" localSheetId="3">#REF!</definedName>
    <definedName name="EST">#REF!</definedName>
    <definedName name="ETPLAST">"$"</definedName>
    <definedName name="EUR">[13]PRMT!$E$36</definedName>
    <definedName name="euro" localSheetId="1">#REF!</definedName>
    <definedName name="euro" localSheetId="3">#REF!</definedName>
    <definedName name="euro">#REF!</definedName>
    <definedName name="euro1q03" localSheetId="1">#REF!</definedName>
    <definedName name="euro1q03" localSheetId="3">#REF!</definedName>
    <definedName name="euro1q03">#REF!</definedName>
    <definedName name="euro1q04" localSheetId="1">#REF!</definedName>
    <definedName name="euro1q04" localSheetId="3">#REF!</definedName>
    <definedName name="euro1q04">#REF!</definedName>
    <definedName name="euro1q05" localSheetId="1">#REF!</definedName>
    <definedName name="euro1q05" localSheetId="3">#REF!</definedName>
    <definedName name="euro1q05">#REF!</definedName>
    <definedName name="euro2q03" localSheetId="1">#REF!</definedName>
    <definedName name="euro2q03" localSheetId="3">#REF!</definedName>
    <definedName name="euro2q03">#REF!</definedName>
    <definedName name="euro2q04" localSheetId="1">#REF!</definedName>
    <definedName name="euro2q04" localSheetId="3">#REF!</definedName>
    <definedName name="euro2q04">#REF!</definedName>
    <definedName name="euro2q05" localSheetId="1">#REF!</definedName>
    <definedName name="euro2q05" localSheetId="3">#REF!</definedName>
    <definedName name="euro2q05">#REF!</definedName>
    <definedName name="euro3q03" localSheetId="1">#REF!</definedName>
    <definedName name="euro3q03" localSheetId="3">#REF!</definedName>
    <definedName name="euro3q03">#REF!</definedName>
    <definedName name="euro3q04" localSheetId="1">#REF!</definedName>
    <definedName name="euro3q04" localSheetId="3">#REF!</definedName>
    <definedName name="euro3q04">#REF!</definedName>
    <definedName name="euro3q05" localSheetId="1">#REF!</definedName>
    <definedName name="euro3q05" localSheetId="3">#REF!</definedName>
    <definedName name="euro3q05">#REF!</definedName>
    <definedName name="euro4q03" localSheetId="1">#REF!</definedName>
    <definedName name="euro4q03" localSheetId="3">#REF!</definedName>
    <definedName name="euro4q03">#REF!</definedName>
    <definedName name="euro4q04" localSheetId="1">#REF!</definedName>
    <definedName name="euro4q04" localSheetId="3">#REF!</definedName>
    <definedName name="euro4q04">#REF!</definedName>
    <definedName name="euro4q05" localSheetId="1">#REF!</definedName>
    <definedName name="euro4q05" localSheetId="3">#REF!</definedName>
    <definedName name="euro4q05">#REF!</definedName>
    <definedName name="EV__LASTREFTIME__" hidden="1">39867.6173842593</definedName>
    <definedName name="ÉvolutionD_H1" localSheetId="1">#REF!</definedName>
    <definedName name="ÉvolutionD_H1" localSheetId="3">#REF!</definedName>
    <definedName name="ÉvolutionD_H1">#REF!</definedName>
    <definedName name="ÉvolutionD_H2" localSheetId="1">#REF!</definedName>
    <definedName name="ÉvolutionD_H2" localSheetId="3">#REF!</definedName>
    <definedName name="ÉvolutionD_H2">#REF!</definedName>
    <definedName name="ÉvolutionD_H3" localSheetId="1">#REF!</definedName>
    <definedName name="ÉvolutionD_H3" localSheetId="3">#REF!</definedName>
    <definedName name="ÉvolutionD_H3">#REF!</definedName>
    <definedName name="ÉvolutionD_H4" localSheetId="1">#REF!</definedName>
    <definedName name="ÉvolutionD_H4" localSheetId="3">#REF!</definedName>
    <definedName name="ÉvolutionD_H4">#REF!</definedName>
    <definedName name="ÉvolutionD_H5" localSheetId="1">#REF!</definedName>
    <definedName name="ÉvolutionD_H5" localSheetId="3">#REF!</definedName>
    <definedName name="ÉvolutionD_H5">#REF!</definedName>
    <definedName name="ÉvolutionD_P1" localSheetId="1">#REF!</definedName>
    <definedName name="ÉvolutionD_P1" localSheetId="3">#REF!</definedName>
    <definedName name="ÉvolutionD_P1">#REF!</definedName>
    <definedName name="ÉvolutionD_P2" localSheetId="1">#REF!</definedName>
    <definedName name="ÉvolutionD_P2" localSheetId="3">#REF!</definedName>
    <definedName name="ÉvolutionD_P2">#REF!</definedName>
    <definedName name="ÉvolutionD_P3" localSheetId="1">#REF!</definedName>
    <definedName name="ÉvolutionD_P3" localSheetId="3">#REF!</definedName>
    <definedName name="ÉvolutionD_P3">#REF!</definedName>
    <definedName name="ÉvolutionD_P4" localSheetId="1">#REF!</definedName>
    <definedName name="ÉvolutionD_P4" localSheetId="3">#REF!</definedName>
    <definedName name="ÉvolutionD_P4">#REF!</definedName>
    <definedName name="ÉvolutionD_P5" localSheetId="1">#REF!</definedName>
    <definedName name="ÉvolutionD_P5" localSheetId="3">#REF!</definedName>
    <definedName name="ÉvolutionD_P5">#REF!</definedName>
    <definedName name="ÉvolutionD_P6" localSheetId="1">#REF!</definedName>
    <definedName name="ÉvolutionD_P6" localSheetId="3">#REF!</definedName>
    <definedName name="ÉvolutionD_P6">#REF!</definedName>
    <definedName name="ÉvolutionDette_H" localSheetId="1">#REF!</definedName>
    <definedName name="ÉvolutionDette_H" localSheetId="3">#REF!</definedName>
    <definedName name="ÉvolutionDette_H">#REF!</definedName>
    <definedName name="ÉvolutionDette_P" localSheetId="1">#REF!</definedName>
    <definedName name="ÉvolutionDette_P" localSheetId="3">#REF!</definedName>
    <definedName name="ÉvolutionDette_P">#REF!</definedName>
    <definedName name="EVP" localSheetId="1">#REF!</definedName>
    <definedName name="EVP" localSheetId="3">#REF!</definedName>
    <definedName name="EVP">#REF!</definedName>
    <definedName name="Excel" localSheetId="1">#REF!</definedName>
    <definedName name="Excel" localSheetId="3">#REF!</definedName>
    <definedName name="Excel">#REF!</definedName>
    <definedName name="Excel_BuiltIn__FilterDatabase" localSheetId="1">#REF!</definedName>
    <definedName name="Excel_BuiltIn__FilterDatabase" localSheetId="3">#REF!</definedName>
    <definedName name="Excel_BuiltIn__FilterDatabase">#REF!</definedName>
    <definedName name="Excel_BuiltIn__FilterDatabase_22" localSheetId="1">#REF!</definedName>
    <definedName name="Excel_BuiltIn__FilterDatabase_22" localSheetId="3">#REF!</definedName>
    <definedName name="Excel_BuiltIn__FilterDatabase_22">#REF!</definedName>
    <definedName name="Excel_BuiltIn__FilterDatabase_23" localSheetId="1">#REF!</definedName>
    <definedName name="Excel_BuiltIn__FilterDatabase_23" localSheetId="3">#REF!</definedName>
    <definedName name="Excel_BuiltIn__FilterDatabase_23">#REF!</definedName>
    <definedName name="Excel_BuiltIn__FilterDatabase_24" localSheetId="1">#REF!</definedName>
    <definedName name="Excel_BuiltIn__FilterDatabase_24" localSheetId="3">#REF!</definedName>
    <definedName name="Excel_BuiltIn__FilterDatabase_24">#REF!</definedName>
    <definedName name="Excel_BuiltIn__FilterDatabase_26" localSheetId="1">#REF!</definedName>
    <definedName name="Excel_BuiltIn__FilterDatabase_26" localSheetId="3">#REF!</definedName>
    <definedName name="Excel_BuiltIn__FilterDatabase_26">#REF!</definedName>
    <definedName name="Excel_BuiltIn__FilterDatabase_5" localSheetId="1">[14]eliminations!#REF!</definedName>
    <definedName name="Excel_BuiltIn__FilterDatabase_5" localSheetId="3">[14]eliminations!#REF!</definedName>
    <definedName name="Excel_BuiltIn__FilterDatabase_5">[14]eliminations!#REF!</definedName>
    <definedName name="Excel_BuiltIn_Database" localSheetId="1">#REF!</definedName>
    <definedName name="Excel_BuiltIn_Database" localSheetId="3">#REF!</definedName>
    <definedName name="Excel_BuiltIn_Database">#REF!</definedName>
    <definedName name="Excel_BuiltIn_Extract" localSheetId="1">#REF!</definedName>
    <definedName name="Excel_BuiltIn_Extract" localSheetId="3">#REF!</definedName>
    <definedName name="Excel_BuiltIn_Extract">#REF!</definedName>
    <definedName name="Excel_BuiltIn_Extract_4" localSheetId="1">#REF!</definedName>
    <definedName name="Excel_BuiltIn_Extract_4" localSheetId="3">#REF!</definedName>
    <definedName name="Excel_BuiltIn_Extract_4">#REF!</definedName>
    <definedName name="Excel_BuiltIn_Extract_8" localSheetId="1">#REF!</definedName>
    <definedName name="Excel_BuiltIn_Extract_8" localSheetId="3">#REF!</definedName>
    <definedName name="Excel_BuiltIn_Extract_8">#REF!</definedName>
    <definedName name="Excel_BuiltIn_Extract_9" localSheetId="1">#REF!</definedName>
    <definedName name="Excel_BuiltIn_Extract_9" localSheetId="3">#REF!</definedName>
    <definedName name="Excel_BuiltIn_Extract_9">#REF!</definedName>
    <definedName name="Excel_BuiltIn_Extract_9_4" localSheetId="1">#REF!</definedName>
    <definedName name="Excel_BuiltIn_Extract_9_4" localSheetId="3">#REF!</definedName>
    <definedName name="Excel_BuiltIn_Extract_9_4">#REF!</definedName>
    <definedName name="Excel_BuiltIn_Extract_9_8" localSheetId="1">#REF!</definedName>
    <definedName name="Excel_BuiltIn_Extract_9_8" localSheetId="3">#REF!</definedName>
    <definedName name="Excel_BuiltIn_Extract_9_8">#REF!</definedName>
    <definedName name="Excel_BuiltIn_Print_Area" localSheetId="1">#REF!</definedName>
    <definedName name="Excel_BuiltIn_Print_Area" localSheetId="3">#REF!</definedName>
    <definedName name="Excel_BuiltIn_Print_Area">#REF!</definedName>
    <definedName name="Excel_BuiltIn_Print_Area_0" localSheetId="1">#REF!</definedName>
    <definedName name="Excel_BuiltIn_Print_Area_0" localSheetId="3">#REF!</definedName>
    <definedName name="Excel_BuiltIn_Print_Area_0">#REF!</definedName>
    <definedName name="Excel_BuiltIn_Print_Area_1" localSheetId="1">#REF!</definedName>
    <definedName name="Excel_BuiltIn_Print_Area_1" localSheetId="3">#REF!</definedName>
    <definedName name="Excel_BuiltIn_Print_Area_1">#REF!</definedName>
    <definedName name="Excel_BuiltIn_Print_Area_1_1" localSheetId="1">#REF!,#REF!</definedName>
    <definedName name="Excel_BuiltIn_Print_Area_1_1" localSheetId="3">#REF!,#REF!</definedName>
    <definedName name="Excel_BuiltIn_Print_Area_1_1">#REF!,#REF!</definedName>
    <definedName name="Excel_BuiltIn_Print_Area_1_1_4" localSheetId="1">#REF!,#REF!</definedName>
    <definedName name="Excel_BuiltIn_Print_Area_1_1_4" localSheetId="3">#REF!,#REF!</definedName>
    <definedName name="Excel_BuiltIn_Print_Area_1_1_4">#REF!,#REF!</definedName>
    <definedName name="Excel_BuiltIn_Print_Area_10_1" localSheetId="1">#REF!</definedName>
    <definedName name="Excel_BuiltIn_Print_Area_10_1" localSheetId="3">#REF!</definedName>
    <definedName name="Excel_BuiltIn_Print_Area_10_1">#REF!</definedName>
    <definedName name="Excel_BuiltIn_Print_Area_11" localSheetId="1">#REF!</definedName>
    <definedName name="Excel_BuiltIn_Print_Area_11" localSheetId="3">#REF!</definedName>
    <definedName name="Excel_BuiltIn_Print_Area_11">#REF!</definedName>
    <definedName name="Excel_BuiltIn_Print_Area_11_1" localSheetId="1">#REF!</definedName>
    <definedName name="Excel_BuiltIn_Print_Area_11_1" localSheetId="3">#REF!</definedName>
    <definedName name="Excel_BuiltIn_Print_Area_11_1">#REF!</definedName>
    <definedName name="Excel_BuiltIn_Print_Area_11_1_1" localSheetId="1">#REF!</definedName>
    <definedName name="Excel_BuiltIn_Print_Area_11_1_1" localSheetId="3">#REF!</definedName>
    <definedName name="Excel_BuiltIn_Print_Area_11_1_1">#REF!</definedName>
    <definedName name="Excel_BuiltIn_Print_Area_12" localSheetId="1">#REF!</definedName>
    <definedName name="Excel_BuiltIn_Print_Area_12" localSheetId="3">#REF!</definedName>
    <definedName name="Excel_BuiltIn_Print_Area_12">#REF!</definedName>
    <definedName name="Excel_BuiltIn_Print_Area_12_1" localSheetId="1">#REF!</definedName>
    <definedName name="Excel_BuiltIn_Print_Area_12_1" localSheetId="3">#REF!</definedName>
    <definedName name="Excel_BuiltIn_Print_Area_12_1">#REF!</definedName>
    <definedName name="Excel_BuiltIn_Print_Area_12_1_1" localSheetId="1">#REF!</definedName>
    <definedName name="Excel_BuiltIn_Print_Area_12_1_1" localSheetId="3">#REF!</definedName>
    <definedName name="Excel_BuiltIn_Print_Area_12_1_1">#REF!</definedName>
    <definedName name="Excel_BuiltIn_Print_Area_13" localSheetId="1">#REF!</definedName>
    <definedName name="Excel_BuiltIn_Print_Area_13" localSheetId="3">#REF!</definedName>
    <definedName name="Excel_BuiltIn_Print_Area_13">#REF!</definedName>
    <definedName name="Excel_BuiltIn_Print_Area_14" localSheetId="1">#REF!</definedName>
    <definedName name="Excel_BuiltIn_Print_Area_14" localSheetId="3">#REF!</definedName>
    <definedName name="Excel_BuiltIn_Print_Area_14">#REF!</definedName>
    <definedName name="Excel_BuiltIn_Print_Area_14_1" localSheetId="1">#REF!</definedName>
    <definedName name="Excel_BuiltIn_Print_Area_14_1" localSheetId="3">#REF!</definedName>
    <definedName name="Excel_BuiltIn_Print_Area_14_1">#REF!</definedName>
    <definedName name="Excel_BuiltIn_Print_Area_14_1_1" localSheetId="1">#REF!</definedName>
    <definedName name="Excel_BuiltIn_Print_Area_14_1_1" localSheetId="3">#REF!</definedName>
    <definedName name="Excel_BuiltIn_Print_Area_14_1_1">#REF!</definedName>
    <definedName name="Excel_BuiltIn_Print_Area_15" localSheetId="1">#REF!</definedName>
    <definedName name="Excel_BuiltIn_Print_Area_15" localSheetId="3">#REF!</definedName>
    <definedName name="Excel_BuiltIn_Print_Area_15">#REF!</definedName>
    <definedName name="Excel_BuiltIn_Print_Area_16" localSheetId="1">#REF!</definedName>
    <definedName name="Excel_BuiltIn_Print_Area_16" localSheetId="3">#REF!</definedName>
    <definedName name="Excel_BuiltIn_Print_Area_16">#REF!</definedName>
    <definedName name="Excel_BuiltIn_Print_Area_16_1" localSheetId="1">#REF!</definedName>
    <definedName name="Excel_BuiltIn_Print_Area_16_1" localSheetId="3">#REF!</definedName>
    <definedName name="Excel_BuiltIn_Print_Area_16_1">#REF!</definedName>
    <definedName name="Excel_BuiltIn_Print_Area_17" localSheetId="1">#REF!</definedName>
    <definedName name="Excel_BuiltIn_Print_Area_17" localSheetId="3">#REF!</definedName>
    <definedName name="Excel_BuiltIn_Print_Area_17">#REF!</definedName>
    <definedName name="Excel_BuiltIn_Print_Area_18" localSheetId="1">#REF!</definedName>
    <definedName name="Excel_BuiltIn_Print_Area_18" localSheetId="3">#REF!</definedName>
    <definedName name="Excel_BuiltIn_Print_Area_18">#REF!</definedName>
    <definedName name="Excel_BuiltIn_Print_Area_18_1" localSheetId="1">#REF!</definedName>
    <definedName name="Excel_BuiltIn_Print_Area_18_1" localSheetId="3">#REF!</definedName>
    <definedName name="Excel_BuiltIn_Print_Area_18_1">#REF!</definedName>
    <definedName name="Excel_BuiltIn_Print_Area_19" localSheetId="1">#REF!</definedName>
    <definedName name="Excel_BuiltIn_Print_Area_19" localSheetId="3">#REF!</definedName>
    <definedName name="Excel_BuiltIn_Print_Area_19">#REF!</definedName>
    <definedName name="Excel_BuiltIn_Print_Area_2_1" localSheetId="1">#REF!</definedName>
    <definedName name="Excel_BuiltIn_Print_Area_2_1" localSheetId="3">#REF!</definedName>
    <definedName name="Excel_BuiltIn_Print_Area_2_1">#REF!</definedName>
    <definedName name="Excel_BuiltIn_Print_Area_21" localSheetId="1">#REF!</definedName>
    <definedName name="Excel_BuiltIn_Print_Area_21" localSheetId="3">#REF!</definedName>
    <definedName name="Excel_BuiltIn_Print_Area_21">#REF!</definedName>
    <definedName name="Excel_BuiltIn_Print_Area_3_1" localSheetId="1">#REF!</definedName>
    <definedName name="Excel_BuiltIn_Print_Area_3_1" localSheetId="3">#REF!</definedName>
    <definedName name="Excel_BuiltIn_Print_Area_3_1">#REF!</definedName>
    <definedName name="Excel_BuiltIn_Print_Area_4" localSheetId="1">#REF!</definedName>
    <definedName name="Excel_BuiltIn_Print_Area_4" localSheetId="3">#REF!</definedName>
    <definedName name="Excel_BuiltIn_Print_Area_4">#REF!</definedName>
    <definedName name="Excel_BuiltIn_Print_Area_5_1" localSheetId="1">#REF!</definedName>
    <definedName name="Excel_BuiltIn_Print_Area_5_1" localSheetId="3">#REF!</definedName>
    <definedName name="Excel_BuiltIn_Print_Area_5_1">#REF!</definedName>
    <definedName name="Excel_BuiltIn_Print_Area_5_1_1" localSheetId="1">#REF!</definedName>
    <definedName name="Excel_BuiltIn_Print_Area_5_1_1" localSheetId="3">#REF!</definedName>
    <definedName name="Excel_BuiltIn_Print_Area_5_1_1">#REF!</definedName>
    <definedName name="Excel_BuiltIn_Print_Area_6" localSheetId="1">#REF!</definedName>
    <definedName name="Excel_BuiltIn_Print_Area_6" localSheetId="3">#REF!</definedName>
    <definedName name="Excel_BuiltIn_Print_Area_6">#REF!</definedName>
    <definedName name="Excel_BuiltIn_Print_Area_7" localSheetId="1">#REF!</definedName>
    <definedName name="Excel_BuiltIn_Print_Area_7" localSheetId="3">#REF!</definedName>
    <definedName name="Excel_BuiltIn_Print_Area_7">#REF!</definedName>
    <definedName name="Excel_BuiltIn_Print_Area_8" localSheetId="1">#REF!</definedName>
    <definedName name="Excel_BuiltIn_Print_Area_8" localSheetId="3">#REF!</definedName>
    <definedName name="Excel_BuiltIn_Print_Area_8">#REF!</definedName>
    <definedName name="Excel_BuiltIn_Print_Area_9" localSheetId="1">#REF!</definedName>
    <definedName name="Excel_BuiltIn_Print_Area_9" localSheetId="3">#REF!</definedName>
    <definedName name="Excel_BuiltIn_Print_Area_9">#REF!</definedName>
    <definedName name="Excel_BuiltIn_Print_Titles_1" localSheetId="1">#REF!</definedName>
    <definedName name="Excel_BuiltIn_Print_Titles_1" localSheetId="3">#REF!</definedName>
    <definedName name="Excel_BuiltIn_Print_Titles_1">#REF!</definedName>
    <definedName name="Excel_BuiltIn_Print_Titles_10_1" localSheetId="1">#REF!</definedName>
    <definedName name="Excel_BuiltIn_Print_Titles_10_1" localSheetId="3">#REF!</definedName>
    <definedName name="Excel_BuiltIn_Print_Titles_10_1">#REF!</definedName>
    <definedName name="Excel_BuiltIn_Print_Titles_11_1" localSheetId="1">#REF!</definedName>
    <definedName name="Excel_BuiltIn_Print_Titles_11_1" localSheetId="3">#REF!</definedName>
    <definedName name="Excel_BuiltIn_Print_Titles_11_1">#REF!</definedName>
    <definedName name="Excel_BuiltIn_Print_Titles_12_1" localSheetId="1">#REF!</definedName>
    <definedName name="Excel_BuiltIn_Print_Titles_12_1" localSheetId="3">#REF!</definedName>
    <definedName name="Excel_BuiltIn_Print_Titles_12_1">#REF!</definedName>
    <definedName name="Excel_BuiltIn_Print_Titles_15" localSheetId="1">#REF!</definedName>
    <definedName name="Excel_BuiltIn_Print_Titles_15" localSheetId="3">#REF!</definedName>
    <definedName name="Excel_BuiltIn_Print_Titles_15">#REF!</definedName>
    <definedName name="Excel_BuiltIn_Print_Titles_16" localSheetId="1">#REF!</definedName>
    <definedName name="Excel_BuiltIn_Print_Titles_16" localSheetId="3">#REF!</definedName>
    <definedName name="Excel_BuiltIn_Print_Titles_16">#REF!</definedName>
    <definedName name="Excel_BuiltIn_Print_Titles_16_1" localSheetId="1">#REF!</definedName>
    <definedName name="Excel_BuiltIn_Print_Titles_16_1" localSheetId="3">#REF!</definedName>
    <definedName name="Excel_BuiltIn_Print_Titles_16_1">#REF!</definedName>
    <definedName name="Excel_BuiltIn_Print_Titles_17" localSheetId="1">#REF!</definedName>
    <definedName name="Excel_BuiltIn_Print_Titles_17" localSheetId="3">#REF!</definedName>
    <definedName name="Excel_BuiltIn_Print_Titles_17">#REF!</definedName>
    <definedName name="Excel_BuiltIn_Print_Titles_18" localSheetId="1">#REF!</definedName>
    <definedName name="Excel_BuiltIn_Print_Titles_18" localSheetId="3">#REF!</definedName>
    <definedName name="Excel_BuiltIn_Print_Titles_18">#REF!</definedName>
    <definedName name="Excel_BuiltIn_Print_Titles_19" localSheetId="1">#REF!</definedName>
    <definedName name="Excel_BuiltIn_Print_Titles_19" localSheetId="3">#REF!</definedName>
    <definedName name="Excel_BuiltIn_Print_Titles_19">#REF!</definedName>
    <definedName name="Excel_BuiltIn_Print_Titles_21" localSheetId="1">#REF!</definedName>
    <definedName name="Excel_BuiltIn_Print_Titles_21" localSheetId="3">#REF!</definedName>
    <definedName name="Excel_BuiltIn_Print_Titles_21">#REF!</definedName>
    <definedName name="Excel_BuiltIn_Print_Titles_4">"$#REF!.$A$1:$D$31989"</definedName>
    <definedName name="Excel_BuiltIn_Print_Titles_7" localSheetId="1">#REF!</definedName>
    <definedName name="Excel_BuiltIn_Print_Titles_7" localSheetId="3">#REF!</definedName>
    <definedName name="Excel_BuiltIn_Print_Titles_7">#REF!</definedName>
    <definedName name="Excel_BuiltIn_Print_Titles_9" localSheetId="1">#REF!</definedName>
    <definedName name="Excel_BuiltIn_Print_Titles_9" localSheetId="3">#REF!</definedName>
    <definedName name="Excel_BuiltIn_Print_Titles_9">#REF!</definedName>
    <definedName name="Exchange">8025</definedName>
    <definedName name="EXP" localSheetId="1">#REF!</definedName>
    <definedName name="EXP" localSheetId="3">#REF!</definedName>
    <definedName name="EXP">#REF!</definedName>
    <definedName name="Exp_BKD" localSheetId="1">#REF!</definedName>
    <definedName name="Exp_BKD" localSheetId="3">#REF!</definedName>
    <definedName name="Exp_BKD">#REF!</definedName>
    <definedName name="Exp_BKD_YTD" localSheetId="1">#REF!</definedName>
    <definedName name="Exp_BKD_YTD" localSheetId="3">#REF!</definedName>
    <definedName name="Exp_BKD_YTD">#REF!</definedName>
    <definedName name="Exp_BKK" localSheetId="1">#REF!</definedName>
    <definedName name="Exp_BKK" localSheetId="3">#REF!</definedName>
    <definedName name="Exp_BKK">#REF!</definedName>
    <definedName name="Exp_BKK_YTD" localSheetId="1">#REF!</definedName>
    <definedName name="Exp_BKK_YTD" localSheetId="3">#REF!</definedName>
    <definedName name="Exp_BKK_YTD">#REF!</definedName>
    <definedName name="Exp_KSN" localSheetId="1">#REF!</definedName>
    <definedName name="Exp_KSN" localSheetId="3">#REF!</definedName>
    <definedName name="Exp_KSN">#REF!</definedName>
    <definedName name="Exp_KSN_YTD" localSheetId="1">#REF!</definedName>
    <definedName name="Exp_KSN_YTD" localSheetId="3">#REF!</definedName>
    <definedName name="Exp_KSN_YTD">#REF!</definedName>
    <definedName name="Export_pwr_MW" localSheetId="1">#REF!</definedName>
    <definedName name="Export_pwr_MW" localSheetId="3">#REF!</definedName>
    <definedName name="Export_pwr_MW">#REF!</definedName>
    <definedName name="Export_SSP_Firm" localSheetId="1">#REF!</definedName>
    <definedName name="Export_SSP_Firm" localSheetId="3">#REF!</definedName>
    <definedName name="Export_SSP_Firm">#REF!</definedName>
    <definedName name="Export_Stm_Tph" localSheetId="1">#REF!</definedName>
    <definedName name="Export_Stm_Tph" localSheetId="3">#REF!</definedName>
    <definedName name="Export_Stm_Tph">#REF!</definedName>
    <definedName name="ExportFile">#N/A</definedName>
    <definedName name="Extra_Pay" localSheetId="1">#REF!</definedName>
    <definedName name="Extra_Pay" localSheetId="3">#REF!</definedName>
    <definedName name="Extra_Pay">#REF!</definedName>
    <definedName name="F1_" localSheetId="1">#REF!</definedName>
    <definedName name="F1_" localSheetId="3">#REF!</definedName>
    <definedName name="F1_">#REF!</definedName>
    <definedName name="F2_" localSheetId="1">#REF!</definedName>
    <definedName name="F2_" localSheetId="3">#REF!</definedName>
    <definedName name="F2_">#REF!</definedName>
    <definedName name="FA" localSheetId="1">#REF!</definedName>
    <definedName name="FA" localSheetId="3">#REF!</definedName>
    <definedName name="FA">#REF!</definedName>
    <definedName name="fbvb" localSheetId="1">#REF!</definedName>
    <definedName name="fbvb" localSheetId="3">#REF!</definedName>
    <definedName name="fbvb">#REF!</definedName>
    <definedName name="FCIEROMES" localSheetId="1">#REF!</definedName>
    <definedName name="FCIEROMES" localSheetId="3">#REF!</definedName>
    <definedName name="FCIEROMES">#REF!</definedName>
    <definedName name="fd" localSheetId="1">#REF!</definedName>
    <definedName name="fd" localSheetId="3">#REF!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1">#REF!</definedName>
    <definedName name="fdf" localSheetId="3">#REF!</definedName>
    <definedName name="fdf">#REF!</definedName>
    <definedName name="fdfdfdf" localSheetId="1">#REF!</definedName>
    <definedName name="fdfdfdf" localSheetId="3">#REF!</definedName>
    <definedName name="fdfdfdf">#REF!</definedName>
    <definedName name="fdfdfdfdf" localSheetId="1">#REF!</definedName>
    <definedName name="fdfdfdfdf" localSheetId="3">#REF!</definedName>
    <definedName name="fdfdfdfdf">#REF!</definedName>
    <definedName name="fdfdfdfdffffffffffffffffffffffffffffffffffffffffffffffff" localSheetId="1">#REF!</definedName>
    <definedName name="fdfdfdfdffffffffffffffffffffffffffffffffffffffffffffffff" localSheetId="3">#REF!</definedName>
    <definedName name="fdfdfdfdffffffffffffffffffffffffffffffffffffffffffffffff">#REF!</definedName>
    <definedName name="Febbbb" hidden="1">{#N/A,#N/A,FALSE,"INV14"}</definedName>
    <definedName name="Febbbb_1" hidden="1">{#N/A,#N/A,FALSE,"INV14"}</definedName>
    <definedName name="FEBRERO" localSheetId="1">#REF!</definedName>
    <definedName name="FEBRERO" localSheetId="3">#REF!</definedName>
    <definedName name="FEBRERO">#REF!</definedName>
    <definedName name="fecha" localSheetId="1">#REF!</definedName>
    <definedName name="fecha" localSheetId="3">#REF!</definedName>
    <definedName name="fecha">#REF!</definedName>
    <definedName name="FENOLCC" localSheetId="1">#REF!</definedName>
    <definedName name="FENOLCC" localSheetId="3">#REF!</definedName>
    <definedName name="FENOLCC">#REF!</definedName>
    <definedName name="FEVEREIRO" localSheetId="1">#REF!</definedName>
    <definedName name="FEVEREIRO" localSheetId="3">#REF!</definedName>
    <definedName name="FEVEREIRO">#REF!</definedName>
    <definedName name="ff" localSheetId="1">#REF!</definedName>
    <definedName name="ff" localSheetId="3">#REF!</definedName>
    <definedName name="ff">#REF!</definedName>
    <definedName name="ffdf" localSheetId="1">#REF!</definedName>
    <definedName name="ffdf" localSheetId="3">#REF!</definedName>
    <definedName name="ffdf">#REF!</definedName>
    <definedName name="ffdfdfdfdfdfdfdfdfdfdfdfd" localSheetId="1">#REF!</definedName>
    <definedName name="ffdfdfdfdfdfdfdfdfdfdfdfd" localSheetId="3">#REF!</definedName>
    <definedName name="ffdfdfdfdfdfdfdfdfdfdfdfd">#REF!</definedName>
    <definedName name="fff" localSheetId="1">#REF!</definedName>
    <definedName name="fff" localSheetId="3">#REF!</definedName>
    <definedName name="fff">#REF!</definedName>
    <definedName name="ffffffffffffffffffffffffff" localSheetId="1">#REF!</definedName>
    <definedName name="ffffffffffffffffffffffffff" localSheetId="3">#REF!</definedName>
    <definedName name="ffffffffffffffffffffffffff">#REF!</definedName>
    <definedName name="ffffffffffffffffffffffffffffffffffffffffffffffffffffffffffffffffffff" localSheetId="1">#REF!</definedName>
    <definedName name="ffffffffffffffffffffffffffffffffffffffffffffffffffffffffffffffffffff" localSheetId="3">#REF!</definedName>
    <definedName name="ffffffffffffffffffffffffffffffffffffffffffffffffffffffffffffffffffff">#REF!</definedName>
    <definedName name="fg" localSheetId="1" hidden="1">#REF!</definedName>
    <definedName name="fg" localSheetId="3" hidden="1">#REF!</definedName>
    <definedName name="fg" hidden="1">#REF!</definedName>
    <definedName name="fgfhgfmhg" localSheetId="1">#REF!</definedName>
    <definedName name="fgfhgfmhg" localSheetId="3">#REF!</definedName>
    <definedName name="fgfhgfmhg">#REF!</definedName>
    <definedName name="fijos" localSheetId="1">#REF!</definedName>
    <definedName name="fijos" localSheetId="3">#REF!</definedName>
    <definedName name="fijos">#REF!</definedName>
    <definedName name="fijosta" localSheetId="1">#REF!</definedName>
    <definedName name="fijosta" localSheetId="3">#REF!</definedName>
    <definedName name="fijosta">#REF!</definedName>
    <definedName name="FILABD" localSheetId="1">#REF!</definedName>
    <definedName name="FILABD" localSheetId="3">#REF!</definedName>
    <definedName name="FILABD">#REF!</definedName>
    <definedName name="file" hidden="1">{#N/A,#N/A,FALSE,"CAT3516";#N/A,#N/A,FALSE,"CAT3608";#N/A,#N/A,FALSE,"Wartsila";#N/A,#N/A,FALSE,"Asm";#N/A,#N/A,FALSE,"DG cost"}</definedName>
    <definedName name="File.Type" localSheetId="1" hidden="1">#REF!</definedName>
    <definedName name="File.Type" localSheetId="3" hidden="1">#REF!</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 localSheetId="1">#REF!</definedName>
    <definedName name="FILIAL" localSheetId="3">#REF!</definedName>
    <definedName name="FILIAL">#REF!</definedName>
    <definedName name="FILL" localSheetId="1" hidden="1">#REF!</definedName>
    <definedName name="FILL" localSheetId="3" hidden="1">#REF!</definedName>
    <definedName name="FILL" hidden="1">#REF!</definedName>
    <definedName name="Filt2" localSheetId="1">'[15]Sum_Exp Delta'!#REF!</definedName>
    <definedName name="Filt2" localSheetId="3">'[15]Sum_Exp Delta'!#REF!</definedName>
    <definedName name="Filt2">'[15]Sum_Exp Delta'!#REF!</definedName>
    <definedName name="Filt2_4" localSheetId="1">'[15]Sum_Exp Delta'!#REF!</definedName>
    <definedName name="Filt2_4" localSheetId="3">'[15]Sum_Exp Delta'!#REF!</definedName>
    <definedName name="Filt2_4">'[15]Sum_Exp Delta'!#REF!</definedName>
    <definedName name="Filt2_8" localSheetId="1">'[15]Sum_Exp Delta'!#REF!</definedName>
    <definedName name="Filt2_8" localSheetId="3">'[15]Sum_Exp Delta'!#REF!</definedName>
    <definedName name="Filt2_8">'[15]Sum_Exp Delta'!#REF!</definedName>
    <definedName name="Filt2_9" localSheetId="1">#REF!</definedName>
    <definedName name="Filt2_9" localSheetId="3">#REF!</definedName>
    <definedName name="Filt2_9">#REF!</definedName>
    <definedName name="Filt2_9_4" localSheetId="1">#REF!</definedName>
    <definedName name="Filt2_9_4" localSheetId="3">#REF!</definedName>
    <definedName name="Filt2_9_4">#REF!</definedName>
    <definedName name="Filt2_9_8" localSheetId="1">#REF!</definedName>
    <definedName name="Filt2_9_8" localSheetId="3">#REF!</definedName>
    <definedName name="Filt2_9_8">#REF!</definedName>
    <definedName name="FILTRADA" localSheetId="1">#REF!</definedName>
    <definedName name="FILTRADA" localSheetId="3">#REF!</definedName>
    <definedName name="FILTRADA">#REF!</definedName>
    <definedName name="FILTRADACC" localSheetId="1">#REF!</definedName>
    <definedName name="FILTRADACC" localSheetId="3">#REF!</definedName>
    <definedName name="FILTRADACC">#REF!</definedName>
    <definedName name="FINAL" localSheetId="1">#REF!</definedName>
    <definedName name="FINAL" localSheetId="3">#REF!</definedName>
    <definedName name="FINAL">#REF!</definedName>
    <definedName name="Financialchagres1999" localSheetId="1">#REF!</definedName>
    <definedName name="Financialchagres1999" localSheetId="3">#REF!</definedName>
    <definedName name="Financialchagres1999">#REF!</definedName>
    <definedName name="FIX_ASSET" localSheetId="1">#REF!</definedName>
    <definedName name="FIX_ASSET" localSheetId="3">#REF!</definedName>
    <definedName name="FIX_ASSET">#REF!</definedName>
    <definedName name="fjfj" localSheetId="1">#REF!</definedName>
    <definedName name="fjfj" localSheetId="3">#REF!</definedName>
    <definedName name="fjfj">#REF!</definedName>
    <definedName name="FL">"$#REF!.$D$47"</definedName>
    <definedName name="FLOW" localSheetId="1">#REF!</definedName>
    <definedName name="FLOW" localSheetId="3">#REF!</definedName>
    <definedName name="FLOW">#REF!</definedName>
    <definedName name="FLUJOS_DE_CAJA_._PRESUPUESTO_1.998" localSheetId="1">#REF!</definedName>
    <definedName name="FLUJOS_DE_CAJA_._PRESUPUESTO_1.998" localSheetId="3">#REF!</definedName>
    <definedName name="FLUJOS_DE_CAJA_._PRESUPUESTO_1.998">#REF!</definedName>
    <definedName name="FluxActExpl_H1" localSheetId="1">#REF!</definedName>
    <definedName name="FluxActExpl_H1" localSheetId="3">#REF!</definedName>
    <definedName name="FluxActExpl_H1">#REF!</definedName>
    <definedName name="FluxActExpl_H2" localSheetId="1">#REF!</definedName>
    <definedName name="FluxActExpl_H2" localSheetId="3">#REF!</definedName>
    <definedName name="FluxActExpl_H2">#REF!</definedName>
    <definedName name="FluxActExpl_H3" localSheetId="1">#REF!</definedName>
    <definedName name="FluxActExpl_H3" localSheetId="3">#REF!</definedName>
    <definedName name="FluxActExpl_H3">#REF!</definedName>
    <definedName name="FluxActExpl_H4" localSheetId="1">#REF!</definedName>
    <definedName name="FluxActExpl_H4" localSheetId="3">#REF!</definedName>
    <definedName name="FluxActExpl_H4">#REF!</definedName>
    <definedName name="FluxActExpl_H5" localSheetId="1">#REF!</definedName>
    <definedName name="FluxActExpl_H5" localSheetId="3">#REF!</definedName>
    <definedName name="FluxActExpl_H5">#REF!</definedName>
    <definedName name="FluxActExpl_I1" localSheetId="1">#REF!</definedName>
    <definedName name="FluxActExpl_I1" localSheetId="3">#REF!</definedName>
    <definedName name="FluxActExpl_I1">#REF!</definedName>
    <definedName name="FluxActExpl_I2" localSheetId="1">#REF!</definedName>
    <definedName name="FluxActExpl_I2" localSheetId="3">#REF!</definedName>
    <definedName name="FluxActExpl_I2">#REF!</definedName>
    <definedName name="FluxActExpl_P1" localSheetId="1">#REF!</definedName>
    <definedName name="FluxActExpl_P1" localSheetId="3">#REF!</definedName>
    <definedName name="FluxActExpl_P1">#REF!</definedName>
    <definedName name="FluxActExpl_P2" localSheetId="1">#REF!</definedName>
    <definedName name="FluxActExpl_P2" localSheetId="3">#REF!</definedName>
    <definedName name="FluxActExpl_P2">#REF!</definedName>
    <definedName name="FluxActExpl_P3" localSheetId="1">#REF!</definedName>
    <definedName name="FluxActExpl_P3" localSheetId="3">#REF!</definedName>
    <definedName name="FluxActExpl_P3">#REF!</definedName>
    <definedName name="FluxActExpl_P4" localSheetId="1">#REF!</definedName>
    <definedName name="FluxActExpl_P4" localSheetId="3">#REF!</definedName>
    <definedName name="FluxActExpl_P4">#REF!</definedName>
    <definedName name="FluxActExpl_P5" localSheetId="1">#REF!</definedName>
    <definedName name="FluxActExpl_P5" localSheetId="3">#REF!</definedName>
    <definedName name="FluxActExpl_P5">#REF!</definedName>
    <definedName name="FluxActExpl_P6" localSheetId="1">#REF!</definedName>
    <definedName name="FluxActExpl_P6" localSheetId="3">#REF!</definedName>
    <definedName name="FluxActExpl_P6">#REF!</definedName>
    <definedName name="FluxActFin_H1" localSheetId="1">#REF!</definedName>
    <definedName name="FluxActFin_H1" localSheetId="3">#REF!</definedName>
    <definedName name="FluxActFin_H1">#REF!</definedName>
    <definedName name="FluxActFin_H2" localSheetId="1">#REF!</definedName>
    <definedName name="FluxActFin_H2" localSheetId="3">#REF!</definedName>
    <definedName name="FluxActFin_H2">#REF!</definedName>
    <definedName name="FluxActFin_H3" localSheetId="1">#REF!</definedName>
    <definedName name="FluxActFin_H3" localSheetId="3">#REF!</definedName>
    <definedName name="FluxActFin_H3">#REF!</definedName>
    <definedName name="FluxActFin_H4" localSheetId="1">#REF!</definedName>
    <definedName name="FluxActFin_H4" localSheetId="3">#REF!</definedName>
    <definedName name="FluxActFin_H4">#REF!</definedName>
    <definedName name="FluxActFin_H5" localSheetId="1">#REF!</definedName>
    <definedName name="FluxActFin_H5" localSheetId="3">#REF!</definedName>
    <definedName name="FluxActFin_H5">#REF!</definedName>
    <definedName name="FluxActFin_I1" localSheetId="1">#REF!</definedName>
    <definedName name="FluxActFin_I1" localSheetId="3">#REF!</definedName>
    <definedName name="FluxActFin_I1">#REF!</definedName>
    <definedName name="FluxActFin_I2" localSheetId="1">#REF!</definedName>
    <definedName name="FluxActFin_I2" localSheetId="3">#REF!</definedName>
    <definedName name="FluxActFin_I2">#REF!</definedName>
    <definedName name="FluxActFin_P1" localSheetId="1">#REF!</definedName>
    <definedName name="FluxActFin_P1" localSheetId="3">#REF!</definedName>
    <definedName name="FluxActFin_P1">#REF!</definedName>
    <definedName name="FluxActFin_P2" localSheetId="1">#REF!</definedName>
    <definedName name="FluxActFin_P2" localSheetId="3">#REF!</definedName>
    <definedName name="FluxActFin_P2">#REF!</definedName>
    <definedName name="FluxActFin_P3" localSheetId="1">#REF!</definedName>
    <definedName name="FluxActFin_P3" localSheetId="3">#REF!</definedName>
    <definedName name="FluxActFin_P3">#REF!</definedName>
    <definedName name="FluxActFin_P4" localSheetId="1">#REF!</definedName>
    <definedName name="FluxActFin_P4" localSheetId="3">#REF!</definedName>
    <definedName name="FluxActFin_P4">#REF!</definedName>
    <definedName name="FluxActFin_P5" localSheetId="1">#REF!</definedName>
    <definedName name="FluxActFin_P5" localSheetId="3">#REF!</definedName>
    <definedName name="FluxActFin_P5">#REF!</definedName>
    <definedName name="FluxActFin_P6" localSheetId="1">#REF!</definedName>
    <definedName name="FluxActFin_P6" localSheetId="3">#REF!</definedName>
    <definedName name="FluxActFin_P6">#REF!</definedName>
    <definedName name="FluxActInv_H1" localSheetId="1">#REF!</definedName>
    <definedName name="FluxActInv_H1" localSheetId="3">#REF!</definedName>
    <definedName name="FluxActInv_H1">#REF!</definedName>
    <definedName name="FluxActInv_H2" localSheetId="1">#REF!</definedName>
    <definedName name="FluxActInv_H2" localSheetId="3">#REF!</definedName>
    <definedName name="FluxActInv_H2">#REF!</definedName>
    <definedName name="FluxActInv_H3" localSheetId="1">#REF!</definedName>
    <definedName name="FluxActInv_H3" localSheetId="3">#REF!</definedName>
    <definedName name="FluxActInv_H3">#REF!</definedName>
    <definedName name="FluxActInv_H4" localSheetId="1">#REF!</definedName>
    <definedName name="FluxActInv_H4" localSheetId="3">#REF!</definedName>
    <definedName name="FluxActInv_H4">#REF!</definedName>
    <definedName name="FluxActInv_H5" localSheetId="1">#REF!</definedName>
    <definedName name="FluxActInv_H5" localSheetId="3">#REF!</definedName>
    <definedName name="FluxActInv_H5">#REF!</definedName>
    <definedName name="FluxActInv_I1" localSheetId="1">#REF!</definedName>
    <definedName name="FluxActInv_I1" localSheetId="3">#REF!</definedName>
    <definedName name="FluxActInv_I1">#REF!</definedName>
    <definedName name="FluxActInv_I2" localSheetId="1">#REF!</definedName>
    <definedName name="FluxActInv_I2" localSheetId="3">#REF!</definedName>
    <definedName name="FluxActInv_I2">#REF!</definedName>
    <definedName name="FluxActInv_P1" localSheetId="1">#REF!</definedName>
    <definedName name="FluxActInv_P1" localSheetId="3">#REF!</definedName>
    <definedName name="FluxActInv_P1">#REF!</definedName>
    <definedName name="FluxActInv_P2" localSheetId="1">#REF!</definedName>
    <definedName name="FluxActInv_P2" localSheetId="3">#REF!</definedName>
    <definedName name="FluxActInv_P2">#REF!</definedName>
    <definedName name="FluxActInv_P3" localSheetId="1">#REF!</definedName>
    <definedName name="FluxActInv_P3" localSheetId="3">#REF!</definedName>
    <definedName name="FluxActInv_P3">#REF!</definedName>
    <definedName name="FluxActInv_P4" localSheetId="1">#REF!</definedName>
    <definedName name="FluxActInv_P4" localSheetId="3">#REF!</definedName>
    <definedName name="FluxActInv_P4">#REF!</definedName>
    <definedName name="FluxActInv_P5" localSheetId="1">#REF!</definedName>
    <definedName name="FluxActInv_P5" localSheetId="3">#REF!</definedName>
    <definedName name="FluxActInv_P5">#REF!</definedName>
    <definedName name="FluxActInv_P6" localSheetId="1">#REF!</definedName>
    <definedName name="FluxActInv_P6" localSheetId="3">#REF!</definedName>
    <definedName name="FluxActInv_P6">#REF!</definedName>
    <definedName name="FluxTrésorerieActExp_H" localSheetId="1">#REF!</definedName>
    <definedName name="FluxTrésorerieActExp_H" localSheetId="3">#REF!</definedName>
    <definedName name="FluxTrésorerieActExp_H">#REF!</definedName>
    <definedName name="FluxTrésorerieActExp_P" localSheetId="1">#REF!</definedName>
    <definedName name="FluxTrésorerieActExp_P" localSheetId="3">#REF!</definedName>
    <definedName name="FluxTrésorerieActExp_P">#REF!</definedName>
    <definedName name="FluxTrésorerieActFin_H" localSheetId="1">#REF!</definedName>
    <definedName name="FluxTrésorerieActFin_H" localSheetId="3">#REF!</definedName>
    <definedName name="FluxTrésorerieActFin_H">#REF!</definedName>
    <definedName name="FluxTrésorerieActFin_P" localSheetId="1">#REF!</definedName>
    <definedName name="FluxTrésorerieActFin_P" localSheetId="3">#REF!</definedName>
    <definedName name="FluxTrésorerieActFin_P">#REF!</definedName>
    <definedName name="FluxTrésorerieActInv_H" localSheetId="1">#REF!</definedName>
    <definedName name="FluxTrésorerieActInv_H" localSheetId="3">#REF!</definedName>
    <definedName name="FluxTrésorerieActInv_H">#REF!</definedName>
    <definedName name="FluxTrésorerieActInv_P" localSheetId="1">#REF!</definedName>
    <definedName name="FluxTrésorerieActInv_P" localSheetId="3">#REF!</definedName>
    <definedName name="FluxTrésorerieActInv_P">#REF!</definedName>
    <definedName name="FO_Btu_2" localSheetId="1">#REF!</definedName>
    <definedName name="FO_Btu_2" localSheetId="3">#REF!</definedName>
    <definedName name="FO_Btu_2">#REF!</definedName>
    <definedName name="FO_VPSum" localSheetId="1">#REF!</definedName>
    <definedName name="FO_VPSum" localSheetId="3">#REF!</definedName>
    <definedName name="FO_VPSum">#REF!</definedName>
    <definedName name="FONDOS" localSheetId="1">#REF!</definedName>
    <definedName name="FONDOS" localSheetId="3">#REF!</definedName>
    <definedName name="FONDOS">#REF!</definedName>
    <definedName name="FORACCOUNTING" localSheetId="1">#REF!</definedName>
    <definedName name="FORACCOUNTING" localSheetId="3">#REF!</definedName>
    <definedName name="FORACCOUNTING">#REF!</definedName>
    <definedName name="FORACCOUNTING2" localSheetId="1">#REF!</definedName>
    <definedName name="FORACCOUNTING2" localSheetId="3">#REF!</definedName>
    <definedName name="FORACCOUNTING2">#REF!</definedName>
    <definedName name="ForAccountingg2" localSheetId="1">#REF!</definedName>
    <definedName name="ForAccountingg2" localSheetId="3">#REF!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1">#REF!</definedName>
    <definedName name="FOY" localSheetId="3">#REF!</definedName>
    <definedName name="FOY">#REF!</definedName>
    <definedName name="FOYDT" localSheetId="1">#REF!</definedName>
    <definedName name="FOYDT" localSheetId="3">#REF!</definedName>
    <definedName name="FOYDT">#REF!</definedName>
    <definedName name="fre" localSheetId="1">#REF!</definedName>
    <definedName name="fre" localSheetId="3">#REF!</definedName>
    <definedName name="fre">#REF!</definedName>
    <definedName name="fred">#N/A</definedName>
    <definedName name="FREIGHT" localSheetId="1">#REF!</definedName>
    <definedName name="FREIGHT" localSheetId="3">#REF!</definedName>
    <definedName name="FREIGHT">#REF!</definedName>
    <definedName name="FSoPacific" hidden="1">{"BS",#N/A,FALSE,"USA"}</definedName>
    <definedName name="FUEL" localSheetId="1">#REF!</definedName>
    <definedName name="FUEL" localSheetId="3">#REF!</definedName>
    <definedName name="FUEL">#REF!</definedName>
    <definedName name="Full_Print" localSheetId="1">#REF!</definedName>
    <definedName name="Full_Print" localSheetId="3">#REF!</definedName>
    <definedName name="Full_Print">#REF!</definedName>
    <definedName name="Full_with_ratios" localSheetId="1">#REF!</definedName>
    <definedName name="Full_with_ratios" localSheetId="3">#REF!</definedName>
    <definedName name="Full_with_ratios">#REF!</definedName>
    <definedName name="G2_" localSheetId="1">#REF!</definedName>
    <definedName name="G2_" localSheetId="3">#REF!</definedName>
    <definedName name="G2_">#REF!</definedName>
    <definedName name="GA" localSheetId="1">#REF!</definedName>
    <definedName name="GA" localSheetId="3">#REF!</definedName>
    <definedName name="GA">#REF!</definedName>
    <definedName name="Gasfactor_kg.HCpNm3.GNG" localSheetId="1">#REF!</definedName>
    <definedName name="Gasfactor_kg.HCpNm3.GNG" localSheetId="3">#REF!</definedName>
    <definedName name="Gasfactor_kg.HCpNm3.GNG">#REF!</definedName>
    <definedName name="gasfactor_kgHCpNm3GNG" localSheetId="1">#REF!</definedName>
    <definedName name="gasfactor_kgHCpNm3GNG" localSheetId="3">#REF!</definedName>
    <definedName name="gasfactor_kgHCpNm3GNG">#REF!</definedName>
    <definedName name="Gasfactor10_kgHCpNm3GNG" localSheetId="1">#REF!</definedName>
    <definedName name="Gasfactor10_kgHCpNm3GNG" localSheetId="3">#REF!</definedName>
    <definedName name="Gasfactor10_kgHCpNm3GNG">#REF!</definedName>
    <definedName name="Gasfactor3_kgHCpNm3GNG" localSheetId="1">#REF!</definedName>
    <definedName name="Gasfactor3_kgHCpNm3GNG" localSheetId="3">#REF!</definedName>
    <definedName name="Gasfactor3_kgHCpNm3GNG">#REF!</definedName>
    <definedName name="Gastos_Financieros" localSheetId="1">#REF!</definedName>
    <definedName name="Gastos_Financieros" localSheetId="3">#REF!</definedName>
    <definedName name="Gastos_Financieros">#REF!</definedName>
    <definedName name="gbp1q03" localSheetId="1">#REF!</definedName>
    <definedName name="gbp1q03" localSheetId="3">#REF!</definedName>
    <definedName name="gbp1q03">#REF!</definedName>
    <definedName name="GBP1Q04" localSheetId="1">#REF!</definedName>
    <definedName name="GBP1Q04" localSheetId="3">#REF!</definedName>
    <definedName name="GBP1Q04">#REF!</definedName>
    <definedName name="GBP1Q05" localSheetId="1">#REF!</definedName>
    <definedName name="GBP1Q05" localSheetId="3">#REF!</definedName>
    <definedName name="GBP1Q05">#REF!</definedName>
    <definedName name="gbp2q03" localSheetId="1">#REF!</definedName>
    <definedName name="gbp2q03" localSheetId="3">#REF!</definedName>
    <definedName name="gbp2q03">#REF!</definedName>
    <definedName name="GBP2Q04" localSheetId="1">#REF!</definedName>
    <definedName name="GBP2Q04" localSheetId="3">#REF!</definedName>
    <definedName name="GBP2Q04">#REF!</definedName>
    <definedName name="gbp2q05" localSheetId="1">#REF!</definedName>
    <definedName name="gbp2q05" localSheetId="3">#REF!</definedName>
    <definedName name="gbp2q05">#REF!</definedName>
    <definedName name="gbp3q03" localSheetId="1">#REF!</definedName>
    <definedName name="gbp3q03" localSheetId="3">#REF!</definedName>
    <definedName name="gbp3q03">#REF!</definedName>
    <definedName name="GBP3Q04" localSheetId="1">#REF!</definedName>
    <definedName name="GBP3Q04" localSheetId="3">#REF!</definedName>
    <definedName name="GBP3Q04">#REF!</definedName>
    <definedName name="gbp3q05" localSheetId="1">#REF!</definedName>
    <definedName name="gbp3q05" localSheetId="3">#REF!</definedName>
    <definedName name="gbp3q05">#REF!</definedName>
    <definedName name="gbp4q03" localSheetId="1">#REF!</definedName>
    <definedName name="gbp4q03" localSheetId="3">#REF!</definedName>
    <definedName name="gbp4q03">#REF!</definedName>
    <definedName name="GBP4Q04" localSheetId="1">#REF!</definedName>
    <definedName name="GBP4Q04" localSheetId="3">#REF!</definedName>
    <definedName name="GBP4Q04">#REF!</definedName>
    <definedName name="GBP4Q05" localSheetId="1">#REF!</definedName>
    <definedName name="GBP4Q05" localSheetId="3">#REF!</definedName>
    <definedName name="GBP4Q05">#REF!</definedName>
    <definedName name="GFDGDF" localSheetId="1">#REF!</definedName>
    <definedName name="GFDGDF" localSheetId="3">#REF!</definedName>
    <definedName name="GFDGDF">#REF!</definedName>
    <definedName name="gfgggg" localSheetId="1">#REF!</definedName>
    <definedName name="gfgggg" localSheetId="3">#REF!</definedName>
    <definedName name="gfgggg">#REF!</definedName>
    <definedName name="gg" localSheetId="1">#REF!</definedName>
    <definedName name="gg" localSheetId="3">#REF!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1">#REF!</definedName>
    <definedName name="ggggg" localSheetId="3">#REF!</definedName>
    <definedName name="ggggg">#REF!</definedName>
    <definedName name="ghh" localSheetId="1">#REF!</definedName>
    <definedName name="ghh" localSheetId="3">#REF!</definedName>
    <definedName name="ghh">#REF!</definedName>
    <definedName name="GLcode" localSheetId="1">#REF!</definedName>
    <definedName name="GLcode" localSheetId="3">#REF!</definedName>
    <definedName name="GLcode">#REF!</definedName>
    <definedName name="Gna" localSheetId="1">#REF!</definedName>
    <definedName name="Gna" localSheetId="3">#REF!</definedName>
    <definedName name="Gna">#REF!</definedName>
    <definedName name="GRAD2" localSheetId="1">#REF!</definedName>
    <definedName name="GRAD2" localSheetId="3">#REF!</definedName>
    <definedName name="GRAD2">#REF!</definedName>
    <definedName name="GRADE" localSheetId="1">#REF!</definedName>
    <definedName name="GRADE" localSheetId="3">#REF!</definedName>
    <definedName name="GRADE">#REF!</definedName>
    <definedName name="GRADEAREA" localSheetId="1">#REF!</definedName>
    <definedName name="GRADEAREA" localSheetId="3">#REF!</definedName>
    <definedName name="GRADEAREA">#REF!</definedName>
    <definedName name="GRADEAREA_9" localSheetId="1">#REF!</definedName>
    <definedName name="GRADEAREA_9" localSheetId="3">#REF!</definedName>
    <definedName name="GRADEAREA_9">#REF!</definedName>
    <definedName name="graph">#N/A</definedName>
    <definedName name="graph2">#N/A</definedName>
    <definedName name="Growth" localSheetId="1">#REF!</definedName>
    <definedName name="Growth" localSheetId="3">#REF!</definedName>
    <definedName name="Growth">#REF!</definedName>
    <definedName name="grs.metal_paladio" localSheetId="1">#REF!</definedName>
    <definedName name="grs.metal_paladio" localSheetId="3">#REF!</definedName>
    <definedName name="grs.metal_paladio">#REF!</definedName>
    <definedName name="grstr" localSheetId="1">#REF!</definedName>
    <definedName name="grstr" localSheetId="3">#REF!</definedName>
    <definedName name="grstr">#REF!</definedName>
    <definedName name="GT_NG_Nm3ph" localSheetId="1">#REF!</definedName>
    <definedName name="GT_NG_Nm3ph" localSheetId="3">#REF!</definedName>
    <definedName name="GT_NG_Nm3ph">#REF!</definedName>
    <definedName name="GT_Power_MW" localSheetId="1">#REF!</definedName>
    <definedName name="GT_Power_MW" localSheetId="3">#REF!</definedName>
    <definedName name="GT_Power_MW">#REF!</definedName>
    <definedName name="GT_Stminj_Tph" localSheetId="1">#REF!</definedName>
    <definedName name="GT_Stminj_Tph" localSheetId="3">#REF!</definedName>
    <definedName name="GT_Stminj_Tph">#REF!</definedName>
    <definedName name="H">[16]PRM!$C$18:$D$19</definedName>
    <definedName name="H_9" localSheetId="1">#REF!</definedName>
    <definedName name="H_9" localSheetId="3">#REF!</definedName>
    <definedName name="H_9">#REF!</definedName>
    <definedName name="H2_Chart" localSheetId="1">#REF!</definedName>
    <definedName name="H2_Chart" localSheetId="3">#REF!</definedName>
    <definedName name="H2_Chart">#REF!</definedName>
    <definedName name="H2_VPSum" localSheetId="1">#REF!</definedName>
    <definedName name="H2_VPSum" localSheetId="3">#REF!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1">#REF!</definedName>
    <definedName name="HCG_GNG_cal._Fp_correctie10" localSheetId="3">#REF!</definedName>
    <definedName name="HCG_GNG_cal._Fp_correctie10">#REF!</definedName>
    <definedName name="HCG_GNG_cal._Fp_correctie3" localSheetId="1">#REF!</definedName>
    <definedName name="HCG_GNG_cal._Fp_correctie3" localSheetId="3">#REF!</definedName>
    <definedName name="HCG_GNG_cal._Fp_correctie3">#REF!</definedName>
    <definedName name="HCG_GNG_cal._waarde_Fp_correctie" localSheetId="1">#REF!</definedName>
    <definedName name="HCG_GNG_cal._waarde_Fp_correctie" localSheetId="3">#REF!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 localSheetId="1">ROW(#REF!)</definedName>
    <definedName name="Header_Row" localSheetId="3">ROW(#REF!)</definedName>
    <definedName name="Header_Row">ROW(#REF!)</definedName>
    <definedName name="hello" localSheetId="1">#REF!</definedName>
    <definedName name="hello" localSheetId="3">#REF!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1">#REF!</definedName>
    <definedName name="hfh" localSheetId="3">#REF!</definedName>
    <definedName name="hfh">#REF!</definedName>
    <definedName name="hghghghg" localSheetId="1">#REF!</definedName>
    <definedName name="hghghghg" localSheetId="3">#REF!</definedName>
    <definedName name="hghghghg">#REF!</definedName>
    <definedName name="hh" localSheetId="1">#REF!</definedName>
    <definedName name="hh" localSheetId="3">#REF!</definedName>
    <definedName name="hh">#REF!</definedName>
    <definedName name="hhh" localSheetId="1">#REF!</definedName>
    <definedName name="hhh" localSheetId="3">#REF!</definedName>
    <definedName name="hhh">#REF!</definedName>
    <definedName name="hjhhhh" localSheetId="1">#REF!</definedName>
    <definedName name="hjhhhh" localSheetId="3">#REF!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 localSheetId="1">#REF!</definedName>
    <definedName name="HOJA1" localSheetId="3">#REF!</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 localSheetId="1">#REF!</definedName>
    <definedName name="HSCvsNYMEX" localSheetId="3">#REF!</definedName>
    <definedName name="HSCvsNYMEX">#REF!</definedName>
    <definedName name="hsfafjf" localSheetId="1">#REF!</definedName>
    <definedName name="hsfafjf" localSheetId="3">#REF!</definedName>
    <definedName name="hsfafjf">#REF!</definedName>
    <definedName name="HTM_GNG_Nm3ph" localSheetId="1">#REF!</definedName>
    <definedName name="HTM_GNG_Nm3ph" localSheetId="3">#REF!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1">#REF!</definedName>
    <definedName name="HVA" localSheetId="3">#REF!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localSheetId="1" hidden="1">#REF!</definedName>
    <definedName name="hype" localSheetId="3" hidden="1">#REF!</definedName>
    <definedName name="hype" hidden="1">#REF!</definedName>
    <definedName name="i" localSheetId="1">#REF!</definedName>
    <definedName name="i" localSheetId="3">#REF!</definedName>
    <definedName name="i">#REF!</definedName>
    <definedName name="I___0" localSheetId="1">#REF!</definedName>
    <definedName name="I___0" localSheetId="3">#REF!</definedName>
    <definedName name="I___0">#REF!</definedName>
    <definedName name="ICMS" localSheetId="1">#REF!</definedName>
    <definedName name="ICMS" localSheetId="3">#REF!</definedName>
    <definedName name="ICMS">#REF!</definedName>
    <definedName name="ICMS_VEN" localSheetId="1">#REF!</definedName>
    <definedName name="ICMS_VEN" localSheetId="3">#REF!</definedName>
    <definedName name="ICMS_VEN">#REF!</definedName>
    <definedName name="ICP" localSheetId="1">#REF!</definedName>
    <definedName name="ICP" localSheetId="3">#REF!</definedName>
    <definedName name="ICP">#REF!</definedName>
    <definedName name="idr">'[17]PRMT-00'!$H$7</definedName>
    <definedName name="IDR_1" localSheetId="1">#REF!</definedName>
    <definedName name="IDR_1" localSheetId="3">#REF!</definedName>
    <definedName name="IDR_1">#REF!</definedName>
    <definedName name="IDR_2" localSheetId="1">#REF!</definedName>
    <definedName name="IDR_2" localSheetId="3">#REF!</definedName>
    <definedName name="IDR_2">#REF!</definedName>
    <definedName name="idr_9" localSheetId="1">#REF!</definedName>
    <definedName name="idr_9" localSheetId="3">#REF!</definedName>
    <definedName name="idr_9">#REF!</definedName>
    <definedName name="IHL" localSheetId="1">#REF!</definedName>
    <definedName name="IHL" localSheetId="3">#REF!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 localSheetId="1">#REF!</definedName>
    <definedName name="III" localSheetId="3">#REF!</definedName>
    <definedName name="III">#REF!</definedName>
    <definedName name="III___0" localSheetId="1">#REF!</definedName>
    <definedName name="III___0" localSheetId="3">#REF!</definedName>
    <definedName name="III___0">#REF!</definedName>
    <definedName name="iiii" localSheetId="1">#REF!</definedName>
    <definedName name="iiii" localSheetId="3">#REF!</definedName>
    <definedName name="iiii">#REF!</definedName>
    <definedName name="Impact___Rate_Gain____Loss__on_stocks_as_on_Aug_05" localSheetId="1">#REF!</definedName>
    <definedName name="Impact___Rate_Gain____Loss__on_stocks_as_on_Aug_05" localSheetId="3">#REF!</definedName>
    <definedName name="Impact___Rate_Gain____Loss__on_stocks_as_on_Aug_05">#REF!</definedName>
    <definedName name="Impact_2004" localSheetId="1">#REF!</definedName>
    <definedName name="Impact_2004" localSheetId="3">#REF!</definedName>
    <definedName name="Impact_2004">#REF!</definedName>
    <definedName name="Impact_by_Qtr" localSheetId="1">#REF!</definedName>
    <definedName name="Impact_by_Qtr" localSheetId="3">#REF!</definedName>
    <definedName name="Impact_by_Qtr">#REF!</definedName>
    <definedName name="Impax" hidden="1">{#N/A,#N/A,TRUE,"Cover Repl";#N/A,#N/A,TRUE,"P&amp;L";#N/A,#N/A,TRUE,"P&amp;L (2)";#N/A,#N/A,TRUE,"BS";#N/A,#N/A,TRUE,"Depreciation";#N/A,#N/A,TRUE,"GRAPHS";#N/A,#N/A,TRUE,"DCF EBITDA Multiple";#N/A,#N/A,TRUE,"DCF Perpetual Growth"}</definedName>
    <definedName name="IMPL" localSheetId="1">#REF!</definedName>
    <definedName name="IMPL" localSheetId="3">#REF!</definedName>
    <definedName name="IMPL">#REF!</definedName>
    <definedName name="IMPL1" localSheetId="1">#REF!</definedName>
    <definedName name="IMPL1" localSheetId="3">#REF!</definedName>
    <definedName name="IMPL1">#REF!</definedName>
    <definedName name="Import_pwr_MW" localSheetId="1">#REF!</definedName>
    <definedName name="Import_pwr_MW" localSheetId="3">#REF!</definedName>
    <definedName name="Import_pwr_MW">#REF!</definedName>
    <definedName name="ImportFile">#N/A</definedName>
    <definedName name="impot" localSheetId="1">#REF!</definedName>
    <definedName name="impot" localSheetId="3">#REF!</definedName>
    <definedName name="impot">#REF!</definedName>
    <definedName name="INC_GNG_Nm3ph" localSheetId="1">#REF!</definedName>
    <definedName name="INC_GNG_Nm3ph" localSheetId="3">#REF!</definedName>
    <definedName name="INC_GNG_Nm3ph">#REF!</definedName>
    <definedName name="ind.pta" localSheetId="1">#REF!</definedName>
    <definedName name="ind.pta" localSheetId="3">#REF!</definedName>
    <definedName name="ind.pta">#REF!</definedName>
    <definedName name="ind.ta" localSheetId="1">#REF!</definedName>
    <definedName name="ind.ta" localSheetId="3">#REF!</definedName>
    <definedName name="ind.ta">#REF!</definedName>
    <definedName name="INDCON" localSheetId="1">#REF!</definedName>
    <definedName name="INDCON" localSheetId="3">#REF!</definedName>
    <definedName name="INDCON">#REF!</definedName>
    <definedName name="indices" localSheetId="1">#REF!</definedName>
    <definedName name="indices" localSheetId="3">#REF!</definedName>
    <definedName name="indices">#REF!</definedName>
    <definedName name="INFL_ANUAL" localSheetId="1">#REF!</definedName>
    <definedName name="INFL_ANUAL" localSheetId="3">#REF!</definedName>
    <definedName name="INFL_ANUAL">#REF!</definedName>
    <definedName name="Input_Area" localSheetId="1">#REF!</definedName>
    <definedName name="Input_Area" localSheetId="3">#REF!</definedName>
    <definedName name="Input_Area">#REF!</definedName>
    <definedName name="INSAIRCOM">"$#REF!.$D$169"</definedName>
    <definedName name="INSR" localSheetId="1">#REF!</definedName>
    <definedName name="INSR" localSheetId="3">#REF!</definedName>
    <definedName name="INSR">#REF!</definedName>
    <definedName name="INT" localSheetId="1">#REF!</definedName>
    <definedName name="INT" localSheetId="3">#REF!</definedName>
    <definedName name="INT">#REF!</definedName>
    <definedName name="Interest_Rate" localSheetId="1">#REF!</definedName>
    <definedName name="Interest_Rate" localSheetId="3">#REF!</definedName>
    <definedName name="Interest_Rate">#REF!</definedName>
    <definedName name="interim" localSheetId="1">#REF!</definedName>
    <definedName name="interim" localSheetId="3">#REF!</definedName>
    <definedName name="interim">#REF!</definedName>
    <definedName name="INV" localSheetId="1">#REF!</definedName>
    <definedName name="INV" localSheetId="3">#REF!</definedName>
    <definedName name="INV">#REF!</definedName>
    <definedName name="inv.in_potasa" localSheetId="1">#REF!</definedName>
    <definedName name="inv.in_potasa" localSheetId="3">#REF!</definedName>
    <definedName name="inv.in_potasa">#REF!</definedName>
    <definedName name="INVENTARIO" localSheetId="1">#REF!</definedName>
    <definedName name="INVENTARIO" localSheetId="3">#REF!</definedName>
    <definedName name="INVENTARIO">#REF!</definedName>
    <definedName name="ipa" hidden="1">{#N/A,#N/A,FALSE,"CAT3516";#N/A,#N/A,FALSE,"CAT3608";#N/A,#N/A,FALSE,"Wartsila";#N/A,#N/A,FALSE,"Asm";#N/A,#N/A,FALSE,"DG cost"}</definedName>
    <definedName name="IPCONSOLENTERIES" localSheetId="1">#REF!</definedName>
    <definedName name="IPCONSOLENTERIES" localSheetId="3">#REF!</definedName>
    <definedName name="IPCONSOLENTERIES">#REF!</definedName>
    <definedName name="IPLRATIO" localSheetId="1">#REF!</definedName>
    <definedName name="IPLRATIO" localSheetId="3">#REF!</definedName>
    <definedName name="IPLRATIO">#REF!</definedName>
    <definedName name="ipp" localSheetId="1">#REF!</definedName>
    <definedName name="ipp" localSheetId="3">#REF!</definedName>
    <definedName name="ipp">#REF!</definedName>
    <definedName name="IPTCONSOLENTERIES" localSheetId="1">#REF!</definedName>
    <definedName name="IPTCONSOLENTERIES" localSheetId="3">#REF!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1">#REF!</definedName>
    <definedName name="IR" localSheetId="3">#REF!</definedName>
    <definedName name="IR">#REF!</definedName>
    <definedName name="IRINV" localSheetId="1">#REF!</definedName>
    <definedName name="IRINV" localSheetId="3">#REF!</definedName>
    <definedName name="IRINV">#REF!</definedName>
    <definedName name="IRPEDec" localSheetId="1">#REF!</definedName>
    <definedName name="IRPEDec" localSheetId="3">#REF!</definedName>
    <definedName name="IRPEDec">#REF!</definedName>
    <definedName name="irr" localSheetId="1">#REF!</definedName>
    <definedName name="irr" localSheetId="3">#REF!</definedName>
    <definedName name="irr">#REF!</definedName>
    <definedName name="IRRRATIOS" localSheetId="1">#REF!</definedName>
    <definedName name="IRRRATIOS" localSheetId="3">#REF!</definedName>
    <definedName name="IRRRATIOS">#REF!</definedName>
    <definedName name="IRTBS" localSheetId="1">#REF!</definedName>
    <definedName name="IRTBS" localSheetId="3">#REF!</definedName>
    <definedName name="IRTBS">#REF!</definedName>
    <definedName name="IRTNGW" localSheetId="1">#REF!</definedName>
    <definedName name="IRTNGW" localSheetId="3">#REF!</definedName>
    <definedName name="IRTNGW">#REF!</definedName>
    <definedName name="IRTPL" localSheetId="1">#REF!</definedName>
    <definedName name="IRTPL" localSheetId="3">#REF!</definedName>
    <definedName name="IRTPL">#REF!</definedName>
    <definedName name="IS">[6]Value!$AE$29</definedName>
    <definedName name="IS1_" localSheetId="1">#REF!</definedName>
    <definedName name="IS1_" localSheetId="3">#REF!</definedName>
    <definedName name="IS1_">#REF!</definedName>
    <definedName name="IS2_" localSheetId="1">#REF!</definedName>
    <definedName name="IS2_" localSheetId="3">#REF!</definedName>
    <definedName name="IS2_">#REF!</definedName>
    <definedName name="ISD_BE" localSheetId="1">#REF!</definedName>
    <definedName name="ISD_BE" localSheetId="3">#REF!</definedName>
    <definedName name="ISD_BE">#REF!</definedName>
    <definedName name="ISD_TE" localSheetId="1">#REF!</definedName>
    <definedName name="ISD_TE" localSheetId="3">#REF!</definedName>
    <definedName name="ISD_TE">#REF!</definedName>
    <definedName name="ITY" localSheetId="1">#REF!</definedName>
    <definedName name="ITY" localSheetId="3">#REF!</definedName>
    <definedName name="ITY">#REF!</definedName>
    <definedName name="IVWISE" localSheetId="1">#REF!</definedName>
    <definedName name="IVWISE" localSheetId="3">#REF!</definedName>
    <definedName name="IVWISE">#REF!</definedName>
    <definedName name="J">[16]PRM!$A$16:$B$17</definedName>
    <definedName name="J_9" localSheetId="1">#REF!</definedName>
    <definedName name="J_9" localSheetId="3">#REF!</definedName>
    <definedName name="J_9">#REF!</definedName>
    <definedName name="jajj" localSheetId="1">#REF!</definedName>
    <definedName name="jajj" localSheetId="3">#REF!</definedName>
    <definedName name="jajj">#REF!</definedName>
    <definedName name="JENIS" localSheetId="1">#REF!</definedName>
    <definedName name="JENIS" localSheetId="3">#REF!</definedName>
    <definedName name="JENIS">#REF!</definedName>
    <definedName name="Jet" localSheetId="1">#REF!</definedName>
    <definedName name="Jet" localSheetId="3">#REF!</definedName>
    <definedName name="Jet">#REF!</definedName>
    <definedName name="jjj" localSheetId="1">#REF!</definedName>
    <definedName name="jjj" localSheetId="3">#REF!</definedName>
    <definedName name="jjj">#REF!</definedName>
    <definedName name="JKM">[6]Value!$AE$21</definedName>
    <definedName name="JS" localSheetId="1">#REF!</definedName>
    <definedName name="JS" localSheetId="3">#REF!</definedName>
    <definedName name="JS">#REF!</definedName>
    <definedName name="JULIO" localSheetId="1">#REF!</definedName>
    <definedName name="JULIO" localSheetId="3">#REF!</definedName>
    <definedName name="JULIO">#REF!</definedName>
    <definedName name="JUMLAH_DT" localSheetId="1">#REF!</definedName>
    <definedName name="JUMLAH_DT" localSheetId="3">#REF!</definedName>
    <definedName name="JUMLAH_DT">#REF!</definedName>
    <definedName name="JUMLAH_OH" localSheetId="1">#REF!</definedName>
    <definedName name="JUMLAH_OH" localSheetId="3">#REF!</definedName>
    <definedName name="JUMLAH_OH">#REF!</definedName>
    <definedName name="JUNIO" localSheetId="1">#REF!</definedName>
    <definedName name="JUNIO" localSheetId="3">#REF!</definedName>
    <definedName name="JUNIO">#REF!</definedName>
    <definedName name="JUROS_VENDAS" localSheetId="1">#REF!</definedName>
    <definedName name="JUROS_VENDAS" localSheetId="3">#REF!</definedName>
    <definedName name="JUROS_VENDAS">#REF!</definedName>
    <definedName name="K">[16]PRM!$A$18:$B$19</definedName>
    <definedName name="K_9" localSheetId="1">#REF!</definedName>
    <definedName name="K_9" localSheetId="3">#REF!</definedName>
    <definedName name="K_9">#REF!</definedName>
    <definedName name="K2_WBEVMODE" hidden="1">-1</definedName>
    <definedName name="kalender_uren" localSheetId="1">#REF!</definedName>
    <definedName name="kalender_uren" localSheetId="3">#REF!</definedName>
    <definedName name="kalender_uren">#REF!</definedName>
    <definedName name="kdk">[6]Value!$AE$22</definedName>
    <definedName name="KG.AGUA_VARIABLE" localSheetId="1">#REF!</definedName>
    <definedName name="KG.AGUA_VARIABLE" localSheetId="3">#REF!</definedName>
    <definedName name="KG.AGUA_VARIABLE">#REF!</definedName>
    <definedName name="KG.ALUM" localSheetId="1">#REF!</definedName>
    <definedName name="KG.ALUM" localSheetId="3">#REF!</definedName>
    <definedName name="KG.ALUM">#REF!</definedName>
    <definedName name="KG.ANION" localSheetId="1">#REF!</definedName>
    <definedName name="KG.ANION" localSheetId="3">#REF!</definedName>
    <definedName name="KG.ANION">#REF!</definedName>
    <definedName name="KG.BST" localSheetId="1">#REF!</definedName>
    <definedName name="KG.BST" localSheetId="3">#REF!</definedName>
    <definedName name="KG.BST">#REF!</definedName>
    <definedName name="KG.CAL" localSheetId="1">#REF!</definedName>
    <definedName name="KG.CAL" localSheetId="3">#REF!</definedName>
    <definedName name="KG.CAL">#REF!</definedName>
    <definedName name="KG.CARBCAL" localSheetId="1">#REF!</definedName>
    <definedName name="KG.CARBCAL" localSheetId="3">#REF!</definedName>
    <definedName name="KG.CARBCAL">#REF!</definedName>
    <definedName name="KG.CARBON" localSheetId="1">#REF!</definedName>
    <definedName name="KG.CARBON" localSheetId="3">#REF!</definedName>
    <definedName name="KG.CARBON">#REF!</definedName>
    <definedName name="KG.CATION" localSheetId="1">#REF!</definedName>
    <definedName name="KG.CATION" localSheetId="3">#REF!</definedName>
    <definedName name="KG.CATION">#REF!</definedName>
    <definedName name="KG.CLORHIDRICO" localSheetId="1">#REF!</definedName>
    <definedName name="KG.CLORHIDRICO" localSheetId="3">#REF!</definedName>
    <definedName name="KG.CLORHIDRICO">#REF!</definedName>
    <definedName name="KG.CLORITO" localSheetId="1">#REF!</definedName>
    <definedName name="KG.CLORITO" localSheetId="3">#REF!</definedName>
    <definedName name="KG.CLORITO">#REF!</definedName>
    <definedName name="KG.CO" localSheetId="1">#REF!</definedName>
    <definedName name="KG.CO" localSheetId="3">#REF!</definedName>
    <definedName name="KG.CO">#REF!</definedName>
    <definedName name="KG.COLABE" localSheetId="1">#REF!</definedName>
    <definedName name="KG.COLABE" localSheetId="3">#REF!</definedName>
    <definedName name="KG.COLABE">#REF!</definedName>
    <definedName name="KG.DOWT" localSheetId="1">#REF!</definedName>
    <definedName name="KG.DOWT" localSheetId="3">#REF!</definedName>
    <definedName name="KG.DOWT">#REF!</definedName>
    <definedName name="KG.FGAS_ACEITE" localSheetId="1">#REF!</definedName>
    <definedName name="KG.FGAS_ACEITE" localSheetId="3">#REF!</definedName>
    <definedName name="KG.FGAS_ACEITE">#REF!</definedName>
    <definedName name="KG.FGAS_VAPOR" localSheetId="1">#REF!</definedName>
    <definedName name="KG.FGAS_VAPOR" localSheetId="3">#REF!</definedName>
    <definedName name="KG.FGAS_VAPOR">#REF!</definedName>
    <definedName name="KG.FLOCUSOL" localSheetId="1">#REF!</definedName>
    <definedName name="KG.FLOCUSOL" localSheetId="3">#REF!</definedName>
    <definedName name="KG.FLOCUSOL">#REF!</definedName>
    <definedName name="KG.FOIL_ACEITE" localSheetId="1">#REF!</definedName>
    <definedName name="KG.FOIL_ACEITE" localSheetId="3">#REF!</definedName>
    <definedName name="KG.FOIL_ACEITE">#REF!</definedName>
    <definedName name="KG.FOIL_VAPOR" localSheetId="1">#REF!</definedName>
    <definedName name="KG.FOIL_VAPOR" localSheetId="3">#REF!</definedName>
    <definedName name="KG.FOIL_VAPOR">#REF!</definedName>
    <definedName name="KG.FOSFATO" localSheetId="1">#REF!</definedName>
    <definedName name="KG.FOSFATO" localSheetId="3">#REF!</definedName>
    <definedName name="KG.FOSFATO">#REF!</definedName>
    <definedName name="kg.freon114" localSheetId="1">#REF!</definedName>
    <definedName name="kg.freon114" localSheetId="3">#REF!</definedName>
    <definedName name="kg.freon114">#REF!</definedName>
    <definedName name="KG.G.NAT.ACEITE" localSheetId="1">#REF!</definedName>
    <definedName name="KG.G.NAT.ACEITE" localSheetId="3">#REF!</definedName>
    <definedName name="KG.G.NAT.ACEITE">#REF!</definedName>
    <definedName name="KG.G.NAT.VAPOR" localSheetId="1">#REF!</definedName>
    <definedName name="KG.G.NAT.VAPOR" localSheetId="3">#REF!</definedName>
    <definedName name="KG.G.NAT.VAPOR">#REF!</definedName>
    <definedName name="KG.GLIC_PTA" localSheetId="1">#REF!</definedName>
    <definedName name="KG.GLIC_PTA" localSheetId="3">#REF!</definedName>
    <definedName name="KG.GLIC_PTA">#REF!</definedName>
    <definedName name="KG.GLIC_TA" localSheetId="1">#REF!</definedName>
    <definedName name="KG.GLIC_TA" localSheetId="3">#REF!</definedName>
    <definedName name="KG.GLIC_TA">#REF!</definedName>
    <definedName name="KG.GOIL.SA" localSheetId="1">#REF!</definedName>
    <definedName name="KG.GOIL.SA" localSheetId="3">#REF!</definedName>
    <definedName name="KG.GOIL.SA">#REF!</definedName>
    <definedName name="KG.GOIL_SA" localSheetId="1">#REF!</definedName>
    <definedName name="KG.GOIL_SA" localSheetId="3">#REF!</definedName>
    <definedName name="KG.GOIL_SA">#REF!</definedName>
    <definedName name="KG.GOILALM" localSheetId="1">#REF!</definedName>
    <definedName name="KG.GOILALM" localSheetId="3">#REF!</definedName>
    <definedName name="KG.GOILALM">#REF!</definedName>
    <definedName name="KG.GOILMANT." localSheetId="1">#REF!</definedName>
    <definedName name="KG.GOILMANT." localSheetId="3">#REF!</definedName>
    <definedName name="KG.GOILMANT.">#REF!</definedName>
    <definedName name="KG.HIDRO" localSheetId="1">#REF!</definedName>
    <definedName name="KG.HIDRO" localSheetId="3">#REF!</definedName>
    <definedName name="KG.HIDRO">#REF!</definedName>
    <definedName name="KG.HIP_SA" localSheetId="1">#REF!</definedName>
    <definedName name="KG.HIP_SA" localSheetId="3">#REF!</definedName>
    <definedName name="KG.HIP_SA">#REF!</definedName>
    <definedName name="KG.HIP_TRAT" localSheetId="1">#REF!</definedName>
    <definedName name="KG.HIP_TRAT" localSheetId="3">#REF!</definedName>
    <definedName name="KG.HIP_TRAT">#REF!</definedName>
    <definedName name="KG.INCUS" localSheetId="1">#REF!</definedName>
    <definedName name="KG.INCUS" localSheetId="3">#REF!</definedName>
    <definedName name="KG.INCUS">#REF!</definedName>
    <definedName name="KG.METANOL" localSheetId="1">#REF!</definedName>
    <definedName name="KG.METANOL" localSheetId="3">#REF!</definedName>
    <definedName name="KG.METANOL">#REF!</definedName>
    <definedName name="KG.MIRECIDE" localSheetId="1">#REF!</definedName>
    <definedName name="KG.MIRECIDE" localSheetId="3">#REF!</definedName>
    <definedName name="KG.MIRECIDE">#REF!</definedName>
    <definedName name="KG.MN" localSheetId="1">#REF!</definedName>
    <definedName name="KG.MN" localSheetId="3">#REF!</definedName>
    <definedName name="KG.MN">#REF!</definedName>
    <definedName name="KG.MPT" localSheetId="1">#REF!</definedName>
    <definedName name="KG.MPT" localSheetId="3">#REF!</definedName>
    <definedName name="KG.MPT">#REF!</definedName>
    <definedName name="KG.MX" localSheetId="1">#REF!</definedName>
    <definedName name="KG.MX" localSheetId="3">#REF!</definedName>
    <definedName name="KG.MX">#REF!</definedName>
    <definedName name="KG.N4000" localSheetId="1">#REF!</definedName>
    <definedName name="KG.N4000" localSheetId="3">#REF!</definedName>
    <definedName name="KG.N4000">#REF!</definedName>
    <definedName name="KG.NIT_DMT" localSheetId="1">#REF!</definedName>
    <definedName name="KG.NIT_DMT" localSheetId="3">#REF!</definedName>
    <definedName name="KG.NIT_DMT">#REF!</definedName>
    <definedName name="KG.NIT_DMTF" localSheetId="1">#REF!</definedName>
    <definedName name="KG.NIT_DMTF" localSheetId="3">#REF!</definedName>
    <definedName name="KG.NIT_DMTF">#REF!</definedName>
    <definedName name="KG.NITR_ALM" localSheetId="1">#REF!</definedName>
    <definedName name="KG.NITR_ALM" localSheetId="3">#REF!</definedName>
    <definedName name="KG.NITR_ALM">#REF!</definedName>
    <definedName name="KG.NITR_SA" localSheetId="1">#REF!</definedName>
    <definedName name="KG.NITR_SA" localSheetId="3">#REF!</definedName>
    <definedName name="KG.NITR_SA">#REF!</definedName>
    <definedName name="KG.NITR_TA" localSheetId="1">#REF!</definedName>
    <definedName name="KG.NITR_TA" localSheetId="3">#REF!</definedName>
    <definedName name="KG.NITR_TA">#REF!</definedName>
    <definedName name="KG.ORTOX" localSheetId="1">#REF!</definedName>
    <definedName name="KG.ORTOX" localSheetId="3">#REF!</definedName>
    <definedName name="KG.ORTOX">#REF!</definedName>
    <definedName name="KG.OXIGENO" localSheetId="1">#REF!</definedName>
    <definedName name="KG.OXIGENO" localSheetId="3">#REF!</definedName>
    <definedName name="KG.OXIGENO">#REF!</definedName>
    <definedName name="KG.PALADIO" localSheetId="1">#REF!</definedName>
    <definedName name="KG.PALADIO" localSheetId="3">#REF!</definedName>
    <definedName name="KG.PALADIO">#REF!</definedName>
    <definedName name="KG.PLAST" localSheetId="1">#REF!</definedName>
    <definedName name="KG.PLAST" localSheetId="3">#REF!</definedName>
    <definedName name="KG.PLAST">#REF!</definedName>
    <definedName name="KG.POTASA" localSheetId="1">#REF!</definedName>
    <definedName name="KG.POTASA" localSheetId="3">#REF!</definedName>
    <definedName name="KG.POTASA">#REF!</definedName>
    <definedName name="KG.PROP_ACEITE" localSheetId="1">#REF!</definedName>
    <definedName name="KG.PROP_ACEITE" localSheetId="3">#REF!</definedName>
    <definedName name="KG.PROP_ACEITE">#REF!</definedName>
    <definedName name="kg.prop_coc." localSheetId="1">#REF!</definedName>
    <definedName name="kg.prop_coc." localSheetId="3">#REF!</definedName>
    <definedName name="kg.prop_coc.">#REF!</definedName>
    <definedName name="KG.PROP_INERTE" localSheetId="1">#REF!</definedName>
    <definedName name="KG.PROP_INERTE" localSheetId="3">#REF!</definedName>
    <definedName name="KG.PROP_INERTE">#REF!</definedName>
    <definedName name="KG.R108" localSheetId="1">#REF!</definedName>
    <definedName name="KG.R108" localSheetId="3">#REF!</definedName>
    <definedName name="KG.R108">#REF!</definedName>
    <definedName name="KG.R13" localSheetId="1">#REF!</definedName>
    <definedName name="KG.R13" localSheetId="3">#REF!</definedName>
    <definedName name="KG.R13">#REF!</definedName>
    <definedName name="KG.R14" localSheetId="1">#REF!</definedName>
    <definedName name="KG.R14" localSheetId="3">#REF!</definedName>
    <definedName name="KG.R14">#REF!</definedName>
    <definedName name="KG.R42" localSheetId="1">#REF!</definedName>
    <definedName name="KG.R42" localSheetId="3">#REF!</definedName>
    <definedName name="KG.R42">#REF!</definedName>
    <definedName name="KG.R60" localSheetId="1">#REF!</definedName>
    <definedName name="KG.R60" localSheetId="3">#REF!</definedName>
    <definedName name="KG.R60">#REF!</definedName>
    <definedName name="KG.R66" localSheetId="1">#REF!</definedName>
    <definedName name="KG.R66" localSheetId="3">#REF!</definedName>
    <definedName name="KG.R66">#REF!</definedName>
    <definedName name="KG.R70" localSheetId="1">#REF!</definedName>
    <definedName name="KG.R70" localSheetId="3">#REF!</definedName>
    <definedName name="KG.R70">#REF!</definedName>
    <definedName name="KG.RETRACTILDMT" localSheetId="1">#REF!</definedName>
    <definedName name="KG.RETRACTILDMT" localSheetId="3">#REF!</definedName>
    <definedName name="KG.RETRACTILDMT">#REF!</definedName>
    <definedName name="KG.SANT" localSheetId="1">#REF!</definedName>
    <definedName name="KG.SANT" localSheetId="3">#REF!</definedName>
    <definedName name="KG.SANT">#REF!</definedName>
    <definedName name="KG.SOSA_PTA" localSheetId="1">#REF!</definedName>
    <definedName name="KG.SOSA_PTA" localSheetId="3">#REF!</definedName>
    <definedName name="KG.SOSA_PTA">#REF!</definedName>
    <definedName name="KG.SOSA_SA" localSheetId="1">#REF!</definedName>
    <definedName name="KG.SOSA_SA" localSheetId="3">#REF!</definedName>
    <definedName name="KG.SOSA_SA">#REF!</definedName>
    <definedName name="KG.SOSA_TA" localSheetId="1">#REF!</definedName>
    <definedName name="KG.SOSA_TA" localSheetId="3">#REF!</definedName>
    <definedName name="KG.SOSA_TA">#REF!</definedName>
    <definedName name="KG.SULFALUM" localSheetId="1">#REF!</definedName>
    <definedName name="KG.SULFALUM" localSheetId="3">#REF!</definedName>
    <definedName name="KG.SULFALUM">#REF!</definedName>
    <definedName name="KG.UREA" localSheetId="1">#REF!</definedName>
    <definedName name="KG.UREA" localSheetId="3">#REF!</definedName>
    <definedName name="KG.UREA">#REF!</definedName>
    <definedName name="KGS.AGUA_FIJO" localSheetId="1">#REF!</definedName>
    <definedName name="KGS.AGUA_FIJO" localSheetId="3">#REF!</definedName>
    <definedName name="KGS.AGUA_FIJO">#REF!</definedName>
    <definedName name="KGS.BISULFITO" localSheetId="1">#REF!</definedName>
    <definedName name="KGS.BISULFITO" localSheetId="3">#REF!</definedName>
    <definedName name="KGS.BISULFITO">#REF!</definedName>
    <definedName name="kgs.clorhidrido" localSheetId="1">#REF!</definedName>
    <definedName name="kgs.clorhidrido" localSheetId="3">#REF!</definedName>
    <definedName name="kgs.clorhidrido">#REF!</definedName>
    <definedName name="kgs.HBr" localSheetId="1">#REF!</definedName>
    <definedName name="kgs.HBr" localSheetId="3">#REF!</definedName>
    <definedName name="kgs.HBr">#REF!</definedName>
    <definedName name="kgs.incus40" localSheetId="1">#REF!</definedName>
    <definedName name="kgs.incus40" localSheetId="3">#REF!</definedName>
    <definedName name="kgs.incus40">#REF!</definedName>
    <definedName name="KGS.INCUSCTR40" localSheetId="1">#REF!</definedName>
    <definedName name="KGS.INCUSCTR40" localSheetId="3">#REF!</definedName>
    <definedName name="KGS.INCUSCTR40">#REF!</definedName>
    <definedName name="kgs.mes" localSheetId="1">#REF!</definedName>
    <definedName name="kgs.mes" localSheetId="3">#REF!</definedName>
    <definedName name="kgs.mes">#REF!</definedName>
    <definedName name="kgs.nit_fij" localSheetId="1">#REF!</definedName>
    <definedName name="kgs.nit_fij" localSheetId="3">#REF!</definedName>
    <definedName name="kgs.nit_fij">#REF!</definedName>
    <definedName name="kgs.nit_var" localSheetId="1">#REF!</definedName>
    <definedName name="kgs.nit_var" localSheetId="3">#REF!</definedName>
    <definedName name="kgs.nit_var">#REF!</definedName>
    <definedName name="kgs.resina351" localSheetId="1">#REF!</definedName>
    <definedName name="kgs.resina351" localSheetId="3">#REF!</definedName>
    <definedName name="kgs.resina351">#REF!</definedName>
    <definedName name="kgs.resina352" localSheetId="1">#REF!</definedName>
    <definedName name="kgs.resina352" localSheetId="3">#REF!</definedName>
    <definedName name="kgs.resina352">#REF!</definedName>
    <definedName name="kgs.restin40c" localSheetId="1">#REF!</definedName>
    <definedName name="kgs.restin40c" localSheetId="3">#REF!</definedName>
    <definedName name="kgs.restin40c">#REF!</definedName>
    <definedName name="kkk" localSheetId="1">#REF!</definedName>
    <definedName name="kkk" localSheetId="3">#REF!</definedName>
    <definedName name="kkk">#REF!</definedName>
    <definedName name="kkkkkkkkk" localSheetId="1">#REF!</definedName>
    <definedName name="kkkkkkkkk" localSheetId="3">#REF!</definedName>
    <definedName name="kkkkkkkkk">#REF!</definedName>
    <definedName name="kkkkkkkkkkkkkkkkkkkkkkkkkkkkkkkkkkkk" localSheetId="1">#REF!</definedName>
    <definedName name="kkkkkkkkkkkkkkkkkkkkkkkkkkkkkkkkkkkk" localSheetId="3">#REF!</definedName>
    <definedName name="kkkkkkkkkkkkkkkkkkkkkkkkkkkkkkkkkkkk">#REF!</definedName>
    <definedName name="kl">[6]Value!$AE$17</definedName>
    <definedName name="klklkl" localSheetId="1">#REF!</definedName>
    <definedName name="klklkl" localSheetId="3">#REF!</definedName>
    <definedName name="klklkl">#REF!</definedName>
    <definedName name="KPR">[6]Value!$AE$16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 localSheetId="1">#REF!</definedName>
    <definedName name="Kuan_Yin_JV" localSheetId="3">#REF!</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[16]PRM!$C$16:$D$17</definedName>
    <definedName name="L_9" localSheetId="1">#REF!</definedName>
    <definedName name="L_9" localSheetId="3">#REF!</definedName>
    <definedName name="L_9">#REF!</definedName>
    <definedName name="L_AJE_Tot" localSheetId="1">#REF!</definedName>
    <definedName name="L_AJE_Tot" localSheetId="3">#REF!</definedName>
    <definedName name="L_AJE_Tot">#REF!</definedName>
    <definedName name="L_CY_Beg" localSheetId="1">#REF!</definedName>
    <definedName name="L_CY_Beg" localSheetId="3">#REF!</definedName>
    <definedName name="L_CY_Beg">#REF!</definedName>
    <definedName name="L_CY_End" localSheetId="1">#REF!</definedName>
    <definedName name="L_CY_End" localSheetId="3">#REF!</definedName>
    <definedName name="L_CY_End">#REF!</definedName>
    <definedName name="L_PY_End" localSheetId="1">#REF!</definedName>
    <definedName name="L_PY_End" localSheetId="3">#REF!</definedName>
    <definedName name="L_PY_End">#REF!</definedName>
    <definedName name="LaPorte_CoGen_Gas" localSheetId="1">#REF!</definedName>
    <definedName name="LaPorte_CoGen_Gas" localSheetId="3">#REF!</definedName>
    <definedName name="LaPorte_CoGen_Gas">#REF!</definedName>
    <definedName name="LaPorte_Elec" localSheetId="1">#REF!</definedName>
    <definedName name="LaPorte_Elec" localSheetId="3">#REF!</definedName>
    <definedName name="LaPorte_Elec">#REF!</definedName>
    <definedName name="LaPorte_Gas" localSheetId="1">#REF!</definedName>
    <definedName name="LaPorte_Gas" localSheetId="3">#REF!</definedName>
    <definedName name="LaPorte_Gas">#REF!</definedName>
    <definedName name="Last_Row" localSheetId="1">IF('Historical Financials THB_TH'!___wt11,'Historical Financials THB_TH'!Header_Row+'Historical Financials THB_TH'!__________________????,'Historical Financials THB_TH'!Header_Row)</definedName>
    <definedName name="Last_Row" localSheetId="3">IF('Historical Financials USD_TH'!___wt11,'Historical Financials USD_TH'!Header_Row+'Historical Financials USD_TH'!__________________????,'Historical Financials USD_TH'!Header_Row)</definedName>
    <definedName name="Last_Row">IF(___wt11,Header_Row+[0]!__________________????,Header_Row)</definedName>
    <definedName name="LAYOUT" localSheetId="1">#REF!</definedName>
    <definedName name="LAYOUT" localSheetId="3">#REF!</definedName>
    <definedName name="LAYOUT">#REF!</definedName>
    <definedName name="LC" localSheetId="1">#REF!</definedName>
    <definedName name="LC" localSheetId="3">#REF!</definedName>
    <definedName name="LC">#REF!</definedName>
    <definedName name="LC_4" localSheetId="1">#REF!</definedName>
    <definedName name="LC_4" localSheetId="3">#REF!</definedName>
    <definedName name="LC_4">#REF!</definedName>
    <definedName name="LC_8" localSheetId="1">#REF!</definedName>
    <definedName name="LC_8" localSheetId="3">#REF!</definedName>
    <definedName name="LC_8">#REF!</definedName>
    <definedName name="LevelOne" localSheetId="1">#REF!</definedName>
    <definedName name="LevelOne" localSheetId="3">#REF!</definedName>
    <definedName name="LevelOne">#REF!</definedName>
    <definedName name="LevelThree" localSheetId="1">#REF!,#REF!,#REF!</definedName>
    <definedName name="LevelThree" localSheetId="3">#REF!,#REF!,#REF!</definedName>
    <definedName name="LevelThree">#REF!,#REF!,#REF!</definedName>
    <definedName name="LevelTwo" localSheetId="1">#REF!,#REF!</definedName>
    <definedName name="LevelTwo" localSheetId="3">#REF!,#REF!</definedName>
    <definedName name="LevelTwo">#REF!,#REF!</definedName>
    <definedName name="LHV_calorische_waarde_GNG" localSheetId="1">#REF!</definedName>
    <definedName name="LHV_calorische_waarde_GNG" localSheetId="3">#REF!</definedName>
    <definedName name="LHV_calorische_waarde_GNG">#REF!</definedName>
    <definedName name="LIABILITY" localSheetId="1">#REF!</definedName>
    <definedName name="LIABILITY" localSheetId="3">#REF!</definedName>
    <definedName name="LIABILITY">#REF!</definedName>
    <definedName name="LIGHTING">"$#REF!.$D$200"</definedName>
    <definedName name="LinkAc10" localSheetId="1">#REF!</definedName>
    <definedName name="LinkAc10" localSheetId="3">#REF!</definedName>
    <definedName name="LinkAc10">#REF!</definedName>
    <definedName name="LinkAc11" localSheetId="1">#REF!</definedName>
    <definedName name="LinkAc11" localSheetId="3">#REF!</definedName>
    <definedName name="LinkAc11">#REF!</definedName>
    <definedName name="LinkAc12" localSheetId="1">#REF!</definedName>
    <definedName name="LinkAc12" localSheetId="3">#REF!</definedName>
    <definedName name="LinkAc12">#REF!</definedName>
    <definedName name="LinkAc13" localSheetId="1">#REF!</definedName>
    <definedName name="LinkAc13" localSheetId="3">#REF!</definedName>
    <definedName name="LinkAc13">#REF!</definedName>
    <definedName name="LinkAc14" localSheetId="1">#REF!</definedName>
    <definedName name="LinkAc14" localSheetId="3">#REF!</definedName>
    <definedName name="LinkAc14">#REF!</definedName>
    <definedName name="LinkAc15" localSheetId="1">#REF!</definedName>
    <definedName name="LinkAc15" localSheetId="3">#REF!</definedName>
    <definedName name="LinkAc15">#REF!</definedName>
    <definedName name="LinkAc16" localSheetId="1">#REF!</definedName>
    <definedName name="LinkAc16" localSheetId="3">#REF!</definedName>
    <definedName name="LinkAc16">#REF!</definedName>
    <definedName name="LinkAc2" localSheetId="1">#REF!</definedName>
    <definedName name="LinkAc2" localSheetId="3">#REF!</definedName>
    <definedName name="LinkAc2">#REF!</definedName>
    <definedName name="LinkAc3" localSheetId="1">#REF!</definedName>
    <definedName name="LinkAc3" localSheetId="3">#REF!</definedName>
    <definedName name="LinkAc3">#REF!</definedName>
    <definedName name="LinkAc4" localSheetId="1">#REF!</definedName>
    <definedName name="LinkAc4" localSheetId="3">#REF!</definedName>
    <definedName name="LinkAc4">#REF!</definedName>
    <definedName name="LinkAc5" localSheetId="1">#REF!</definedName>
    <definedName name="LinkAc5" localSheetId="3">#REF!</definedName>
    <definedName name="LinkAc5">#REF!</definedName>
    <definedName name="LinkAc6" localSheetId="1">#REF!</definedName>
    <definedName name="LinkAc6" localSheetId="3">#REF!</definedName>
    <definedName name="LinkAc6">#REF!</definedName>
    <definedName name="LinkAc7" localSheetId="1">#REF!</definedName>
    <definedName name="LinkAc7" localSheetId="3">#REF!</definedName>
    <definedName name="LinkAc7">#REF!</definedName>
    <definedName name="LinkAc8" localSheetId="1">#REF!</definedName>
    <definedName name="LinkAc8" localSheetId="3">#REF!</definedName>
    <definedName name="LinkAc8">#REF!</definedName>
    <definedName name="LinkAc9" localSheetId="1">#REF!</definedName>
    <definedName name="LinkAc9" localSheetId="3">#REF!</definedName>
    <definedName name="LinkAc9">#REF!</definedName>
    <definedName name="LinkBU" localSheetId="1">#REF!</definedName>
    <definedName name="LinkBU" localSheetId="3">#REF!</definedName>
    <definedName name="LinkBU">#REF!</definedName>
    <definedName name="LinkBu10" localSheetId="1">#REF!</definedName>
    <definedName name="LinkBu10" localSheetId="3">#REF!</definedName>
    <definedName name="LinkBu10">#REF!</definedName>
    <definedName name="LinkBu11" localSheetId="1">#REF!</definedName>
    <definedName name="LinkBu11" localSheetId="3">#REF!</definedName>
    <definedName name="LinkBu11">#REF!</definedName>
    <definedName name="LinkBu12" localSheetId="1">#REF!</definedName>
    <definedName name="LinkBu12" localSheetId="3">#REF!</definedName>
    <definedName name="LinkBu12">#REF!</definedName>
    <definedName name="LinkBu13" localSheetId="1">#REF!</definedName>
    <definedName name="LinkBu13" localSheetId="3">#REF!</definedName>
    <definedName name="LinkBu13">#REF!</definedName>
    <definedName name="LinkBu14" localSheetId="1">#REF!</definedName>
    <definedName name="LinkBu14" localSheetId="3">#REF!</definedName>
    <definedName name="LinkBu14">#REF!</definedName>
    <definedName name="LinkBu15" localSheetId="1">#REF!</definedName>
    <definedName name="LinkBu15" localSheetId="3">#REF!</definedName>
    <definedName name="LinkBu15">#REF!</definedName>
    <definedName name="LinkBu16" localSheetId="1">#REF!</definedName>
    <definedName name="LinkBu16" localSheetId="3">#REF!</definedName>
    <definedName name="LinkBu16">#REF!</definedName>
    <definedName name="LinkBu2" localSheetId="1">#REF!</definedName>
    <definedName name="LinkBu2" localSheetId="3">#REF!</definedName>
    <definedName name="LinkBu2">#REF!</definedName>
    <definedName name="LinkBU3" localSheetId="1">#REF!</definedName>
    <definedName name="LinkBU3" localSheetId="3">#REF!</definedName>
    <definedName name="LinkBU3">#REF!</definedName>
    <definedName name="LinkBu4" localSheetId="1">#REF!</definedName>
    <definedName name="LinkBu4" localSheetId="3">#REF!</definedName>
    <definedName name="LinkBu4">#REF!</definedName>
    <definedName name="LinkBu5" localSheetId="1">#REF!</definedName>
    <definedName name="LinkBu5" localSheetId="3">#REF!</definedName>
    <definedName name="LinkBu5">#REF!</definedName>
    <definedName name="LinkBu6" localSheetId="1">#REF!</definedName>
    <definedName name="LinkBu6" localSheetId="3">#REF!</definedName>
    <definedName name="LinkBu6">#REF!</definedName>
    <definedName name="LinkBu7" localSheetId="1">#REF!</definedName>
    <definedName name="LinkBu7" localSheetId="3">#REF!</definedName>
    <definedName name="LinkBu7">#REF!</definedName>
    <definedName name="LinkBu8" localSheetId="1">#REF!</definedName>
    <definedName name="LinkBu8" localSheetId="3">#REF!</definedName>
    <definedName name="LinkBu8">#REF!</definedName>
    <definedName name="LinkBu9" localSheetId="1">#REF!</definedName>
    <definedName name="LinkBu9" localSheetId="3">#REF!</definedName>
    <definedName name="LinkBu9">#REF!</definedName>
    <definedName name="LinkJE" localSheetId="1">#REF!</definedName>
    <definedName name="LinkJE" localSheetId="3">#REF!</definedName>
    <definedName name="LinkJE">#REF!</definedName>
    <definedName name="LIST" localSheetId="1">#REF!</definedName>
    <definedName name="LIST" localSheetId="3">#REF!</definedName>
    <definedName name="LIST">#REF!</definedName>
    <definedName name="List_of_Order_on_Offer___0___0___0" localSheetId="1">#REF!</definedName>
    <definedName name="List_of_Order_on_Offer___0___0___0" localSheetId="3">#REF!</definedName>
    <definedName name="List_of_Order_on_Offer___0___0___0">#REF!</definedName>
    <definedName name="List_Value_Added_Tax_Th.1994" localSheetId="1">#REF!</definedName>
    <definedName name="List_Value_Added_Tax_Th.1994" localSheetId="3">#REF!</definedName>
    <definedName name="List_Value_Added_Tax_Th.1994">#REF!</definedName>
    <definedName name="LIT">'[10]ADJ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1">#REF!</definedName>
    <definedName name="lkl" localSheetId="3">#REF!</definedName>
    <definedName name="lkl">#REF!</definedName>
    <definedName name="lklk" localSheetId="1">#REF!</definedName>
    <definedName name="lklk" localSheetId="3">#REF!</definedName>
    <definedName name="lklk">#REF!</definedName>
    <definedName name="lklkl" localSheetId="1">#REF!</definedName>
    <definedName name="lklkl" localSheetId="3">#REF!</definedName>
    <definedName name="lklkl">#REF!</definedName>
    <definedName name="lklklkl" localSheetId="1">#REF!</definedName>
    <definedName name="lklklkl" localSheetId="3">#REF!</definedName>
    <definedName name="lklklkl">#REF!</definedName>
    <definedName name="LL" localSheetId="1">#REF!</definedName>
    <definedName name="LL" localSheetId="3">#REF!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 localSheetId="1">[6]Value!#REF!</definedName>
    <definedName name="LNP" localSheetId="3">[6]Value!#REF!</definedName>
    <definedName name="LNP">[6]Value!#REF!</definedName>
    <definedName name="LNP_4" localSheetId="1">[6]Value!#REF!</definedName>
    <definedName name="LNP_4" localSheetId="3">[6]Value!#REF!</definedName>
    <definedName name="LNP_4">[6]Value!#REF!</definedName>
    <definedName name="LNP_8" localSheetId="1">[6]Value!#REF!</definedName>
    <definedName name="LNP_8" localSheetId="3">[6]Value!#REF!</definedName>
    <definedName name="LNP_8">[6]Value!#REF!</definedName>
    <definedName name="LO" localSheetId="1">#REF!</definedName>
    <definedName name="LO" localSheetId="3">#REF!</definedName>
    <definedName name="LO">#REF!</definedName>
    <definedName name="Loan">[18]เงินกู้ธนชาติ!$B$4</definedName>
    <definedName name="Loan_Amount" localSheetId="1">#REF!</definedName>
    <definedName name="Loan_Amount" localSheetId="3">#REF!</definedName>
    <definedName name="Loan_Amount">#REF!</definedName>
    <definedName name="Loan_Start" localSheetId="1">#REF!</definedName>
    <definedName name="Loan_Start" localSheetId="3">#REF!</definedName>
    <definedName name="Loan_Start">#REF!</definedName>
    <definedName name="Loan_Years" localSheetId="1">#REF!</definedName>
    <definedName name="Loan_Years" localSheetId="3">#REF!</definedName>
    <definedName name="Loan_Years">#REF!</definedName>
    <definedName name="Loan1">'[18]เงินกู้ MGC'!$B$4</definedName>
    <definedName name="Locação" localSheetId="1">#REF!</definedName>
    <definedName name="Locação" localSheetId="3">#REF!</definedName>
    <definedName name="Locação">#REF!</definedName>
    <definedName name="Long">[18]เงินกู้ธนชาติ!$F$15</definedName>
    <definedName name="Long1">'[18]เงินกู้ MGC'!$F$15</definedName>
    <definedName name="LOP" localSheetId="1">#REF!</definedName>
    <definedName name="LOP" localSheetId="3">#REF!</definedName>
    <definedName name="LOP">#REF!</definedName>
    <definedName name="Lot" localSheetId="1">#REF!</definedName>
    <definedName name="Lot" localSheetId="3">#REF!</definedName>
    <definedName name="Lot">#REF!</definedName>
    <definedName name="Lotta3" localSheetId="1" hidden="1">#REF!</definedName>
    <definedName name="Lotta3" localSheetId="3" hidden="1">#REF!</definedName>
    <definedName name="Lotta3" hidden="1">#REF!</definedName>
    <definedName name="LPG_Butano" localSheetId="1">#REF!</definedName>
    <definedName name="LPG_Butano" localSheetId="3">#REF!</definedName>
    <definedName name="LPG_Butano">#REF!</definedName>
    <definedName name="LPG_Propano" localSheetId="1">#REF!</definedName>
    <definedName name="LPG_Propano" localSheetId="3">#REF!</definedName>
    <definedName name="LPG_Propano">#REF!</definedName>
    <definedName name="LPIA_POYASLI" localSheetId="1">#REF!</definedName>
    <definedName name="LPIA_POYASLI" localSheetId="3">#REF!</definedName>
    <definedName name="LPIA_POYASLI">#REF!</definedName>
    <definedName name="LRD_15_Chart" localSheetId="1">#REF!</definedName>
    <definedName name="LRD_15_Chart" localSheetId="3">#REF!</definedName>
    <definedName name="LRD_15_Chart">#REF!</definedName>
    <definedName name="LRD15_VPSum" localSheetId="1">#REF!</definedName>
    <definedName name="LRD15_VPSum" localSheetId="3">#REF!</definedName>
    <definedName name="LRD15_VPSum">#REF!</definedName>
    <definedName name="LTS.RES_A349" localSheetId="1">#REF!</definedName>
    <definedName name="LTS.RES_A349" localSheetId="3">#REF!</definedName>
    <definedName name="LTS.RES_A349">#REF!</definedName>
    <definedName name="LUP_Name">'[19]FG-NOV06'!$M$1:$BW$1</definedName>
    <definedName name="m">1000000</definedName>
    <definedName name="m_501" localSheetId="1">#REF!</definedName>
    <definedName name="m_501" localSheetId="3">#REF!</definedName>
    <definedName name="m_501">#REF!</definedName>
    <definedName name="m_521" localSheetId="1">#REF!</definedName>
    <definedName name="m_521" localSheetId="3">#REF!</definedName>
    <definedName name="m_521">#REF!</definedName>
    <definedName name="m_581" localSheetId="1">#REF!</definedName>
    <definedName name="m_581" localSheetId="3">#REF!</definedName>
    <definedName name="m_581">#REF!</definedName>
    <definedName name="m_582" localSheetId="1">#REF!</definedName>
    <definedName name="m_582" localSheetId="3">#REF!</definedName>
    <definedName name="m_582">#REF!</definedName>
    <definedName name="m_806" localSheetId="1">#REF!</definedName>
    <definedName name="m_806" localSheetId="3">#REF!</definedName>
    <definedName name="m_806">#REF!</definedName>
    <definedName name="m_807" localSheetId="1">#REF!</definedName>
    <definedName name="m_807" localSheetId="3">#REF!</definedName>
    <definedName name="m_807">#REF!</definedName>
    <definedName name="m_916" localSheetId="1">#REF!</definedName>
    <definedName name="m_916" localSheetId="3">#REF!</definedName>
    <definedName name="m_916">#REF!</definedName>
    <definedName name="m_961" localSheetId="1">#REF!</definedName>
    <definedName name="m_961" localSheetId="3">#REF!</definedName>
    <definedName name="m_961">#REF!</definedName>
    <definedName name="M_P_Petresa" localSheetId="1">#REF!</definedName>
    <definedName name="M_P_Petresa" localSheetId="3">#REF!</definedName>
    <definedName name="M_P_Petresa">#REF!</definedName>
    <definedName name="M_PlaceofPath" hidden="1">"F:\DANDERS\COMPANY\FS\FS_VDF.xls"</definedName>
    <definedName name="MAC_air_Nm3ph" localSheetId="1">#REF!</definedName>
    <definedName name="MAC_air_Nm3ph" localSheetId="3">#REF!</definedName>
    <definedName name="MAC_air_Nm3ph">#REF!</definedName>
    <definedName name="MAC_pwr_MW" localSheetId="1">#REF!</definedName>
    <definedName name="MAC_pwr_MW" localSheetId="3">#REF!</definedName>
    <definedName name="MAC_pwr_MW">#REF!</definedName>
    <definedName name="Macro1">#N/A</definedName>
    <definedName name="Macro2">#N/A</definedName>
    <definedName name="MANUF" localSheetId="1">#REF!</definedName>
    <definedName name="MANUF" localSheetId="3">#REF!</definedName>
    <definedName name="MANUF">#REF!</definedName>
    <definedName name="MargeB_H1" localSheetId="1">#REF!</definedName>
    <definedName name="MargeB_H1" localSheetId="3">#REF!</definedName>
    <definedName name="MargeB_H1">#REF!</definedName>
    <definedName name="MargeB_H2" localSheetId="1">#REF!</definedName>
    <definedName name="MargeB_H2" localSheetId="3">#REF!</definedName>
    <definedName name="MargeB_H2">#REF!</definedName>
    <definedName name="MargeB_H3" localSheetId="1">#REF!</definedName>
    <definedName name="MargeB_H3" localSheetId="3">#REF!</definedName>
    <definedName name="MargeB_H3">#REF!</definedName>
    <definedName name="MargeB_H4" localSheetId="1">#REF!</definedName>
    <definedName name="MargeB_H4" localSheetId="3">#REF!</definedName>
    <definedName name="MargeB_H4">#REF!</definedName>
    <definedName name="MargeB_H5" localSheetId="1">#REF!</definedName>
    <definedName name="MargeB_H5" localSheetId="3">#REF!</definedName>
    <definedName name="MargeB_H5">#REF!</definedName>
    <definedName name="MargeB_I1" localSheetId="1">#REF!</definedName>
    <definedName name="MargeB_I1" localSheetId="3">#REF!</definedName>
    <definedName name="MargeB_I1">#REF!</definedName>
    <definedName name="MargeB_I2" localSheetId="1">#REF!</definedName>
    <definedName name="MargeB_I2" localSheetId="3">#REF!</definedName>
    <definedName name="MargeB_I2">#REF!</definedName>
    <definedName name="MargeB_P1" localSheetId="1">#REF!</definedName>
    <definedName name="MargeB_P1" localSheetId="3">#REF!</definedName>
    <definedName name="MargeB_P1">#REF!</definedName>
    <definedName name="MargeB_P2" localSheetId="1">#REF!</definedName>
    <definedName name="MargeB_P2" localSheetId="3">#REF!</definedName>
    <definedName name="MargeB_P2">#REF!</definedName>
    <definedName name="MargeB_P3" localSheetId="1">#REF!</definedName>
    <definedName name="MargeB_P3" localSheetId="3">#REF!</definedName>
    <definedName name="MargeB_P3">#REF!</definedName>
    <definedName name="MargeB_P4" localSheetId="1">#REF!</definedName>
    <definedName name="MargeB_P4" localSheetId="3">#REF!</definedName>
    <definedName name="MargeB_P4">#REF!</definedName>
    <definedName name="MargeB_P5" localSheetId="1">#REF!</definedName>
    <definedName name="MargeB_P5" localSheetId="3">#REF!</definedName>
    <definedName name="MargeB_P5">#REF!</definedName>
    <definedName name="MargeB_P6" localSheetId="1">#REF!</definedName>
    <definedName name="MargeB_P6" localSheetId="3">#REF!</definedName>
    <definedName name="MargeB_P6">#REF!</definedName>
    <definedName name="MargeBPoucent_H1" localSheetId="1">#REF!</definedName>
    <definedName name="MargeBPoucent_H1" localSheetId="3">#REF!</definedName>
    <definedName name="MargeBPoucent_H1">#REF!</definedName>
    <definedName name="MargeBPoucent_H2" localSheetId="1">#REF!</definedName>
    <definedName name="MargeBPoucent_H2" localSheetId="3">#REF!</definedName>
    <definedName name="MargeBPoucent_H2">#REF!</definedName>
    <definedName name="MargeBPoucent_H3" localSheetId="1">#REF!</definedName>
    <definedName name="MargeBPoucent_H3" localSheetId="3">#REF!</definedName>
    <definedName name="MargeBPoucent_H3">#REF!</definedName>
    <definedName name="MargeBPoucent_H4" localSheetId="1">#REF!</definedName>
    <definedName name="MargeBPoucent_H4" localSheetId="3">#REF!</definedName>
    <definedName name="MargeBPoucent_H4">#REF!</definedName>
    <definedName name="MargeBPoucent_H5" localSheetId="1">#REF!</definedName>
    <definedName name="MargeBPoucent_H5" localSheetId="3">#REF!</definedName>
    <definedName name="MargeBPoucent_H5">#REF!</definedName>
    <definedName name="MargeBPoucent_P1" localSheetId="1">#REF!</definedName>
    <definedName name="MargeBPoucent_P1" localSheetId="3">#REF!</definedName>
    <definedName name="MargeBPoucent_P1">#REF!</definedName>
    <definedName name="MargeBPoucent_P2" localSheetId="1">#REF!</definedName>
    <definedName name="MargeBPoucent_P2" localSheetId="3">#REF!</definedName>
    <definedName name="MargeBPoucent_P2">#REF!</definedName>
    <definedName name="MargeBPoucent_P3" localSheetId="1">#REF!</definedName>
    <definedName name="MargeBPoucent_P3" localSheetId="3">#REF!</definedName>
    <definedName name="MargeBPoucent_P3">#REF!</definedName>
    <definedName name="MargeBPoucent_P4" localSheetId="1">#REF!</definedName>
    <definedName name="MargeBPoucent_P4" localSheetId="3">#REF!</definedName>
    <definedName name="MargeBPoucent_P4">#REF!</definedName>
    <definedName name="MargeBPoucent_P5" localSheetId="1">#REF!</definedName>
    <definedName name="MargeBPoucent_P5" localSheetId="3">#REF!</definedName>
    <definedName name="MargeBPoucent_P5">#REF!</definedName>
    <definedName name="MargeBrute_H" localSheetId="1">#REF!</definedName>
    <definedName name="MargeBrute_H" localSheetId="3">#REF!</definedName>
    <definedName name="MargeBrute_H">#REF!</definedName>
    <definedName name="MargeBrute_P" localSheetId="1">#REF!</definedName>
    <definedName name="MargeBrute_P" localSheetId="3">#REF!</definedName>
    <definedName name="MargeBrute_P">#REF!</definedName>
    <definedName name="MARZO" localSheetId="1">#REF!</definedName>
    <definedName name="MARZO" localSheetId="3">#REF!</definedName>
    <definedName name="MARZO">#REF!</definedName>
    <definedName name="MASTER02" localSheetId="1">#REF!</definedName>
    <definedName name="MASTER02" localSheetId="3">#REF!</definedName>
    <definedName name="MASTER02">#REF!</definedName>
    <definedName name="MASTER2002" localSheetId="1">#REF!</definedName>
    <definedName name="MASTER2002" localSheetId="3">#REF!</definedName>
    <definedName name="MASTER2002">#REF!</definedName>
    <definedName name="MASTERTAX2002" localSheetId="1">#REF!</definedName>
    <definedName name="MASTERTAX2002" localSheetId="3">#REF!</definedName>
    <definedName name="MASTERTAX2002">#REF!</definedName>
    <definedName name="MAT" localSheetId="1">#REF!</definedName>
    <definedName name="MAT" localSheetId="3">#REF!</definedName>
    <definedName name="MAT">#REF!</definedName>
    <definedName name="MAYO" localSheetId="1">#REF!</definedName>
    <definedName name="MAYO" localSheetId="3">#REF!</definedName>
    <definedName name="MAYO">#REF!</definedName>
    <definedName name="MDI_Chart" localSheetId="1">#REF!</definedName>
    <definedName name="MDI_Chart" localSheetId="3">#REF!</definedName>
    <definedName name="MDI_Chart">#REF!</definedName>
    <definedName name="MDI_VPSum" localSheetId="1">#REF!</definedName>
    <definedName name="MDI_VPSum" localSheetId="3">#REF!</definedName>
    <definedName name="MDI_VPSum">#REF!</definedName>
    <definedName name="me">"Button 5"</definedName>
    <definedName name="MEG" localSheetId="1">#REF!</definedName>
    <definedName name="MEG" localSheetId="3">#REF!</definedName>
    <definedName name="MEG">#REF!</definedName>
    <definedName name="MEG_Asia" localSheetId="1">#REF!</definedName>
    <definedName name="MEG_Asia" localSheetId="3">#REF!</definedName>
    <definedName name="MEG_Asia">#REF!</definedName>
    <definedName name="MEG_Chart" localSheetId="1">#REF!</definedName>
    <definedName name="MEG_Chart" localSheetId="3">#REF!</definedName>
    <definedName name="MEG_Chart">#REF!</definedName>
    <definedName name="MEG_Euro" localSheetId="1">#REF!</definedName>
    <definedName name="MEG_Euro" localSheetId="3">#REF!</definedName>
    <definedName name="MEG_Euro">#REF!</definedName>
    <definedName name="MEG_MEX" localSheetId="1">#REF!</definedName>
    <definedName name="MEG_MEX" localSheetId="3">#REF!</definedName>
    <definedName name="MEG_MEX">#REF!</definedName>
    <definedName name="MEG_USA" localSheetId="1">#REF!</definedName>
    <definedName name="MEG_USA" localSheetId="3">#REF!</definedName>
    <definedName name="MEG_USA">#REF!</definedName>
    <definedName name="MEG_VPSum" localSheetId="1">#REF!</definedName>
    <definedName name="MEG_VPSum" localSheetId="3">#REF!</definedName>
    <definedName name="MEG_VPSum">#REF!</definedName>
    <definedName name="MEOH_Asia" localSheetId="1">#REF!</definedName>
    <definedName name="MEOH_Asia" localSheetId="3">#REF!</definedName>
    <definedName name="MEOH_Asia">#REF!</definedName>
    <definedName name="MEOH_Euro" localSheetId="1">#REF!</definedName>
    <definedName name="MEOH_Euro" localSheetId="3">#REF!</definedName>
    <definedName name="MEOH_Euro">#REF!</definedName>
    <definedName name="MEOH_Mex" localSheetId="1">#REF!</definedName>
    <definedName name="MEOH_Mex" localSheetId="3">#REF!</definedName>
    <definedName name="MEOH_Mex">#REF!</definedName>
    <definedName name="MEOH_USA" localSheetId="1">#REF!</definedName>
    <definedName name="MEOH_USA" localSheetId="3">#REF!</definedName>
    <definedName name="MEOH_USA">#REF!</definedName>
    <definedName name="MERGE" localSheetId="1">#REF!</definedName>
    <definedName name="MERGE" localSheetId="3">#REF!</definedName>
    <definedName name="MERGE">#REF!</definedName>
    <definedName name="merger" localSheetId="1">#REF!</definedName>
    <definedName name="merger" localSheetId="3">#REF!</definedName>
    <definedName name="merger">#REF!</definedName>
    <definedName name="merger___0" localSheetId="1">#REF!</definedName>
    <definedName name="merger___0" localSheetId="3">#REF!</definedName>
    <definedName name="merger___0">#REF!</definedName>
    <definedName name="MESREAL" localSheetId="1">#REF!</definedName>
    <definedName name="MESREAL" localSheetId="3">#REF!</definedName>
    <definedName name="MESREAL">#REF!</definedName>
    <definedName name="Message">"""Salary will be sent to your Bank on 24-March. Pls inform if you find something incorrect."""</definedName>
    <definedName name="MFG_BKD_ICI" localSheetId="1">#REF!</definedName>
    <definedName name="MFG_BKD_ICI" localSheetId="3">#REF!</definedName>
    <definedName name="MFG_BKD_ICI">#REF!</definedName>
    <definedName name="MFG_ICI" localSheetId="1">#REF!</definedName>
    <definedName name="MFG_ICI" localSheetId="3">#REF!</definedName>
    <definedName name="MFG_ICI">#REF!</definedName>
    <definedName name="MFG_KSN_ICI" localSheetId="1">#REF!</definedName>
    <definedName name="MFG_KSN_ICI" localSheetId="3">#REF!</definedName>
    <definedName name="MFG_KSN_ICI">#REF!</definedName>
    <definedName name="mio" localSheetId="1">#REF!</definedName>
    <definedName name="mio" localSheetId="3">#REF!</definedName>
    <definedName name="mio">#REF!</definedName>
    <definedName name="MKS">[6]Value!$AE$23</definedName>
    <definedName name="MMACC" localSheetId="1">#REF!</definedName>
    <definedName name="MMACC" localSheetId="3">#REF!</definedName>
    <definedName name="MMACC">#REF!</definedName>
    <definedName name="mmmmmmmmmmmmmmmmmmmmmmmm" localSheetId="1">#REF!</definedName>
    <definedName name="mmmmmmmmmmmmmmmmmmmmmmmm" localSheetId="3">#REF!</definedName>
    <definedName name="mmmmmmmmmmmmmmmmmmmmmmmm">#REF!</definedName>
    <definedName name="Moisture_Gain" localSheetId="1">#REF!</definedName>
    <definedName name="Moisture_Gain" localSheetId="3">#REF!</definedName>
    <definedName name="Moisture_Gain">#REF!</definedName>
    <definedName name="Mon" localSheetId="1">#REF!</definedName>
    <definedName name="Mon" localSheetId="3">#REF!</definedName>
    <definedName name="Mon">#REF!</definedName>
    <definedName name="month">[20]Prm!$A$2:$B$13</definedName>
    <definedName name="Moy_2014" localSheetId="1">#REF!</definedName>
    <definedName name="Moy_2014" localSheetId="3">#REF!</definedName>
    <definedName name="Moy_2014">#REF!</definedName>
    <definedName name="Moy_2015" localSheetId="1">#REF!</definedName>
    <definedName name="Moy_2015" localSheetId="3">#REF!</definedName>
    <definedName name="Moy_2015">#REF!</definedName>
    <definedName name="MP" localSheetId="1">#REF!</definedName>
    <definedName name="MP" localSheetId="3">#REF!</definedName>
    <definedName name="MP">#REF!</definedName>
    <definedName name="mps" localSheetId="1">#REF!</definedName>
    <definedName name="mps" localSheetId="3">#REF!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'[21]Pet Resin'!$G$2</definedName>
    <definedName name="Nafta" localSheetId="1">#REF!</definedName>
    <definedName name="Nafta" localSheetId="3">#REF!</definedName>
    <definedName name="Nafta">#REF!</definedName>
    <definedName name="napsp">#N/A</definedName>
    <definedName name="NatGas_Chart" localSheetId="1">#REF!</definedName>
    <definedName name="NatGas_Chart" localSheetId="3">#REF!</definedName>
    <definedName name="NatGas_Chart">#REF!</definedName>
    <definedName name="NatGasVPSum" localSheetId="1">#REF!</definedName>
    <definedName name="NatGasVPSum" localSheetId="3">#REF!</definedName>
    <definedName name="NatGasVPSum">#REF!</definedName>
    <definedName name="nee" localSheetId="1">#REF!</definedName>
    <definedName name="nee" localSheetId="3">#REF!</definedName>
    <definedName name="nee">#REF!</definedName>
    <definedName name="NetCashFlow" localSheetId="1">#REF!</definedName>
    <definedName name="NetCashFlow" localSheetId="3">#REF!</definedName>
    <definedName name="NetCashFlow">#REF!</definedName>
    <definedName name="new">#N/A</definedName>
    <definedName name="NEW_ITEM_TEMPLATE_NAME" localSheetId="1">#REF!</definedName>
    <definedName name="NEW_ITEM_TEMPLATE_NAME" localSheetId="3">#REF!</definedName>
    <definedName name="NEW_ITEM_TEMPLATE_NAME">#REF!</definedName>
    <definedName name="newgraph">#N/A</definedName>
    <definedName name="Next1" localSheetId="1">[7]NBCA_2001_Completed!#REF!</definedName>
    <definedName name="Next1" localSheetId="3">[7]NBCA_2001_Completed!#REF!</definedName>
    <definedName name="Next1">[7]NBCA_2001_Completed!#REF!</definedName>
    <definedName name="Next1_4" localSheetId="1">[7]NBCA_2001_Completed!#REF!</definedName>
    <definedName name="Next1_4" localSheetId="3">[7]NBCA_2001_Completed!#REF!</definedName>
    <definedName name="Next1_4">[7]NBCA_2001_Completed!#REF!</definedName>
    <definedName name="Next1_8" localSheetId="1">[7]NBCA_2001_Completed!#REF!</definedName>
    <definedName name="Next1_8" localSheetId="3">[7]NBCA_2001_Completed!#REF!</definedName>
    <definedName name="Next1_8">[7]NBCA_2001_Completed!#REF!</definedName>
    <definedName name="Next11" localSheetId="1">[7]NBCA_2001_Completed!#REF!</definedName>
    <definedName name="Next11" localSheetId="3">[7]NBCA_2001_Completed!#REF!</definedName>
    <definedName name="Next11">[7]NBCA_2001_Completed!#REF!</definedName>
    <definedName name="Next11_4" localSheetId="1">[7]NBCA_2001_Completed!#REF!</definedName>
    <definedName name="Next11_4" localSheetId="3">[7]NBCA_2001_Completed!#REF!</definedName>
    <definedName name="Next11_4">[7]NBCA_2001_Completed!#REF!</definedName>
    <definedName name="Next11_8" localSheetId="1">[7]NBCA_2001_Completed!#REF!</definedName>
    <definedName name="Next11_8" localSheetId="3">[7]NBCA_2001_Completed!#REF!</definedName>
    <definedName name="Next11_8">[7]NBCA_2001_Completed!#REF!</definedName>
    <definedName name="Next2" localSheetId="1">[7]NBCA_2001_Completed!#REF!</definedName>
    <definedName name="Next2" localSheetId="3">[7]NBCA_2001_Completed!#REF!</definedName>
    <definedName name="Next2">[7]NBCA_2001_Completed!#REF!</definedName>
    <definedName name="Next2_4" localSheetId="1">[7]NBCA_2001_Completed!#REF!</definedName>
    <definedName name="Next2_4" localSheetId="3">[7]NBCA_2001_Completed!#REF!</definedName>
    <definedName name="Next2_4">[7]NBCA_2001_Completed!#REF!</definedName>
    <definedName name="Next2_8" localSheetId="1">[7]NBCA_2001_Completed!#REF!</definedName>
    <definedName name="Next2_8" localSheetId="3">[7]NBCA_2001_Completed!#REF!</definedName>
    <definedName name="Next2_8">[7]NBCA_2001_Completed!#REF!</definedName>
    <definedName name="Next21" localSheetId="1">[7]NBCA_2001_Completed!#REF!</definedName>
    <definedName name="Next21" localSheetId="3">[7]NBCA_2001_Completed!#REF!</definedName>
    <definedName name="Next21">[7]NBCA_2001_Completed!#REF!</definedName>
    <definedName name="Next21_4" localSheetId="1">[7]NBCA_2001_Completed!#REF!</definedName>
    <definedName name="Next21_4" localSheetId="3">[7]NBCA_2001_Completed!#REF!</definedName>
    <definedName name="Next21_4">[7]NBCA_2001_Completed!#REF!</definedName>
    <definedName name="Next21_8" localSheetId="1">[7]NBCA_2001_Completed!#REF!</definedName>
    <definedName name="Next21_8" localSheetId="3">[7]NBCA_2001_Completed!#REF!</definedName>
    <definedName name="Next21_8">[7]NBCA_2001_Completed!#REF!</definedName>
    <definedName name="Next3" localSheetId="1">[7]NBCA_2001_Completed!#REF!</definedName>
    <definedName name="Next3" localSheetId="3">[7]NBCA_2001_Completed!#REF!</definedName>
    <definedName name="Next3">[7]NBCA_2001_Completed!#REF!</definedName>
    <definedName name="Next3_4" localSheetId="1">[7]NBCA_2001_Completed!#REF!</definedName>
    <definedName name="Next3_4" localSheetId="3">[7]NBCA_2001_Completed!#REF!</definedName>
    <definedName name="Next3_4">[7]NBCA_2001_Completed!#REF!</definedName>
    <definedName name="Next3_8" localSheetId="1">[7]NBCA_2001_Completed!#REF!</definedName>
    <definedName name="Next3_8" localSheetId="3">[7]NBCA_2001_Completed!#REF!</definedName>
    <definedName name="Next3_8">[7]NBCA_2001_Completed!#REF!</definedName>
    <definedName name="Next31" localSheetId="1">[7]NBCA_2001_Completed!#REF!</definedName>
    <definedName name="Next31" localSheetId="3">[7]NBCA_2001_Completed!#REF!</definedName>
    <definedName name="Next31">[7]NBCA_2001_Completed!#REF!</definedName>
    <definedName name="Next31_4" localSheetId="1">[7]NBCA_2001_Completed!#REF!</definedName>
    <definedName name="Next31_4" localSheetId="3">[7]NBCA_2001_Completed!#REF!</definedName>
    <definedName name="Next31_4">[7]NBCA_2001_Completed!#REF!</definedName>
    <definedName name="Next31_8" localSheetId="1">[7]NBCA_2001_Completed!#REF!</definedName>
    <definedName name="Next31_8" localSheetId="3">[7]NBCA_2001_Completed!#REF!</definedName>
    <definedName name="Next31_8">[7]NBCA_2001_Completed!#REF!</definedName>
    <definedName name="NG_AB_10" localSheetId="1">#REF!</definedName>
    <definedName name="NG_AB_10" localSheetId="3">#REF!</definedName>
    <definedName name="NG_AB_10">#REF!</definedName>
    <definedName name="NG_CAT_10" localSheetId="1">#REF!</definedName>
    <definedName name="NG_CAT_10" localSheetId="3">#REF!</definedName>
    <definedName name="NG_CAT_10">#REF!</definedName>
    <definedName name="NG_chart_LR" localSheetId="1">#REF!</definedName>
    <definedName name="NG_chart_LR" localSheetId="3">#REF!</definedName>
    <definedName name="NG_chart_LR">#REF!</definedName>
    <definedName name="NG_GT_10" localSheetId="1">#REF!</definedName>
    <definedName name="NG_GT_10" localSheetId="3">#REF!</definedName>
    <definedName name="NG_GT_10">#REF!</definedName>
    <definedName name="NG_HRSG_10" localSheetId="1">#REF!</definedName>
    <definedName name="NG_HRSG_10" localSheetId="3">#REF!</definedName>
    <definedName name="NG_HRSG_10">#REF!</definedName>
    <definedName name="NG_HTM_10" localSheetId="1">#REF!</definedName>
    <definedName name="NG_HTM_10" localSheetId="3">#REF!</definedName>
    <definedName name="NG_HTM_10">#REF!</definedName>
    <definedName name="NG_INC_10" localSheetId="1">#REF!</definedName>
    <definedName name="NG_INC_10" localSheetId="3">#REF!</definedName>
    <definedName name="NG_INC_10">#REF!</definedName>
    <definedName name="NG_REST_10" localSheetId="1">#REF!</definedName>
    <definedName name="NG_REST_10" localSheetId="3">#REF!</definedName>
    <definedName name="NG_REST_10">#REF!</definedName>
    <definedName name="NG_TOT_10" localSheetId="1">#REF!</definedName>
    <definedName name="NG_TOT_10" localSheetId="3">#REF!</definedName>
    <definedName name="NG_TOT_10">#REF!</definedName>
    <definedName name="NG_TOT_2010" localSheetId="1">#REF!</definedName>
    <definedName name="NG_TOT_2010" localSheetId="3">#REF!</definedName>
    <definedName name="NG_TOT_2010">#REF!</definedName>
    <definedName name="NGheatingbalance_Nm3ph" localSheetId="1">#REF!</definedName>
    <definedName name="NGheatingbalance_Nm3ph" localSheetId="3">#REF!</definedName>
    <definedName name="NGheatingbalance_Nm3ph">#REF!</definedName>
    <definedName name="NH3_chart_LR" localSheetId="1">#REF!</definedName>
    <definedName name="NH3_chart_LR" localSheetId="3">#REF!</definedName>
    <definedName name="NH3_chart_LR">#REF!</definedName>
    <definedName name="NH3_share_test" localSheetId="1">#REF!</definedName>
    <definedName name="NH3_share_test" localSheetId="3">#REF!</definedName>
    <definedName name="NH3_share_test">#REF!</definedName>
    <definedName name="NH3O4_VPSum" localSheetId="1">#REF!</definedName>
    <definedName name="NH3O4_VPSum" localSheetId="3">#REF!</definedName>
    <definedName name="NH3O4_VPSum">#REF!</definedName>
    <definedName name="NH3VPSum" localSheetId="1">#REF!</definedName>
    <definedName name="NH3VPSum" localSheetId="3">#REF!</definedName>
    <definedName name="NH3VPSum">#REF!</definedName>
    <definedName name="Nitric_Acid_Chart" localSheetId="1">#REF!</definedName>
    <definedName name="Nitric_Acid_Chart" localSheetId="3">#REF!</definedName>
    <definedName name="Nitric_Acid_Chart">#REF!</definedName>
    <definedName name="NITROGENO" localSheetId="1">#REF!</definedName>
    <definedName name="NITROGENO" localSheetId="3">#REF!</definedName>
    <definedName name="NITROGENO">#REF!</definedName>
    <definedName name="nkjnlk" localSheetId="1">#REF!</definedName>
    <definedName name="nkjnlk" localSheetId="3">#REF!</definedName>
    <definedName name="nkjnlk">#REF!</definedName>
    <definedName name="nnnn" localSheetId="1" hidden="1">#REF!</definedName>
    <definedName name="nnnn" localSheetId="3" hidden="1">#REF!</definedName>
    <definedName name="nnnn" hidden="1">#REF!</definedName>
    <definedName name="nnnnnnnnnnnnnnnnnnnnnnnnnnnnnnnnnnnnnnnnnnn" localSheetId="1">#REF!</definedName>
    <definedName name="nnnnnnnnnnnnnnnnnnnnnnnnnnnnnnnnnnnnnnnnnnn" localSheetId="3">#REF!</definedName>
    <definedName name="nnnnnnnnnnnnnnnnnnnnnnnnnnnnnnnnnnnnnnnnnnn">#REF!</definedName>
    <definedName name="No">'[22]P&amp;L'!$D$1</definedName>
    <definedName name="none">#N/A</definedName>
    <definedName name="NOTAS">#N/A</definedName>
    <definedName name="NOV">"$"</definedName>
    <definedName name="NOVIEMBRE" localSheetId="1">#REF!</definedName>
    <definedName name="NOVIEMBRE" localSheetId="3">#REF!</definedName>
    <definedName name="NOVIEMBRE">#REF!</definedName>
    <definedName name="nowt">#N/A</definedName>
    <definedName name="NP" localSheetId="1">#REF!</definedName>
    <definedName name="NP" localSheetId="3">#REF!</definedName>
    <definedName name="NP">#REF!</definedName>
    <definedName name="NRD_76P_Chart" localSheetId="1">#REF!</definedName>
    <definedName name="NRD_76P_Chart" localSheetId="3">#REF!</definedName>
    <definedName name="NRD_76P_Chart">#REF!</definedName>
    <definedName name="NRD76P_VPSum" localSheetId="1">#REF!</definedName>
    <definedName name="NRD76P_VPSum" localSheetId="3">#REF!</definedName>
    <definedName name="NRD76P_VPSum">#REF!</definedName>
    <definedName name="NT1q03" localSheetId="1">#REF!</definedName>
    <definedName name="NT1q03" localSheetId="3">#REF!</definedName>
    <definedName name="NT1q03">#REF!</definedName>
    <definedName name="NT1Q04" localSheetId="1">#REF!</definedName>
    <definedName name="NT1Q04" localSheetId="3">#REF!</definedName>
    <definedName name="NT1Q04">#REF!</definedName>
    <definedName name="NT1Q05" localSheetId="1">#REF!</definedName>
    <definedName name="NT1Q05" localSheetId="3">#REF!</definedName>
    <definedName name="NT1Q05">#REF!</definedName>
    <definedName name="NT2Q03" localSheetId="1">#REF!</definedName>
    <definedName name="NT2Q03" localSheetId="3">#REF!</definedName>
    <definedName name="NT2Q03">#REF!</definedName>
    <definedName name="NT2Q04" localSheetId="1">#REF!</definedName>
    <definedName name="NT2Q04" localSheetId="3">#REF!</definedName>
    <definedName name="NT2Q04">#REF!</definedName>
    <definedName name="NT2Q05" localSheetId="1">#REF!</definedName>
    <definedName name="NT2Q05" localSheetId="3">#REF!</definedName>
    <definedName name="NT2Q05">#REF!</definedName>
    <definedName name="NT3Q03" localSheetId="1">#REF!</definedName>
    <definedName name="NT3Q03" localSheetId="3">#REF!</definedName>
    <definedName name="NT3Q03">#REF!</definedName>
    <definedName name="NT3Q04" localSheetId="1">#REF!</definedName>
    <definedName name="NT3Q04" localSheetId="3">#REF!</definedName>
    <definedName name="NT3Q04">#REF!</definedName>
    <definedName name="NT3Q05" localSheetId="1">#REF!</definedName>
    <definedName name="NT3Q05" localSheetId="3">#REF!</definedName>
    <definedName name="NT3Q05">#REF!</definedName>
    <definedName name="NT4Q03" localSheetId="1">#REF!</definedName>
    <definedName name="NT4Q03" localSheetId="3">#REF!</definedName>
    <definedName name="NT4Q03">#REF!</definedName>
    <definedName name="NT4Q04" localSheetId="1">#REF!</definedName>
    <definedName name="NT4Q04" localSheetId="3">#REF!</definedName>
    <definedName name="NT4Q04">#REF!</definedName>
    <definedName name="NT4Q05" localSheetId="1">#REF!</definedName>
    <definedName name="NT4Q05" localSheetId="3">#REF!</definedName>
    <definedName name="NT4Q05">#REF!</definedName>
    <definedName name="NUEVAS" localSheetId="1">#REF!</definedName>
    <definedName name="NUEVAS" localSheetId="3">#REF!</definedName>
    <definedName name="NUEVAS">#REF!</definedName>
    <definedName name="Nuiza" localSheetId="1">#REF!</definedName>
    <definedName name="Nuiza" localSheetId="3">#REF!</definedName>
    <definedName name="Nuiza">#REF!</definedName>
    <definedName name="Num_Pmt_Per_Year" localSheetId="1">#REF!</definedName>
    <definedName name="Num_Pmt_Per_Year" localSheetId="3">#REF!</definedName>
    <definedName name="Num_Pmt_Per_Year">#REF!</definedName>
    <definedName name="Num6Oil_Chart" localSheetId="1">#REF!</definedName>
    <definedName name="Num6Oil_Chart" localSheetId="3">#REF!</definedName>
    <definedName name="Num6Oil_Chart">#REF!</definedName>
    <definedName name="Number_of_Payments" localSheetId="1">MATCH(0.01,'Historical Financials THB_TH'!End_Bal,-1)+1</definedName>
    <definedName name="Number_of_Payments" localSheetId="3">MATCH(0.01,'Historical Financials USD_TH'!End_Bal,-1)+1</definedName>
    <definedName name="Number_of_Payments">MATCH(0.01,End_Bal,-1)+1</definedName>
    <definedName name="o" localSheetId="1">#REF!</definedName>
    <definedName name="o" localSheetId="3">#REF!</definedName>
    <definedName name="o">#REF!</definedName>
    <definedName name="º??¼??" localSheetId="1">#REF!</definedName>
    <definedName name="º??¼??" localSheetId="3">#REF!</definedName>
    <definedName name="º??¼??">#REF!</definedName>
    <definedName name="º?°¡°¡?¡" localSheetId="1">#REF!</definedName>
    <definedName name="º?°¡°¡?¡" localSheetId="3">#REF!</definedName>
    <definedName name="º?°¡°¡?¡">#REF!</definedName>
    <definedName name="O_T" localSheetId="1">#REF!</definedName>
    <definedName name="O_T" localSheetId="3">#REF!</definedName>
    <definedName name="O_T">#REF!</definedName>
    <definedName name="O2_Chart" localSheetId="1">#REF!</definedName>
    <definedName name="O2_Chart" localSheetId="3">#REF!</definedName>
    <definedName name="O2_Chart">#REF!</definedName>
    <definedName name="O2VPSum" localSheetId="1">#REF!</definedName>
    <definedName name="O2VPSum" localSheetId="3">#REF!</definedName>
    <definedName name="O2VPSum">#REF!</definedName>
    <definedName name="OCT">"$"</definedName>
    <definedName name="OCTUBRE" localSheetId="1">#REF!</definedName>
    <definedName name="OCTUBRE" localSheetId="3">#REF!</definedName>
    <definedName name="OCTUBRE">#REF!</definedName>
    <definedName name="ºÎ°¡°¡Ä¡" localSheetId="1">#REF!</definedName>
    <definedName name="ºÎ°¡°¡Ä¡" localSheetId="3">#REF!</definedName>
    <definedName name="ºÎ°¡°¡Ä¡">#REF!</definedName>
    <definedName name="Oil_Gain" localSheetId="1">#REF!</definedName>
    <definedName name="Oil_Gain" localSheetId="3">#REF!</definedName>
    <definedName name="Oil_Gain">#REF!</definedName>
    <definedName name="OilA" localSheetId="1">#REF!</definedName>
    <definedName name="OilA" localSheetId="3">#REF!</definedName>
    <definedName name="OilA">#REF!</definedName>
    <definedName name="OilB" localSheetId="1">#REF!</definedName>
    <definedName name="OilB" localSheetId="3">#REF!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 localSheetId="1">#REF!</definedName>
    <definedName name="ollll" localSheetId="3">#REF!</definedName>
    <definedName name="ollll">#REF!</definedName>
    <definedName name="ºñÃ¼Àû" localSheetId="1">#REF!</definedName>
    <definedName name="ºñÃ¼Àû" localSheetId="3">#REF!</definedName>
    <definedName name="ºñÃ¼Àû">#REF!</definedName>
    <definedName name="ooo" localSheetId="1">#REF!</definedName>
    <definedName name="ooo" localSheetId="3">#REF!</definedName>
    <definedName name="ooo">#REF!</definedName>
    <definedName name="OPR" localSheetId="1">#REF!</definedName>
    <definedName name="OPR" localSheetId="3">#REF!</definedName>
    <definedName name="OPR">#REF!</definedName>
    <definedName name="OprBSYDT" localSheetId="1">#REF!</definedName>
    <definedName name="OprBSYDT" localSheetId="3">#REF!</definedName>
    <definedName name="OprBSYDT">#REF!</definedName>
    <definedName name="OPRPOY3" localSheetId="1">#REF!</definedName>
    <definedName name="OPRPOY3" localSheetId="3">#REF!</definedName>
    <definedName name="OPRPOY3">#REF!</definedName>
    <definedName name="opyt" localSheetId="1" hidden="1">#REF!</definedName>
    <definedName name="opyt" localSheetId="3" hidden="1">#REF!</definedName>
    <definedName name="opyt" hidden="1">#REF!</definedName>
    <definedName name="other">#N/A</definedName>
    <definedName name="OUT_PUT_SM10B" localSheetId="1">#REF!</definedName>
    <definedName name="OUT_PUT_SM10B" localSheetId="3">#REF!</definedName>
    <definedName name="OUT_PUT_SM10B">#REF!</definedName>
    <definedName name="OUT_PUT_SM2C" localSheetId="1">#REF!</definedName>
    <definedName name="OUT_PUT_SM2C" localSheetId="3">#REF!</definedName>
    <definedName name="OUT_PUT_SM2C">#REF!</definedName>
    <definedName name="P" localSheetId="1">#REF!</definedName>
    <definedName name="P" localSheetId="3">#REF!</definedName>
    <definedName name="P">#REF!</definedName>
    <definedName name="P.BX.Sold_To" localSheetId="1">#REF!</definedName>
    <definedName name="P.BX.Sold_To" localSheetId="3">#REF!</definedName>
    <definedName name="P.BX.Sold_To">#REF!</definedName>
    <definedName name="P.Total.Sold_To" localSheetId="1">#REF!</definedName>
    <definedName name="P.Total.Sold_To" localSheetId="3">#REF!</definedName>
    <definedName name="P.Total.Sold_To">#REF!</definedName>
    <definedName name="p_581" localSheetId="1">#REF!</definedName>
    <definedName name="p_581" localSheetId="3">#REF!</definedName>
    <definedName name="p_581">#REF!</definedName>
    <definedName name="p_916" localSheetId="1">#REF!</definedName>
    <definedName name="p_916" localSheetId="3">#REF!</definedName>
    <definedName name="p_916">#REF!</definedName>
    <definedName name="P1_" localSheetId="1">#REF!</definedName>
    <definedName name="P1_" localSheetId="3">#REF!</definedName>
    <definedName name="P1_">#REF!</definedName>
    <definedName name="P2_" localSheetId="1">#REF!</definedName>
    <definedName name="P2_" localSheetId="3">#REF!</definedName>
    <definedName name="P2_">#REF!</definedName>
    <definedName name="P64830000.15G400" localSheetId="1">#REF!</definedName>
    <definedName name="P64830000.15G400" localSheetId="3">#REF!</definedName>
    <definedName name="P64830000.15G400">#REF!</definedName>
    <definedName name="P64830001.15G400" localSheetId="1">#REF!</definedName>
    <definedName name="P64830001.15G400" localSheetId="3">#REF!</definedName>
    <definedName name="P64830001.15G400">#REF!</definedName>
    <definedName name="P64830002.15G400" localSheetId="1">#REF!</definedName>
    <definedName name="P64830002.15G400" localSheetId="3">#REF!</definedName>
    <definedName name="P64830002.15G400">#REF!</definedName>
    <definedName name="P64830003.15G400" localSheetId="1">#REF!</definedName>
    <definedName name="P64830003.15G400" localSheetId="3">#REF!</definedName>
    <definedName name="P64830003.15G400">#REF!</definedName>
    <definedName name="P64830008.15G400" localSheetId="1">#REF!</definedName>
    <definedName name="P64830008.15G400" localSheetId="3">#REF!</definedName>
    <definedName name="P64830008.15G400">#REF!</definedName>
    <definedName name="P64830009.15G400" localSheetId="1">#REF!</definedName>
    <definedName name="P64830009.15G400" localSheetId="3">#REF!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1">#REF!</definedName>
    <definedName name="Page_1_Volumes" localSheetId="3">#REF!</definedName>
    <definedName name="Page_1_Volumes">#REF!</definedName>
    <definedName name="Page_2_Revenus_dépenses" localSheetId="1">#REF!</definedName>
    <definedName name="Page_2_Revenus_dépenses" localSheetId="3">#REF!</definedName>
    <definedName name="Page_2_Revenus_dépenses">#REF!</definedName>
    <definedName name="Page_3_Bilan" localSheetId="1">#REF!</definedName>
    <definedName name="Page_3_Bilan" localSheetId="3">#REF!</definedName>
    <definedName name="Page_3_Bilan">#REF!</definedName>
    <definedName name="Page_4_Cash_flow_CDN" localSheetId="1">#REF!</definedName>
    <definedName name="Page_4_Cash_flow_CDN" localSheetId="3">#REF!</definedName>
    <definedName name="Page_4_Cash_flow_CDN">#REF!</definedName>
    <definedName name="Page_5_Canada_USA_LAB" localSheetId="1">#REF!</definedName>
    <definedName name="Page_5_Canada_USA_LAB" localSheetId="3">#REF!</definedName>
    <definedName name="Page_5_Canada_USA_LAB">#REF!</definedName>
    <definedName name="Page_6_Mexique_Export" localSheetId="1">#REF!</definedName>
    <definedName name="Page_6_Mexique_Export" localSheetId="3">#REF!</definedName>
    <definedName name="Page_6_Mexique_Export">#REF!</definedName>
    <definedName name="Page_7_HAB" localSheetId="1">#REF!</definedName>
    <definedName name="Page_7_HAB" localSheetId="3">#REF!</definedName>
    <definedName name="Page_7_HAB">#REF!</definedName>
    <definedName name="Page_8_CF_CV_autres" localSheetId="1">#REF!</definedName>
    <definedName name="Page_8_CF_CV_autres" localSheetId="3">#REF!</definedName>
    <definedName name="Page_8_CF_CV_autres">#REF!</definedName>
    <definedName name="Page_9_Cptes_recevoir_proj_inv" localSheetId="1">#REF!</definedName>
    <definedName name="Page_9_Cptes_recevoir_proj_inv" localSheetId="3">#REF!</definedName>
    <definedName name="Page_9_Cptes_recevoir_proj_inv">#REF!</definedName>
    <definedName name="Page8" localSheetId="1">#REF!</definedName>
    <definedName name="Page8" localSheetId="3">#REF!</definedName>
    <definedName name="Page8">#REF!</definedName>
    <definedName name="PAKTANKROTTERDAMFENOL" localSheetId="1">#REF!</definedName>
    <definedName name="PAKTANKROTTERDAMFENOL" localSheetId="3">#REF!</definedName>
    <definedName name="PAKTANKROTTERDAMFENOL">#REF!</definedName>
    <definedName name="PARITY">[23]Contract!$M$2:$N$4</definedName>
    <definedName name="PARITY_9" localSheetId="1">#REF!</definedName>
    <definedName name="PARITY_9" localSheetId="3">#REF!</definedName>
    <definedName name="PARITY_9">#REF!</definedName>
    <definedName name="parr.dmtsacas" localSheetId="1">#REF!</definedName>
    <definedName name="parr.dmtsacas" localSheetId="3">#REF!</definedName>
    <definedName name="parr.dmtsacas">#REF!</definedName>
    <definedName name="parr.dmtsacos" localSheetId="1">#REF!</definedName>
    <definedName name="parr.dmtsacos" localSheetId="3">#REF!</definedName>
    <definedName name="parr.dmtsacos">#REF!</definedName>
    <definedName name="PASS" localSheetId="1">#REF!</definedName>
    <definedName name="PASS" localSheetId="3">#REF!</definedName>
    <definedName name="PASS">#REF!</definedName>
    <definedName name="PassifCT_H1" localSheetId="1">#REF!</definedName>
    <definedName name="PassifCT_H1" localSheetId="3">#REF!</definedName>
    <definedName name="PassifCT_H1">#REF!</definedName>
    <definedName name="PassifCT_H2" localSheetId="1">#REF!</definedName>
    <definedName name="PassifCT_H2" localSheetId="3">#REF!</definedName>
    <definedName name="PassifCT_H2">#REF!</definedName>
    <definedName name="PassifCT_H3" localSheetId="1">#REF!</definedName>
    <definedName name="PassifCT_H3" localSheetId="3">#REF!</definedName>
    <definedName name="PassifCT_H3">#REF!</definedName>
    <definedName name="PassifCT_H4" localSheetId="1">#REF!</definedName>
    <definedName name="PassifCT_H4" localSheetId="3">#REF!</definedName>
    <definedName name="PassifCT_H4">#REF!</definedName>
    <definedName name="PassifCT_H5" localSheetId="1">#REF!</definedName>
    <definedName name="PassifCT_H5" localSheetId="3">#REF!</definedName>
    <definedName name="PassifCT_H5">#REF!</definedName>
    <definedName name="PassifCT_I" localSheetId="1">#REF!</definedName>
    <definedName name="PassifCT_I" localSheetId="3">#REF!</definedName>
    <definedName name="PassifCT_I">#REF!</definedName>
    <definedName name="PassifCT_P1" localSheetId="1">#REF!</definedName>
    <definedName name="PassifCT_P1" localSheetId="3">#REF!</definedName>
    <definedName name="PassifCT_P1">#REF!</definedName>
    <definedName name="PassifCT_P2" localSheetId="1">#REF!</definedName>
    <definedName name="PassifCT_P2" localSheetId="3">#REF!</definedName>
    <definedName name="PassifCT_P2">#REF!</definedName>
    <definedName name="PassifCT_P3" localSheetId="1">#REF!</definedName>
    <definedName name="PassifCT_P3" localSheetId="3">#REF!</definedName>
    <definedName name="PassifCT_P3">#REF!</definedName>
    <definedName name="PassifCT_P4" localSheetId="1">#REF!</definedName>
    <definedName name="PassifCT_P4" localSheetId="3">#REF!</definedName>
    <definedName name="PassifCT_P4">#REF!</definedName>
    <definedName name="PassifCT_P5" localSheetId="1">#REF!</definedName>
    <definedName name="PassifCT_P5" localSheetId="3">#REF!</definedName>
    <definedName name="PassifCT_P5">#REF!</definedName>
    <definedName name="PassifCT_P6" localSheetId="1">#REF!</definedName>
    <definedName name="PassifCT_P6" localSheetId="3">#REF!</definedName>
    <definedName name="PassifCT_P6">#REF!</definedName>
    <definedName name="Pay_Date" localSheetId="1">#REF!</definedName>
    <definedName name="Pay_Date" localSheetId="3">#REF!</definedName>
    <definedName name="Pay_Date">#REF!</definedName>
    <definedName name="Pay_Num" localSheetId="1">#REF!</definedName>
    <definedName name="Pay_Num" localSheetId="3">#REF!</definedName>
    <definedName name="Pay_Num">#REF!</definedName>
    <definedName name="Payment_Date" localSheetId="1">DATE(YEAR('Historical Financials THB_TH'!Loan_Start),MONTH('Historical Financials THB_TH'!Loan_Start)+'Historical Financials THB_TH'!_______________________________TG25,DAY('Historical Financials THB_TH'!Loan_Start))</definedName>
    <definedName name="Payment_Date" localSheetId="3">DATE(YEAR('Historical Financials USD_TH'!Loan_Start),MONTH('Historical Financials USD_TH'!Loan_Start)+'Historical Financials USD_TH'!_______________________________TG25,DAY('Historical Financials USD_TH'!Loan_Start))</definedName>
    <definedName name="Payment_Date">DATE(YEAR(Loan_Start),MONTH(Loan_Start)+[0]!_______________________________TG25,DAY(Loan_Start))</definedName>
    <definedName name="PCDORDRECHTFENOL" localSheetId="1">#REF!</definedName>
    <definedName name="PCDORDRECHTFENOL" localSheetId="3">#REF!</definedName>
    <definedName name="PCDORDRECHTFENOL">#REF!</definedName>
    <definedName name="PCPAKTANKPCROTTERDAM" localSheetId="1">#REF!</definedName>
    <definedName name="PCPAKTANKPCROTTERDAM" localSheetId="3">#REF!</definedName>
    <definedName name="PCPAKTANKPCROTTERDAM">#REF!</definedName>
    <definedName name="PCROTTERDAMFENOL" localSheetId="1">#REF!</definedName>
    <definedName name="PCROTTERDAMFENOL" localSheetId="3">#REF!</definedName>
    <definedName name="PCROTTERDAMFENOL">#REF!</definedName>
    <definedName name="PCSANTANDERFENOL" localSheetId="1">#REF!</definedName>
    <definedName name="PCSANTANDERFENOL" localSheetId="3">#REF!</definedName>
    <definedName name="PCSANTANDERFENOL">#REF!</definedName>
    <definedName name="PCTARRAGONAACETONA" localSheetId="1">#REF!</definedName>
    <definedName name="PCTARRAGONAACETONA" localSheetId="3">#REF!</definedName>
    <definedName name="PCTARRAGONAACETONA">#REF!</definedName>
    <definedName name="PeL" localSheetId="1">#REF!,#REF!,#REF!,#REF!,#REF!,#REF!,#REF!,#REF!,#REF!,#REF!,#REF!,#REF!,#REF!,#REF!,#REF!,#REF!,#REF!,#REF!,#REF!,#REF!,#REF!,#REF!,#REF!,#REF!,#REF!</definedName>
    <definedName name="PeL" localSheetId="3">#REF!,#REF!,#REF!,#REF!,#REF!,#REF!,#REF!,#REF!,#REF!,#REF!,#REF!,#REF!,#REF!,#REF!,#REF!,#REF!,#REF!,#REF!,#REF!,#REF!,#REF!,#REF!,#REF!,#REF!,#REF!</definedName>
    <definedName name="PeL">#REF!,#REF!,#REF!,#REF!,#REF!,#REF!,#REF!,#REF!,#REF!,#REF!,#REF!,#REF!,#REF!,#REF!,#REF!,#REF!,#REF!,#REF!,#REF!,#REF!,#REF!,#REF!,#REF!,#REF!,#REF!</definedName>
    <definedName name="PET_Cogen_Spec.energy_GJpt" localSheetId="1">#REF!</definedName>
    <definedName name="PET_Cogen_Spec.energy_GJpt" localSheetId="3">#REF!</definedName>
    <definedName name="PET_Cogen_Spec.energy_GJpt">#REF!</definedName>
    <definedName name="PET_Output_Mtpa" localSheetId="1">#REF!</definedName>
    <definedName name="PET_Output_Mtpa" localSheetId="3">#REF!</definedName>
    <definedName name="PET_Output_Mtpa">#REF!</definedName>
    <definedName name="PET_Output_Tph" localSheetId="1">#REF!</definedName>
    <definedName name="PET_Output_Tph" localSheetId="3">#REF!</definedName>
    <definedName name="PET_Output_Tph">#REF!</definedName>
    <definedName name="PET_pwr_kW" localSheetId="1">#REF!</definedName>
    <definedName name="PET_pwr_kW" localSheetId="3">#REF!</definedName>
    <definedName name="PET_pwr_kW">#REF!</definedName>
    <definedName name="PET_Spec.energy_corr_GJpT" localSheetId="1">#REF!</definedName>
    <definedName name="PET_Spec.energy_corr_GJpT" localSheetId="3">#REF!</definedName>
    <definedName name="PET_Spec.energy_corr_GJpT">#REF!</definedName>
    <definedName name="PET_Spec.Energy_GJpT" localSheetId="1">#REF!</definedName>
    <definedName name="PET_Spec.Energy_GJpT" localSheetId="3">#REF!</definedName>
    <definedName name="PET_Spec.Energy_GJpT">#REF!</definedName>
    <definedName name="PET_stm_Tph" localSheetId="1">#REF!</definedName>
    <definedName name="PET_stm_Tph" localSheetId="3">#REF!</definedName>
    <definedName name="PET_stm_Tph">#REF!</definedName>
    <definedName name="PET_TON_10" localSheetId="1">#REF!</definedName>
    <definedName name="PET_TON_10" localSheetId="3">#REF!</definedName>
    <definedName name="PET_TON_10">#REF!</definedName>
    <definedName name="PET_tonph_10" localSheetId="1">#REF!</definedName>
    <definedName name="PET_tonph_10" localSheetId="3">#REF!</definedName>
    <definedName name="PET_tonph_10">#REF!</definedName>
    <definedName name="PET_TotalEnergy_GJpa" localSheetId="1">#REF!</definedName>
    <definedName name="PET_TotalEnergy_GJpa" localSheetId="3">#REF!</definedName>
    <definedName name="PET_TotalEnergy_GJpa">#REF!</definedName>
    <definedName name="PIA_Asia" localSheetId="1">#REF!</definedName>
    <definedName name="PIA_Asia" localSheetId="3">#REF!</definedName>
    <definedName name="PIA_Asia">#REF!</definedName>
    <definedName name="PIA_Euro" localSheetId="1">#REF!</definedName>
    <definedName name="PIA_Euro" localSheetId="3">#REF!</definedName>
    <definedName name="PIA_Euro">#REF!</definedName>
    <definedName name="PIA_Mex" localSheetId="1">#REF!</definedName>
    <definedName name="PIA_Mex" localSheetId="3">#REF!</definedName>
    <definedName name="PIA_Mex">#REF!</definedName>
    <definedName name="PIA_USA" localSheetId="1">#REF!</definedName>
    <definedName name="PIA_USA" localSheetId="3">#REF!</definedName>
    <definedName name="PIA_USA">#REF!</definedName>
    <definedName name="PIE" localSheetId="1">#REF!</definedName>
    <definedName name="PIE" localSheetId="3">#REF!</definedName>
    <definedName name="PIE">#REF!</definedName>
    <definedName name="PIPA_EX" localSheetId="1">#REF!</definedName>
    <definedName name="PIPA_EX" localSheetId="3">#REF!</definedName>
    <definedName name="PIPA_EX">#REF!</definedName>
    <definedName name="PIPA_EX_TM" localSheetId="1">#REF!</definedName>
    <definedName name="PIPA_EX_TM" localSheetId="3">#REF!</definedName>
    <definedName name="PIPA_EX_TM">#REF!</definedName>
    <definedName name="PIPA_NAL" localSheetId="1">#REF!</definedName>
    <definedName name="PIPA_NAL" localSheetId="3">#REF!</definedName>
    <definedName name="PIPA_NAL">#REF!</definedName>
    <definedName name="PIPA_NAL_TM" localSheetId="1">#REF!</definedName>
    <definedName name="PIPA_NAL_TM" localSheetId="3">#REF!</definedName>
    <definedName name="PIPA_NAL_TM">#REF!</definedName>
    <definedName name="PIPA_UE" localSheetId="1">#REF!</definedName>
    <definedName name="PIPA_UE" localSheetId="3">#REF!</definedName>
    <definedName name="PIPA_UE">#REF!</definedName>
    <definedName name="PIPA_UE_TM" localSheetId="1">#REF!</definedName>
    <definedName name="PIPA_UE_TM" localSheetId="3">#REF!</definedName>
    <definedName name="PIPA_UE_TM">#REF!</definedName>
    <definedName name="PivotName" localSheetId="1">#REF!</definedName>
    <definedName name="PivotName" localSheetId="3">#REF!</definedName>
    <definedName name="PivotName">#REF!</definedName>
    <definedName name="PL" localSheetId="1">#REF!</definedName>
    <definedName name="PL" localSheetId="3">#REF!</definedName>
    <definedName name="PL">#REF!</definedName>
    <definedName name="PL_BKD_ICI" localSheetId="1">#REF!</definedName>
    <definedName name="PL_BKD_ICI" localSheetId="3">#REF!</definedName>
    <definedName name="PL_BKD_ICI">#REF!</definedName>
    <definedName name="PL_Combined" localSheetId="1">#REF!</definedName>
    <definedName name="PL_Combined" localSheetId="3">#REF!</definedName>
    <definedName name="PL_Combined">#REF!</definedName>
    <definedName name="PL_ICI" localSheetId="1">#REF!</definedName>
    <definedName name="PL_ICI" localSheetId="3">#REF!</definedName>
    <definedName name="PL_ICI">#REF!</definedName>
    <definedName name="PL_KSN_ICI" localSheetId="1">#REF!</definedName>
    <definedName name="PL_KSN_ICI" localSheetId="3">#REF!</definedName>
    <definedName name="PL_KSN_ICI">#REF!</definedName>
    <definedName name="PL_OUTSOURCE_ICI" localSheetId="1">#REF!</definedName>
    <definedName name="PL_OUTSOURCE_ICI" localSheetId="3">#REF!</definedName>
    <definedName name="PL_OUTSOURCE_ICI">#REF!</definedName>
    <definedName name="PL_Plant_Wise" localSheetId="1">#REF!</definedName>
    <definedName name="PL_Plant_Wise" localSheetId="3">#REF!</definedName>
    <definedName name="PL_Plant_Wise">#REF!</definedName>
    <definedName name="plan">[23]EXPSCHE!$X$6</definedName>
    <definedName name="plan_9" localSheetId="1">#REF!</definedName>
    <definedName name="plan_9" localSheetId="3">#REF!</definedName>
    <definedName name="plan_9">#REF!</definedName>
    <definedName name="plas.dmtsacos" localSheetId="1">#REF!</definedName>
    <definedName name="plas.dmtsacos" localSheetId="3">#REF!</definedName>
    <definedName name="plas.dmtsacos">#REF!</definedName>
    <definedName name="PLC" localSheetId="1">#REF!</definedName>
    <definedName name="PLC" localSheetId="3">#REF!</definedName>
    <definedName name="PLC">#REF!</definedName>
    <definedName name="PMEDIO" localSheetId="1">#REF!</definedName>
    <definedName name="PMEDIO" localSheetId="3">#REF!</definedName>
    <definedName name="PMEDIO">#REF!</definedName>
    <definedName name="PO" localSheetId="1">#REF!</definedName>
    <definedName name="PO" localSheetId="3">#REF!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1" hidden="1">#REF!</definedName>
    <definedName name="post" localSheetId="3" hidden="1">#REF!</definedName>
    <definedName name="post" hidden="1">#REF!</definedName>
    <definedName name="postkey" localSheetId="1">#REF!</definedName>
    <definedName name="postkey" localSheetId="3">#REF!</definedName>
    <definedName name="postkey">#REF!</definedName>
    <definedName name="Power_eff_2010" localSheetId="1">#REF!</definedName>
    <definedName name="Power_eff_2010" localSheetId="3">#REF!</definedName>
    <definedName name="Power_eff_2010">#REF!</definedName>
    <definedName name="Power_prim.spec.energie_GJpMWh" localSheetId="1">#REF!</definedName>
    <definedName name="Power_prim.spec.energie_GJpMWh" localSheetId="3">#REF!</definedName>
    <definedName name="Power_prim.spec.energie_GJpMWh">#REF!</definedName>
    <definedName name="power_prim_energy_0.5_10" localSheetId="1">#REF!</definedName>
    <definedName name="power_prim_energy_0.5_10" localSheetId="3">#REF!</definedName>
    <definedName name="power_prim_energy_0.5_10">#REF!</definedName>
    <definedName name="power_prim_energy_10" localSheetId="1">#REF!</definedName>
    <definedName name="power_prim_energy_10" localSheetId="3">#REF!</definedName>
    <definedName name="power_prim_energy_10">#REF!</definedName>
    <definedName name="Power_Total" localSheetId="1">#REF!</definedName>
    <definedName name="Power_Total" localSheetId="3">#REF!</definedName>
    <definedName name="Power_Total">#REF!</definedName>
    <definedName name="POY" localSheetId="1">#REF!</definedName>
    <definedName name="POY" localSheetId="3">#REF!</definedName>
    <definedName name="POY">#REF!</definedName>
    <definedName name="POY_501" localSheetId="1">#REF!</definedName>
    <definedName name="POY_501" localSheetId="3">#REF!</definedName>
    <definedName name="POY_501">#REF!</definedName>
    <definedName name="POY_502" localSheetId="1">#REF!</definedName>
    <definedName name="POY_502" localSheetId="3">#REF!</definedName>
    <definedName name="POY_502">#REF!</definedName>
    <definedName name="POY_511" localSheetId="1">#REF!</definedName>
    <definedName name="POY_511" localSheetId="3">#REF!</definedName>
    <definedName name="POY_511">#REF!</definedName>
    <definedName name="POY_521" localSheetId="1">#REF!</definedName>
    <definedName name="POY_521" localSheetId="3">#REF!</definedName>
    <definedName name="POY_521">#REF!</definedName>
    <definedName name="POY_553" localSheetId="1">#REF!</definedName>
    <definedName name="POY_553" localSheetId="3">#REF!</definedName>
    <definedName name="POY_553">#REF!</definedName>
    <definedName name="POY_571" localSheetId="1">#REF!</definedName>
    <definedName name="POY_571" localSheetId="3">#REF!</definedName>
    <definedName name="POY_571">#REF!</definedName>
    <definedName name="POY_573" localSheetId="1">#REF!</definedName>
    <definedName name="POY_573" localSheetId="3">#REF!</definedName>
    <definedName name="POY_573">#REF!</definedName>
    <definedName name="POY_581" localSheetId="1">#REF!</definedName>
    <definedName name="POY_581" localSheetId="3">#REF!</definedName>
    <definedName name="POY_581">#REF!</definedName>
    <definedName name="POY_582" localSheetId="1">#REF!</definedName>
    <definedName name="POY_582" localSheetId="3">#REF!</definedName>
    <definedName name="POY_582">#REF!</definedName>
    <definedName name="POY_583" localSheetId="1">#REF!</definedName>
    <definedName name="POY_583" localSheetId="3">#REF!</definedName>
    <definedName name="POY_583">#REF!</definedName>
    <definedName name="POY_741" localSheetId="1">#REF!</definedName>
    <definedName name="POY_741" localSheetId="3">#REF!</definedName>
    <definedName name="POY_741">#REF!</definedName>
    <definedName name="POY_791" localSheetId="1">#REF!</definedName>
    <definedName name="POY_791" localSheetId="3">#REF!</definedName>
    <definedName name="POY_791">#REF!</definedName>
    <definedName name="POY_916" localSheetId="1">#REF!</definedName>
    <definedName name="POY_916" localSheetId="3">#REF!</definedName>
    <definedName name="POY_916">#REF!</definedName>
    <definedName name="POY_961" localSheetId="1">#REF!</definedName>
    <definedName name="POY_961" localSheetId="3">#REF!</definedName>
    <definedName name="POY_961">#REF!</definedName>
    <definedName name="POY_BE" localSheetId="1">#REF!</definedName>
    <definedName name="POY_BE" localSheetId="3">#REF!</definedName>
    <definedName name="POY_BE">#REF!</definedName>
    <definedName name="POY_TE" localSheetId="1">#REF!</definedName>
    <definedName name="POY_TE" localSheetId="3">#REF!</definedName>
    <definedName name="POY_TE">#REF!</definedName>
    <definedName name="POY3_BE" localSheetId="1">#REF!</definedName>
    <definedName name="POY3_BE" localSheetId="3">#REF!</definedName>
    <definedName name="POY3_BE">#REF!</definedName>
    <definedName name="POY3_TE" localSheetId="1">#REF!</definedName>
    <definedName name="POY3_TE" localSheetId="3">#REF!</definedName>
    <definedName name="POY3_TE">#REF!</definedName>
    <definedName name="POYCHANGES" localSheetId="1">#REF!</definedName>
    <definedName name="POYCHANGES" localSheetId="3">#REF!</definedName>
    <definedName name="POYCHANGES">#REF!</definedName>
    <definedName name="pp" localSheetId="1">#REF!</definedName>
    <definedName name="pp" localSheetId="3">#REF!</definedName>
    <definedName name="pp">#REF!</definedName>
    <definedName name="pppppppppppppppppppppppppppppp" localSheetId="1">#REF!</definedName>
    <definedName name="pppppppppppppppppppppppppppppp" localSheetId="3">#REF!</definedName>
    <definedName name="pppppppppppppppppppppppppppppp">#REF!</definedName>
    <definedName name="PRD">537</definedName>
    <definedName name="PRD3_9" localSheetId="1">#REF!</definedName>
    <definedName name="PRD3_9" localSheetId="3">#REF!</definedName>
    <definedName name="PRD3_9">#REF!</definedName>
    <definedName name="PRD3_9_4" localSheetId="1">#REF!</definedName>
    <definedName name="PRD3_9_4" localSheetId="3">#REF!</definedName>
    <definedName name="PRD3_9_4">#REF!</definedName>
    <definedName name="PRD3_9_8" localSheetId="1">#REF!</definedName>
    <definedName name="PRD3_9_8" localSheetId="3">#REF!</definedName>
    <definedName name="PRD3_9_8">#REF!</definedName>
    <definedName name="prec.1ta" localSheetId="1">#REF!</definedName>
    <definedName name="prec.1ta" localSheetId="3">#REF!</definedName>
    <definedName name="prec.1ta">#REF!</definedName>
    <definedName name="PREC.ACEITE" localSheetId="1">#REF!</definedName>
    <definedName name="PREC.ACEITE" localSheetId="3">#REF!</definedName>
    <definedName name="PREC.ACEITE">#REF!</definedName>
    <definedName name="PREC.ACETICO" localSheetId="1">#REF!</definedName>
    <definedName name="PREC.ACETICO" localSheetId="3">#REF!</definedName>
    <definedName name="PREC.ACETICO">#REF!</definedName>
    <definedName name="PREC.AGUA" localSheetId="1">#REF!</definedName>
    <definedName name="PREC.AGUA" localSheetId="3">#REF!</definedName>
    <definedName name="PREC.AGUA">#REF!</definedName>
    <definedName name="PREC.ALUM" localSheetId="1">#REF!</definedName>
    <definedName name="PREC.ALUM" localSheetId="3">#REF!</definedName>
    <definedName name="PREC.ALUM">#REF!</definedName>
    <definedName name="PREC.ANION" localSheetId="1">#REF!</definedName>
    <definedName name="PREC.ANION" localSheetId="3">#REF!</definedName>
    <definedName name="PREC.ANION">#REF!</definedName>
    <definedName name="PREC.BOLSACONT" localSheetId="1">#REF!</definedName>
    <definedName name="PREC.BOLSACONT" localSheetId="3">#REF!</definedName>
    <definedName name="PREC.BOLSACONT">#REF!</definedName>
    <definedName name="PREC.BOLSADMT" localSheetId="1">#REF!</definedName>
    <definedName name="PREC.BOLSADMT" localSheetId="3">#REF!</definedName>
    <definedName name="PREC.BOLSADMT">#REF!</definedName>
    <definedName name="PREC.BOLSAPTA" localSheetId="1">#REF!</definedName>
    <definedName name="PREC.BOLSAPTA" localSheetId="3">#REF!</definedName>
    <definedName name="PREC.BOLSAPTA">#REF!</definedName>
    <definedName name="PREC.BST" localSheetId="1">#REF!</definedName>
    <definedName name="PREC.BST" localSheetId="3">#REF!</definedName>
    <definedName name="PREC.BST">#REF!</definedName>
    <definedName name="PREC.CAL" localSheetId="1">#REF!</definedName>
    <definedName name="PREC.CAL" localSheetId="3">#REF!</definedName>
    <definedName name="PREC.CAL">#REF!</definedName>
    <definedName name="PREC.CARBON" localSheetId="1">#REF!</definedName>
    <definedName name="PREC.CARBON" localSheetId="3">#REF!</definedName>
    <definedName name="PREC.CARBON">#REF!</definedName>
    <definedName name="PREC.CARCAL" localSheetId="1">#REF!</definedName>
    <definedName name="PREC.CARCAL" localSheetId="3">#REF!</definedName>
    <definedName name="PREC.CARCAL">#REF!</definedName>
    <definedName name="PREC.CATION" localSheetId="1">#REF!</definedName>
    <definedName name="PREC.CATION" localSheetId="3">#REF!</definedName>
    <definedName name="PREC.CATION">#REF!</definedName>
    <definedName name="PREC.CLORITO" localSheetId="1">#REF!</definedName>
    <definedName name="PREC.CLORITO" localSheetId="3">#REF!</definedName>
    <definedName name="PREC.CLORITO">#REF!</definedName>
    <definedName name="PREC.CO" localSheetId="1">#REF!</definedName>
    <definedName name="PREC.CO" localSheetId="3">#REF!</definedName>
    <definedName name="PREC.CO">#REF!</definedName>
    <definedName name="PREC.COLABE" localSheetId="1">#REF!</definedName>
    <definedName name="PREC.COLABE" localSheetId="3">#REF!</definedName>
    <definedName name="PREC.COLABE">#REF!</definedName>
    <definedName name="PREC.DOW" localSheetId="1">#REF!</definedName>
    <definedName name="PREC.DOW" localSheetId="3">#REF!</definedName>
    <definedName name="PREC.DOW">#REF!</definedName>
    <definedName name="PREC.FGAS" localSheetId="1">#REF!</definedName>
    <definedName name="PREC.FGAS" localSheetId="3">#REF!</definedName>
    <definedName name="PREC.FGAS">#REF!</definedName>
    <definedName name="PREC.FLOCU" localSheetId="1">#REF!</definedName>
    <definedName name="PREC.FLOCU" localSheetId="3">#REF!</definedName>
    <definedName name="PREC.FLOCU">#REF!</definedName>
    <definedName name="PREC.FOIL" localSheetId="1">#REF!</definedName>
    <definedName name="PREC.FOIL" localSheetId="3">#REF!</definedName>
    <definedName name="PREC.FOIL">#REF!</definedName>
    <definedName name="PREC.FOSFATO" localSheetId="1">#REF!</definedName>
    <definedName name="PREC.FOSFATO" localSheetId="3">#REF!</definedName>
    <definedName name="PREC.FOSFATO">#REF!</definedName>
    <definedName name="PREC.GAS.NAT" localSheetId="1">#REF!</definedName>
    <definedName name="PREC.GAS.NAT" localSheetId="3">#REF!</definedName>
    <definedName name="PREC.GAS.NAT">#REF!</definedName>
    <definedName name="PREC.GLICER" localSheetId="1">#REF!</definedName>
    <definedName name="PREC.GLICER" localSheetId="3">#REF!</definedName>
    <definedName name="PREC.GLICER">#REF!</definedName>
    <definedName name="PREC.GOIL" localSheetId="1">#REF!</definedName>
    <definedName name="PREC.GOIL" localSheetId="3">#REF!</definedName>
    <definedName name="PREC.GOIL">#REF!</definedName>
    <definedName name="PREC.HIDR" localSheetId="1">#REF!</definedName>
    <definedName name="PREC.HIDR" localSheetId="3">#REF!</definedName>
    <definedName name="PREC.HIDR">#REF!</definedName>
    <definedName name="PREC.HIPO" localSheetId="1">#REF!</definedName>
    <definedName name="PREC.HIPO" localSheetId="3">#REF!</definedName>
    <definedName name="PREC.HIPO">#REF!</definedName>
    <definedName name="PREC.INCUS" localSheetId="1">#REF!</definedName>
    <definedName name="PREC.INCUS" localSheetId="3">#REF!</definedName>
    <definedName name="PREC.INCUS">#REF!</definedName>
    <definedName name="prec.ipa" localSheetId="1">#REF!</definedName>
    <definedName name="prec.ipa" localSheetId="3">#REF!</definedName>
    <definedName name="prec.ipa">#REF!</definedName>
    <definedName name="PREC.METANOL" localSheetId="1">#REF!</definedName>
    <definedName name="PREC.METANOL" localSheetId="3">#REF!</definedName>
    <definedName name="PREC.METANOL">#REF!</definedName>
    <definedName name="PREC.MIRECIDE" localSheetId="1">#REF!</definedName>
    <definedName name="PREC.MIRECIDE" localSheetId="3">#REF!</definedName>
    <definedName name="PREC.MIRECIDE">#REF!</definedName>
    <definedName name="PREC.MN" localSheetId="1">#REF!</definedName>
    <definedName name="PREC.MN" localSheetId="3">#REF!</definedName>
    <definedName name="PREC.MN">#REF!</definedName>
    <definedName name="PREC.MPT" localSheetId="1">#REF!</definedName>
    <definedName name="PREC.MPT" localSheetId="3">#REF!</definedName>
    <definedName name="PREC.MPT">#REF!</definedName>
    <definedName name="PREC.N4000" localSheetId="1">#REF!</definedName>
    <definedName name="PREC.N4000" localSheetId="3">#REF!</definedName>
    <definedName name="PREC.N4000">#REF!</definedName>
    <definedName name="PREC.NITR" localSheetId="1">#REF!</definedName>
    <definedName name="PREC.NITR" localSheetId="3">#REF!</definedName>
    <definedName name="PREC.NITR">#REF!</definedName>
    <definedName name="PREC.OXI" localSheetId="1">#REF!</definedName>
    <definedName name="PREC.OXI" localSheetId="3">#REF!</definedName>
    <definedName name="PREC.OXI">#REF!</definedName>
    <definedName name="PREC.PALD_C" localSheetId="1">#REF!</definedName>
    <definedName name="PREC.PALD_C" localSheetId="3">#REF!</definedName>
    <definedName name="PREC.PALD_C">#REF!</definedName>
    <definedName name="PREC.PALD_M" localSheetId="1">#REF!</definedName>
    <definedName name="PREC.PALD_M" localSheetId="3">#REF!</definedName>
    <definedName name="PREC.PALD_M">#REF!</definedName>
    <definedName name="PREC.PALE" localSheetId="1">#REF!</definedName>
    <definedName name="PREC.PALE" localSheetId="3">#REF!</definedName>
    <definedName name="PREC.PALE">#REF!</definedName>
    <definedName name="PREC.PALESACAPTAEXP" localSheetId="1">#REF!</definedName>
    <definedName name="PREC.PALESACAPTAEXP" localSheetId="3">#REF!</definedName>
    <definedName name="PREC.PALESACAPTAEXP">#REF!</definedName>
    <definedName name="PREC.PALESACPTANAC" localSheetId="1">#REF!</definedName>
    <definedName name="PREC.PALESACPTANAC" localSheetId="3">#REF!</definedName>
    <definedName name="PREC.PALESACPTANAC">#REF!</definedName>
    <definedName name="PREC.PARRILA" localSheetId="1">#REF!</definedName>
    <definedName name="PREC.PARRILA" localSheetId="3">#REF!</definedName>
    <definedName name="PREC.PARRILA">#REF!</definedName>
    <definedName name="PREC.PROP" localSheetId="1">#REF!</definedName>
    <definedName name="PREC.PROP" localSheetId="3">#REF!</definedName>
    <definedName name="PREC.PROP">#REF!</definedName>
    <definedName name="prec.pta" localSheetId="1">#REF!</definedName>
    <definedName name="prec.pta" localSheetId="3">#REF!</definedName>
    <definedName name="prec.pta">#REF!</definedName>
    <definedName name="PREC.PX" localSheetId="1">#REF!</definedName>
    <definedName name="PREC.PX" localSheetId="3">#REF!</definedName>
    <definedName name="PREC.PX">#REF!</definedName>
    <definedName name="PREC.R108" localSheetId="1">#REF!</definedName>
    <definedName name="PREC.R108" localSheetId="3">#REF!</definedName>
    <definedName name="PREC.R108">#REF!</definedName>
    <definedName name="PREC.R13" localSheetId="1">#REF!</definedName>
    <definedName name="PREC.R13" localSheetId="3">#REF!</definedName>
    <definedName name="PREC.R13">#REF!</definedName>
    <definedName name="PREC.R14" localSheetId="1">#REF!</definedName>
    <definedName name="PREC.R14" localSheetId="3">#REF!</definedName>
    <definedName name="PREC.R14">#REF!</definedName>
    <definedName name="PREC.R42" localSheetId="1">#REF!</definedName>
    <definedName name="PREC.R42" localSheetId="3">#REF!</definedName>
    <definedName name="PREC.R42">#REF!</definedName>
    <definedName name="PREC.R60" localSheetId="1">#REF!</definedName>
    <definedName name="PREC.R60" localSheetId="3">#REF!</definedName>
    <definedName name="PREC.R60">#REF!</definedName>
    <definedName name="PREC.R66" localSheetId="1">#REF!</definedName>
    <definedName name="PREC.R66" localSheetId="3">#REF!</definedName>
    <definedName name="PREC.R66">#REF!</definedName>
    <definedName name="PREC.R70" localSheetId="1">#REF!</definedName>
    <definedName name="PREC.R70" localSheetId="3">#REF!</definedName>
    <definedName name="PREC.R70">#REF!</definedName>
    <definedName name="PREC.REJA" localSheetId="1">#REF!</definedName>
    <definedName name="PREC.REJA" localSheetId="3">#REF!</definedName>
    <definedName name="PREC.REJA">#REF!</definedName>
    <definedName name="PREC.REJAMAD" localSheetId="1">#REF!</definedName>
    <definedName name="PREC.REJAMAD" localSheetId="3">#REF!</definedName>
    <definedName name="PREC.REJAMAD">#REF!</definedName>
    <definedName name="prec.resina351" localSheetId="1">#REF!</definedName>
    <definedName name="prec.resina351" localSheetId="3">#REF!</definedName>
    <definedName name="prec.resina351">#REF!</definedName>
    <definedName name="PREC.RETRACTIL" localSheetId="1">#REF!</definedName>
    <definedName name="PREC.RETRACTIL" localSheetId="3">#REF!</definedName>
    <definedName name="PREC.RETRACTIL">#REF!</definedName>
    <definedName name="PREC.SACADMT" localSheetId="1">#REF!</definedName>
    <definedName name="PREC.SACADMT" localSheetId="3">#REF!</definedName>
    <definedName name="PREC.SACADMT">#REF!</definedName>
    <definedName name="PREC.SACAPTA" localSheetId="1">#REF!</definedName>
    <definedName name="PREC.SACAPTA" localSheetId="3">#REF!</definedName>
    <definedName name="PREC.SACAPTA">#REF!</definedName>
    <definedName name="PREC.SACODMT25R" localSheetId="1">#REF!</definedName>
    <definedName name="PREC.SACODMT25R" localSheetId="3">#REF!</definedName>
    <definedName name="PREC.SACODMT25R">#REF!</definedName>
    <definedName name="PREC.SACODMT25V" localSheetId="1">#REF!</definedName>
    <definedName name="PREC.SACODMT25V" localSheetId="3">#REF!</definedName>
    <definedName name="PREC.SACODMT25V">#REF!</definedName>
    <definedName name="PREC.SACOPTA25" localSheetId="1">#REF!</definedName>
    <definedName name="PREC.SACOPTA25" localSheetId="3">#REF!</definedName>
    <definedName name="PREC.SACOPTA25">#REF!</definedName>
    <definedName name="PREC.SANT" localSheetId="1">#REF!</definedName>
    <definedName name="PREC.SANT" localSheetId="3">#REF!</definedName>
    <definedName name="PREC.SANT">#REF!</definedName>
    <definedName name="PREC.SOSA" localSheetId="1">#REF!</definedName>
    <definedName name="PREC.SOSA" localSheetId="3">#REF!</definedName>
    <definedName name="PREC.SOSA">#REF!</definedName>
    <definedName name="PREC.SULFALUM" localSheetId="1">#REF!</definedName>
    <definedName name="PREC.SULFALUM" localSheetId="3">#REF!</definedName>
    <definedName name="PREC.SULFALUM">#REF!</definedName>
    <definedName name="PREC.SULFUR" localSheetId="1">#REF!</definedName>
    <definedName name="PREC.SULFUR" localSheetId="3">#REF!</definedName>
    <definedName name="PREC.SULFUR">#REF!</definedName>
    <definedName name="prec.ta.s.amort" localSheetId="1">#REF!</definedName>
    <definedName name="prec.ta.s.amort" localSheetId="3">#REF!</definedName>
    <definedName name="prec.ta.s.amort">#REF!</definedName>
    <definedName name="prec.ta.sinamort" localSheetId="1">#REF!</definedName>
    <definedName name="prec.ta.sinamort" localSheetId="3">#REF!</definedName>
    <definedName name="prec.ta.sinamort">#REF!</definedName>
    <definedName name="PREC.UREA" localSheetId="1">#REF!</definedName>
    <definedName name="PREC.UREA" localSheetId="3">#REF!</definedName>
    <definedName name="PREC.UREA">#REF!</definedName>
    <definedName name="PREC.V10" localSheetId="1">#REF!</definedName>
    <definedName name="PREC.V10" localSheetId="3">#REF!</definedName>
    <definedName name="PREC.V10">#REF!</definedName>
    <definedName name="PREC.V42" localSheetId="1">#REF!</definedName>
    <definedName name="PREC.V42" localSheetId="3">#REF!</definedName>
    <definedName name="PREC.V42">#REF!</definedName>
    <definedName name="PREC.V5" localSheetId="1">#REF!</definedName>
    <definedName name="PREC.V5" localSheetId="3">#REF!</definedName>
    <definedName name="PREC.V5">#REF!</definedName>
    <definedName name="PREC_CO.MN" localSheetId="1">#REF!</definedName>
    <definedName name="PREC_CO.MN" localSheetId="3">#REF!</definedName>
    <definedName name="PREC_CO.MN">#REF!</definedName>
    <definedName name="prec2.ta" localSheetId="1">#REF!</definedName>
    <definedName name="prec2.ta" localSheetId="3">#REF!</definedName>
    <definedName name="prec2.ta">#REF!</definedName>
    <definedName name="PRECIO.CLORHIDRICO" localSheetId="1">#REF!</definedName>
    <definedName name="PRECIO.CLORHIDRICO" localSheetId="3">#REF!</definedName>
    <definedName name="PRECIO.CLORHIDRICO">#REF!</definedName>
    <definedName name="PRECIO.INCUSCTR40" localSheetId="1">#REF!</definedName>
    <definedName name="PRECIO.INCUSCTR40" localSheetId="3">#REF!</definedName>
    <definedName name="PRECIO.INCUSCTR40">#REF!</definedName>
    <definedName name="precios" localSheetId="1">#REF!</definedName>
    <definedName name="precios" localSheetId="3">#REF!</definedName>
    <definedName name="precios">#REF!</definedName>
    <definedName name="PREÇO_ALP" localSheetId="1">#REF!</definedName>
    <definedName name="PREÇO_ALP" localSheetId="3">#REF!</definedName>
    <definedName name="PREÇO_ALP">#REF!</definedName>
    <definedName name="PREÇO_BZ" localSheetId="1">#REF!</definedName>
    <definedName name="PREÇO_BZ" localSheetId="3">#REF!</definedName>
    <definedName name="PREÇO_BZ">#REF!</definedName>
    <definedName name="Preço_de_lista___P.V.P." localSheetId="1">#REF!</definedName>
    <definedName name="Preço_de_lista___P.V.P." localSheetId="3">#REF!</definedName>
    <definedName name="Preço_de_lista___P.V.P.">#REF!</definedName>
    <definedName name="PREÇO_LAB_ME" localSheetId="1">#REF!</definedName>
    <definedName name="PREÇO_LAB_ME" localSheetId="3">#REF!</definedName>
    <definedName name="PREÇO_LAB_ME">#REF!</definedName>
    <definedName name="PREÇO_LAB_MI" localSheetId="1">#REF!</definedName>
    <definedName name="PREÇO_LAB_MI" localSheetId="3">#REF!</definedName>
    <definedName name="PREÇO_LAB_MI">#REF!</definedName>
    <definedName name="PREÇO_LAS_MI" localSheetId="1">#REF!</definedName>
    <definedName name="PREÇO_LAS_MI" localSheetId="3">#REF!</definedName>
    <definedName name="PREÇO_LAS_MI">#REF!</definedName>
    <definedName name="Preço_Médio_ME_Chapas___US__ton" localSheetId="1">#REF!</definedName>
    <definedName name="Preço_Médio_ME_Chapas___US__ton" localSheetId="3">#REF!</definedName>
    <definedName name="Preço_Médio_ME_Chapas___US__ton">#REF!</definedName>
    <definedName name="Preço_Médio_ME_Resina___US__ton" localSheetId="1">#REF!</definedName>
    <definedName name="Preço_Médio_ME_Resina___US__ton" localSheetId="3">#REF!</definedName>
    <definedName name="Preço_Médio_ME_Resina___US__ton">#REF!</definedName>
    <definedName name="Preço_Médio_MI_Chapas___US__ton" localSheetId="1">#REF!</definedName>
    <definedName name="Preço_Médio_MI_Chapas___US__ton" localSheetId="3">#REF!</definedName>
    <definedName name="Preço_Médio_MI_Chapas___US__ton">#REF!</definedName>
    <definedName name="Preço_Médio_MI_Resina___US__ton" localSheetId="1">#REF!</definedName>
    <definedName name="Preço_Médio_MI_Resina___US__ton" localSheetId="3">#REF!</definedName>
    <definedName name="Preço_Médio_MI_Resina___US__ton">#REF!</definedName>
    <definedName name="PREÇO_NPF" localSheetId="1">#REF!</definedName>
    <definedName name="PREÇO_NPF" localSheetId="3">#REF!</definedName>
    <definedName name="PREÇO_NPF">#REF!</definedName>
    <definedName name="PREÇO_NPF_IMPORT" localSheetId="1">#REF!</definedName>
    <definedName name="PREÇO_NPF_IMPORT" localSheetId="3">#REF!</definedName>
    <definedName name="PREÇO_NPF_IMPORT">#REF!</definedName>
    <definedName name="PRECOS_MAT" localSheetId="1">#REF!</definedName>
    <definedName name="PRECOS_MAT" localSheetId="3">#REF!</definedName>
    <definedName name="PRECOS_MAT">#REF!</definedName>
    <definedName name="PREM" localSheetId="1">#REF!</definedName>
    <definedName name="PREM" localSheetId="3">#REF!</definedName>
    <definedName name="PREM">#REF!</definedName>
    <definedName name="PREMISSAS" localSheetId="1">#REF!</definedName>
    <definedName name="PREMISSAS" localSheetId="3">#REF!</definedName>
    <definedName name="PREMISSAS">#REF!</definedName>
    <definedName name="PRESUPUESTO" localSheetId="1">#REF!</definedName>
    <definedName name="PRESUPUESTO" localSheetId="3">#REF!</definedName>
    <definedName name="PRESUPUESTO">#REF!</definedName>
    <definedName name="PRICE">"$#REF!.$A$2:$D$23"</definedName>
    <definedName name="Princ" localSheetId="1">#REF!</definedName>
    <definedName name="Princ" localSheetId="3">#REF!</definedName>
    <definedName name="Princ">#REF!</definedName>
    <definedName name="Print" localSheetId="1">#REF!</definedName>
    <definedName name="Print" localSheetId="3">#REF!</definedName>
    <definedName name="Print">#REF!</definedName>
    <definedName name="_xlnm.Print_Area" localSheetId="0">'Historical Financials THB_EN'!$A$1:$AU$82</definedName>
    <definedName name="_xlnm.Print_Area" localSheetId="1">'Historical Financials THB_TH'!$A$1:$AU$83</definedName>
    <definedName name="_xlnm.Print_Area" localSheetId="2">'Historical Financials USD_EN'!$A$1:$AU$100</definedName>
    <definedName name="_xlnm.Print_Area" localSheetId="3">'Historical Financials USD_TH'!$A$1:$AU$100</definedName>
    <definedName name="_xlnm.Print_Area">#REF!</definedName>
    <definedName name="Print_Area_MI" localSheetId="1">#REF!</definedName>
    <definedName name="Print_Area_MI" localSheetId="3">#REF!</definedName>
    <definedName name="Print_Area_MI">#REF!</definedName>
    <definedName name="Print_Area_Reset" localSheetId="1">OFFSET('Historical Financials THB_TH'!Full_Print,0,0,'Historical Financials THB_TH'!Last_Row)</definedName>
    <definedName name="Print_Area_Reset" localSheetId="3">OFFSET('Historical Financials USD_TH'!Full_Print,0,0,'Historical Financials USD_TH'!Last_Row)</definedName>
    <definedName name="Print_Area_Reset">OFFSET(Full_Print,0,0,Last_Row)</definedName>
    <definedName name="Print_Range" localSheetId="1">#REF!</definedName>
    <definedName name="Print_Range" localSheetId="3">#REF!</definedName>
    <definedName name="Print_Range">#REF!</definedName>
    <definedName name="Print_Range___0___0___0" localSheetId="1">#REF!</definedName>
    <definedName name="Print_Range___0___0___0" localSheetId="3">#REF!</definedName>
    <definedName name="Print_Range___0___0___0">#REF!</definedName>
    <definedName name="Print_Range___0___0___0___0" localSheetId="1">#REF!</definedName>
    <definedName name="Print_Range___0___0___0___0" localSheetId="3">#REF!</definedName>
    <definedName name="Print_Range___0___0___0___0">#REF!</definedName>
    <definedName name="Print_Range___0___0___0___0___0" localSheetId="1">#REF!</definedName>
    <definedName name="Print_Range___0___0___0___0___0" localSheetId="3">#REF!</definedName>
    <definedName name="Print_Range___0___0___0___0___0">#REF!</definedName>
    <definedName name="Print_Range___0___0___0___0___0___0" localSheetId="1">#REF!</definedName>
    <definedName name="Print_Range___0___0___0___0___0___0" localSheetId="3">#REF!</definedName>
    <definedName name="Print_Range___0___0___0___0___0___0">#REF!</definedName>
    <definedName name="Print_Range___0___0___0___0___0___0___0" localSheetId="1">#REF!</definedName>
    <definedName name="Print_Range___0___0___0___0___0___0___0" localSheetId="3">#REF!</definedName>
    <definedName name="Print_Range___0___0___0___0___0___0___0">#REF!</definedName>
    <definedName name="Print_Range___0___0___0___0___0___0___0___0" localSheetId="1">#REF!</definedName>
    <definedName name="Print_Range___0___0___0___0___0___0___0___0" localSheetId="3">#REF!</definedName>
    <definedName name="Print_Range___0___0___0___0___0___0___0___0">#REF!</definedName>
    <definedName name="Print_title" localSheetId="1">#REF!</definedName>
    <definedName name="Print_title" localSheetId="3">#REF!</definedName>
    <definedName name="Print_title">#REF!</definedName>
    <definedName name="_xlnm.Print_Titles" localSheetId="1">#REF!,#REF!</definedName>
    <definedName name="_xlnm.Print_Titles" localSheetId="3">#REF!,#REF!</definedName>
    <definedName name="_xlnm.Print_Titles">#REF!,#REF!</definedName>
    <definedName name="PRINT_TITLES_MI" localSheetId="1">#REF!</definedName>
    <definedName name="PRINT_TITLES_MI" localSheetId="3">#REF!</definedName>
    <definedName name="PRINT_TITLES_MI">#REF!</definedName>
    <definedName name="print19992000" localSheetId="1">#REF!</definedName>
    <definedName name="print19992000" localSheetId="3">#REF!</definedName>
    <definedName name="print19992000">#REF!</definedName>
    <definedName name="PrintBeS" localSheetId="1">#REF!</definedName>
    <definedName name="PrintBeS" localSheetId="3">#REF!</definedName>
    <definedName name="PrintBeS">#REF!</definedName>
    <definedName name="PrintCeF" localSheetId="1">#REF!</definedName>
    <definedName name="PrintCeF" localSheetId="3">#REF!</definedName>
    <definedName name="PrintCeF">#REF!</definedName>
    <definedName name="PrintPeL" localSheetId="1">#REF!</definedName>
    <definedName name="PrintPeL" localSheetId="3">#REF!</definedName>
    <definedName name="PrintPeL">#REF!</definedName>
    <definedName name="prod_1" localSheetId="1">#REF!</definedName>
    <definedName name="prod_1" localSheetId="3">#REF!</definedName>
    <definedName name="prod_1">#REF!</definedName>
    <definedName name="prod_1___0" localSheetId="1">#REF!</definedName>
    <definedName name="prod_1___0" localSheetId="3">#REF!</definedName>
    <definedName name="prod_1___0">#REF!</definedName>
    <definedName name="prod_1___3" localSheetId="1">#REF!</definedName>
    <definedName name="prod_1___3" localSheetId="3">#REF!</definedName>
    <definedName name="prod_1___3">#REF!</definedName>
    <definedName name="prod_2" localSheetId="1">#REF!</definedName>
    <definedName name="prod_2" localSheetId="3">#REF!</definedName>
    <definedName name="prod_2">#REF!</definedName>
    <definedName name="prod_2___0" localSheetId="1">#REF!</definedName>
    <definedName name="prod_2___0" localSheetId="3">#REF!</definedName>
    <definedName name="prod_2___0">#REF!</definedName>
    <definedName name="prod_2___3" localSheetId="1">#REF!</definedName>
    <definedName name="prod_2___3" localSheetId="3">#REF!</definedName>
    <definedName name="prod_2___3">#REF!</definedName>
    <definedName name="prod_3" localSheetId="1">#REF!</definedName>
    <definedName name="prod_3" localSheetId="3">#REF!</definedName>
    <definedName name="prod_3">#REF!</definedName>
    <definedName name="prod_3___0" localSheetId="1">#REF!</definedName>
    <definedName name="prod_3___0" localSheetId="3">#REF!</definedName>
    <definedName name="prod_3___0">#REF!</definedName>
    <definedName name="prod_3___3" localSheetId="1">#REF!</definedName>
    <definedName name="prod_3___3" localSheetId="3">#REF!</definedName>
    <definedName name="prod_3___3">#REF!</definedName>
    <definedName name="Prod_Eng" localSheetId="1">#REF!</definedName>
    <definedName name="Prod_Eng" localSheetId="3">#REF!</definedName>
    <definedName name="Prod_Eng">#REF!</definedName>
    <definedName name="PROD_TOT" localSheetId="1">#REF!</definedName>
    <definedName name="PROD_TOT" localSheetId="3">#REF!</definedName>
    <definedName name="PROD_TOT">#REF!</definedName>
    <definedName name="PRODTOTAL" localSheetId="1">#REF!</definedName>
    <definedName name="PRODTOTAL" localSheetId="3">#REF!</definedName>
    <definedName name="PRODTOTAL">#REF!</definedName>
    <definedName name="PRODUCCION" localSheetId="1">#REF!</definedName>
    <definedName name="PRODUCCION" localSheetId="3">#REF!</definedName>
    <definedName name="PRODUCCION">#REF!</definedName>
    <definedName name="PRODUCT" localSheetId="1">#REF!</definedName>
    <definedName name="PRODUCT" localSheetId="3">#REF!</definedName>
    <definedName name="PRODUCT">#REF!</definedName>
    <definedName name="production" localSheetId="1">#REF!</definedName>
    <definedName name="production" localSheetId="3">#REF!</definedName>
    <definedName name="production">#REF!</definedName>
    <definedName name="Produits" localSheetId="1">#REF!</definedName>
    <definedName name="Produits" localSheetId="3">#REF!</definedName>
    <definedName name="Produits">#REF!</definedName>
    <definedName name="PRODUKSI" localSheetId="1">#REF!</definedName>
    <definedName name="PRODUKSI" localSheetId="3">#REF!</definedName>
    <definedName name="PRODUKSI">#REF!</definedName>
    <definedName name="PRODWVG1" localSheetId="1">#REF!</definedName>
    <definedName name="PRODWVG1" localSheetId="3">#REF!</definedName>
    <definedName name="PRODWVG1">#REF!</definedName>
    <definedName name="PRODWVG2" localSheetId="1">#REF!</definedName>
    <definedName name="PRODWVG2" localSheetId="3">#REF!</definedName>
    <definedName name="PRODWVG2">#REF!</definedName>
    <definedName name="ProImportExport.ImportFile">#N/A</definedName>
    <definedName name="ProImportExport.SaveNewFile">#N/A</definedName>
    <definedName name="Project">'[24]New Projects'!$AS$3:$AS$4</definedName>
    <definedName name="ProjectName">{"BU Name or Client/Project Name"}</definedName>
    <definedName name="PROPANO" localSheetId="1">#REF!</definedName>
    <definedName name="PROPANO" localSheetId="3">#REF!</definedName>
    <definedName name="PROPANO">#REF!</definedName>
    <definedName name="proses" localSheetId="1">#REF!</definedName>
    <definedName name="proses" localSheetId="3">#REF!</definedName>
    <definedName name="proses">#REF!</definedName>
    <definedName name="PROSES1" localSheetId="1">#REF!</definedName>
    <definedName name="PROSES1" localSheetId="3">#REF!</definedName>
    <definedName name="PROSES1">#REF!</definedName>
    <definedName name="PROVEN" localSheetId="1">#REF!</definedName>
    <definedName name="PROVEN" localSheetId="3">#REF!</definedName>
    <definedName name="PROVEN">#REF!</definedName>
    <definedName name="PRTA" localSheetId="1">#REF!</definedName>
    <definedName name="PRTA" localSheetId="3">#REF!</definedName>
    <definedName name="PRTA">#REF!</definedName>
    <definedName name="PRTAA" localSheetId="1">#REF!</definedName>
    <definedName name="PRTAA" localSheetId="3">#REF!</definedName>
    <definedName name="PRTAA">#REF!</definedName>
    <definedName name="PS">[6]Value!$AE$11</definedName>
    <definedName name="PST1___0">"$#REF!.$B$5"</definedName>
    <definedName name="PTA" localSheetId="1">#REF!</definedName>
    <definedName name="PTA" localSheetId="3">#REF!</definedName>
    <definedName name="PTA">#REF!</definedName>
    <definedName name="pta.acetico" localSheetId="1">#REF!</definedName>
    <definedName name="pta.acetico" localSheetId="3">#REF!</definedName>
    <definedName name="pta.acetico">#REF!</definedName>
    <definedName name="pta.ag.var" localSheetId="1">#REF!</definedName>
    <definedName name="pta.ag.var" localSheetId="3">#REF!</definedName>
    <definedName name="pta.ag.var">#REF!</definedName>
    <definedName name="pta.agua.fijo" localSheetId="1">#REF!</definedName>
    <definedName name="pta.agua.fijo" localSheetId="3">#REF!</definedName>
    <definedName name="pta.agua.fijo">#REF!</definedName>
    <definedName name="pta.alum" localSheetId="1">#REF!</definedName>
    <definedName name="pta.alum" localSheetId="3">#REF!</definedName>
    <definedName name="pta.alum">#REF!</definedName>
    <definedName name="pta.anionica" localSheetId="1">#REF!</definedName>
    <definedName name="pta.anionica" localSheetId="3">#REF!</definedName>
    <definedName name="pta.anionica">#REF!</definedName>
    <definedName name="pta.bols.cont." localSheetId="1">#REF!</definedName>
    <definedName name="pta.bols.cont." localSheetId="3">#REF!</definedName>
    <definedName name="pta.bols.cont.">#REF!</definedName>
    <definedName name="pta.bolsa.dmt" localSheetId="1">#REF!</definedName>
    <definedName name="pta.bolsa.dmt" localSheetId="3">#REF!</definedName>
    <definedName name="pta.bolsa.dmt">#REF!</definedName>
    <definedName name="pta.bolsa.pta" localSheetId="1">#REF!</definedName>
    <definedName name="pta.bolsa.pta" localSheetId="3">#REF!</definedName>
    <definedName name="pta.bolsa.pta">#REF!</definedName>
    <definedName name="pta.bst" localSheetId="1">#REF!</definedName>
    <definedName name="pta.bst" localSheetId="3">#REF!</definedName>
    <definedName name="pta.bst">#REF!</definedName>
    <definedName name="pta.cabon.cal" localSheetId="1">#REF!</definedName>
    <definedName name="pta.cabon.cal" localSheetId="3">#REF!</definedName>
    <definedName name="pta.cabon.cal">#REF!</definedName>
    <definedName name="pta.cal" localSheetId="1">#REF!</definedName>
    <definedName name="pta.cal" localSheetId="3">#REF!</definedName>
    <definedName name="pta.cal">#REF!</definedName>
    <definedName name="pta.carbon.act" localSheetId="1">#REF!</definedName>
    <definedName name="pta.carbon.act" localSheetId="3">#REF!</definedName>
    <definedName name="pta.carbon.act">#REF!</definedName>
    <definedName name="pta.carton" localSheetId="1">#REF!</definedName>
    <definedName name="pta.carton" localSheetId="3">#REF!</definedName>
    <definedName name="pta.carton">#REF!</definedName>
    <definedName name="pta.cationica" localSheetId="1">#REF!</definedName>
    <definedName name="pta.cationica" localSheetId="3">#REF!</definedName>
    <definedName name="pta.cationica">#REF!</definedName>
    <definedName name="pta.cintas" localSheetId="1">#REF!</definedName>
    <definedName name="pta.cintas" localSheetId="3">#REF!</definedName>
    <definedName name="pta.cintas">#REF!</definedName>
    <definedName name="pta.clorito" localSheetId="1">#REF!</definedName>
    <definedName name="pta.clorito" localSheetId="3">#REF!</definedName>
    <definedName name="pta.clorito">#REF!</definedName>
    <definedName name="pta.co" localSheetId="1">#REF!</definedName>
    <definedName name="pta.co" localSheetId="3">#REF!</definedName>
    <definedName name="pta.co">#REF!</definedName>
    <definedName name="pta.colabs" localSheetId="1">#REF!</definedName>
    <definedName name="pta.colabs" localSheetId="3">#REF!</definedName>
    <definedName name="pta.colabs">#REF!</definedName>
    <definedName name="pta.dowt" localSheetId="1">#REF!</definedName>
    <definedName name="pta.dowt" localSheetId="3">#REF!</definedName>
    <definedName name="pta.dowt">#REF!</definedName>
    <definedName name="pta.fgas" localSheetId="1">#REF!</definedName>
    <definedName name="pta.fgas" localSheetId="3">#REF!</definedName>
    <definedName name="pta.fgas">#REF!</definedName>
    <definedName name="pta.fgas.vapor" localSheetId="1">#REF!</definedName>
    <definedName name="pta.fgas.vapor" localSheetId="3">#REF!</definedName>
    <definedName name="pta.fgas.vapor">#REF!</definedName>
    <definedName name="PTA.FGAS_ACEITE" localSheetId="1">#REF!</definedName>
    <definedName name="PTA.FGAS_ACEITE" localSheetId="3">#REF!</definedName>
    <definedName name="PTA.FGAS_ACEITE">#REF!</definedName>
    <definedName name="pta.flocusol" localSheetId="1">#REF!</definedName>
    <definedName name="pta.flocusol" localSheetId="3">#REF!</definedName>
    <definedName name="pta.flocusol">#REF!</definedName>
    <definedName name="pta.foil.aceite" localSheetId="1">#REF!</definedName>
    <definedName name="pta.foil.aceite" localSheetId="3">#REF!</definedName>
    <definedName name="pta.foil.aceite">#REF!</definedName>
    <definedName name="pta.foil.vap" localSheetId="1">#REF!</definedName>
    <definedName name="pta.foil.vap" localSheetId="3">#REF!</definedName>
    <definedName name="pta.foil.vap">#REF!</definedName>
    <definedName name="pta.fosfato" localSheetId="1">#REF!</definedName>
    <definedName name="pta.fosfato" localSheetId="3">#REF!</definedName>
    <definedName name="pta.fosfato">#REF!</definedName>
    <definedName name="pta.freon114" localSheetId="1">#REF!</definedName>
    <definedName name="pta.freon114" localSheetId="3">#REF!</definedName>
    <definedName name="pta.freon114">#REF!</definedName>
    <definedName name="pta.glic.pta" localSheetId="1">#REF!</definedName>
    <definedName name="pta.glic.pta" localSheetId="3">#REF!</definedName>
    <definedName name="pta.glic.pta">#REF!</definedName>
    <definedName name="pta.goil.alm" localSheetId="1">#REF!</definedName>
    <definedName name="pta.goil.alm" localSheetId="3">#REF!</definedName>
    <definedName name="pta.goil.alm">#REF!</definedName>
    <definedName name="pta.goil.manto" localSheetId="1">#REF!</definedName>
    <definedName name="pta.goil.manto" localSheetId="3">#REF!</definedName>
    <definedName name="pta.goil.manto">#REF!</definedName>
    <definedName name="pta.goil.oper" localSheetId="1">#REF!</definedName>
    <definedName name="pta.goil.oper" localSheetId="3">#REF!</definedName>
    <definedName name="pta.goil.oper">#REF!</definedName>
    <definedName name="pta.hidrog" localSheetId="1">#REF!</definedName>
    <definedName name="pta.hidrog" localSheetId="3">#REF!</definedName>
    <definedName name="pta.hidrog">#REF!</definedName>
    <definedName name="pta.hipoc.sa" localSheetId="1">#REF!</definedName>
    <definedName name="pta.hipoc.sa" localSheetId="3">#REF!</definedName>
    <definedName name="pta.hipoc.sa">#REF!</definedName>
    <definedName name="pta.hipoc.trat.a" localSheetId="1">#REF!</definedName>
    <definedName name="pta.hipoc.trat.a" localSheetId="3">#REF!</definedName>
    <definedName name="pta.hipoc.trat.a">#REF!</definedName>
    <definedName name="pta.incus" localSheetId="1">#REF!</definedName>
    <definedName name="pta.incus" localSheetId="3">#REF!</definedName>
    <definedName name="pta.incus">#REF!</definedName>
    <definedName name="pta.liner3.2" localSheetId="1">#REF!</definedName>
    <definedName name="pta.liner3.2" localSheetId="3">#REF!</definedName>
    <definedName name="pta.liner3.2">#REF!</definedName>
    <definedName name="pta.met" localSheetId="1">#REF!</definedName>
    <definedName name="pta.met" localSheetId="3">#REF!</definedName>
    <definedName name="pta.met">#REF!</definedName>
    <definedName name="pta.mirecide" localSheetId="1">#REF!</definedName>
    <definedName name="pta.mirecide" localSheetId="3">#REF!</definedName>
    <definedName name="pta.mirecide">#REF!</definedName>
    <definedName name="pta.mn" localSheetId="1">#REF!</definedName>
    <definedName name="pta.mn" localSheetId="3">#REF!</definedName>
    <definedName name="pta.mn">#REF!</definedName>
    <definedName name="pta.mpt" localSheetId="1">#REF!</definedName>
    <definedName name="pta.mpt" localSheetId="3">#REF!</definedName>
    <definedName name="pta.mpt">#REF!</definedName>
    <definedName name="PTA.MX" localSheetId="1">#REF!</definedName>
    <definedName name="PTA.MX" localSheetId="3">#REF!</definedName>
    <definedName name="PTA.MX">#REF!</definedName>
    <definedName name="pta.n4000" localSheetId="1">#REF!</definedName>
    <definedName name="pta.n4000" localSheetId="3">#REF!</definedName>
    <definedName name="pta.n4000">#REF!</definedName>
    <definedName name="pta.nit.alm" localSheetId="1">#REF!</definedName>
    <definedName name="pta.nit.alm" localSheetId="3">#REF!</definedName>
    <definedName name="pta.nit.alm">#REF!</definedName>
    <definedName name="pta.nit.dmt" localSheetId="1">#REF!</definedName>
    <definedName name="pta.nit.dmt" localSheetId="3">#REF!</definedName>
    <definedName name="pta.nit.dmt">#REF!</definedName>
    <definedName name="pta.nit.sa" localSheetId="1">#REF!</definedName>
    <definedName name="pta.nit.sa" localSheetId="3">#REF!</definedName>
    <definedName name="pta.nit.sa">#REF!</definedName>
    <definedName name="pta.nit.ta" localSheetId="1">#REF!</definedName>
    <definedName name="pta.nit.ta" localSheetId="3">#REF!</definedName>
    <definedName name="pta.nit.ta">#REF!</definedName>
    <definedName name="pta.nit_dmtf" localSheetId="1">#REF!</definedName>
    <definedName name="pta.nit_dmtf" localSheetId="3">#REF!</definedName>
    <definedName name="pta.nit_dmtf">#REF!</definedName>
    <definedName name="pta.ortox" localSheetId="1">#REF!</definedName>
    <definedName name="pta.ortox" localSheetId="3">#REF!</definedName>
    <definedName name="pta.ortox">#REF!</definedName>
    <definedName name="pta.oxig" localSheetId="1">#REF!</definedName>
    <definedName name="pta.oxig" localSheetId="3">#REF!</definedName>
    <definedName name="pta.oxig">#REF!</definedName>
    <definedName name="pta.palad.c" localSheetId="1">#REF!</definedName>
    <definedName name="pta.palad.c" localSheetId="3">#REF!</definedName>
    <definedName name="pta.palad.c">#REF!</definedName>
    <definedName name="pta.palad.m" localSheetId="1">#REF!</definedName>
    <definedName name="pta.palad.m" localSheetId="3">#REF!</definedName>
    <definedName name="pta.palad.m">#REF!</definedName>
    <definedName name="pta.pale.dmt.exp" localSheetId="1">#REF!</definedName>
    <definedName name="pta.pale.dmt.exp" localSheetId="3">#REF!</definedName>
    <definedName name="pta.pale.dmt.exp">#REF!</definedName>
    <definedName name="pta.pale.dmt.nac" localSheetId="1">#REF!</definedName>
    <definedName name="pta.pale.dmt.nac" localSheetId="3">#REF!</definedName>
    <definedName name="pta.pale.dmt.nac">#REF!</definedName>
    <definedName name="pta.pale.dmt.sac.exp" localSheetId="1">#REF!</definedName>
    <definedName name="pta.pale.dmt.sac.exp" localSheetId="3">#REF!</definedName>
    <definedName name="pta.pale.dmt.sac.exp">#REF!</definedName>
    <definedName name="pta.pale.pta.exp" localSheetId="1">#REF!</definedName>
    <definedName name="pta.pale.pta.exp" localSheetId="3">#REF!</definedName>
    <definedName name="pta.pale.pta.exp">#REF!</definedName>
    <definedName name="pta.pale.pta.nac" localSheetId="1">#REF!</definedName>
    <definedName name="pta.pale.pta.nac" localSheetId="3">#REF!</definedName>
    <definedName name="pta.pale.pta.nac">#REF!</definedName>
    <definedName name="pta.parrilla" localSheetId="1">#REF!</definedName>
    <definedName name="pta.parrilla" localSheetId="3">#REF!</definedName>
    <definedName name="pta.parrilla">#REF!</definedName>
    <definedName name="pta.plast" localSheetId="1">#REF!</definedName>
    <definedName name="pta.plast" localSheetId="3">#REF!</definedName>
    <definedName name="pta.plast">#REF!</definedName>
    <definedName name="pta.prop.aceite" localSheetId="1">#REF!</definedName>
    <definedName name="pta.prop.aceite" localSheetId="3">#REF!</definedName>
    <definedName name="pta.prop.aceite">#REF!</definedName>
    <definedName name="pta.prop.cocina" localSheetId="1">#REF!</definedName>
    <definedName name="pta.prop.cocina" localSheetId="3">#REF!</definedName>
    <definedName name="pta.prop.cocina">#REF!</definedName>
    <definedName name="pta.prop.ginerte" localSheetId="1">#REF!</definedName>
    <definedName name="pta.prop.ginerte" localSheetId="3">#REF!</definedName>
    <definedName name="pta.prop.ginerte">#REF!</definedName>
    <definedName name="Pta.px" localSheetId="1">#REF!</definedName>
    <definedName name="Pta.px" localSheetId="3">#REF!</definedName>
    <definedName name="Pta.px">#REF!</definedName>
    <definedName name="pta.r108" localSheetId="1">#REF!</definedName>
    <definedName name="pta.r108" localSheetId="3">#REF!</definedName>
    <definedName name="pta.r108">#REF!</definedName>
    <definedName name="pta.r13" localSheetId="1">#REF!</definedName>
    <definedName name="pta.r13" localSheetId="3">#REF!</definedName>
    <definedName name="pta.r13">#REF!</definedName>
    <definedName name="pta.r14" localSheetId="1">#REF!</definedName>
    <definedName name="pta.r14" localSheetId="3">#REF!</definedName>
    <definedName name="pta.r14">#REF!</definedName>
    <definedName name="pta.r42" localSheetId="1">#REF!</definedName>
    <definedName name="pta.r42" localSheetId="3">#REF!</definedName>
    <definedName name="pta.r42">#REF!</definedName>
    <definedName name="pta.r60" localSheetId="1">#REF!</definedName>
    <definedName name="pta.r60" localSheetId="3">#REF!</definedName>
    <definedName name="pta.r60">#REF!</definedName>
    <definedName name="pta.r66" localSheetId="1">#REF!</definedName>
    <definedName name="pta.r66" localSheetId="3">#REF!</definedName>
    <definedName name="pta.r66">#REF!</definedName>
    <definedName name="pta.r70" localSheetId="1">#REF!</definedName>
    <definedName name="pta.r70" localSheetId="3">#REF!</definedName>
    <definedName name="pta.r70">#REF!</definedName>
    <definedName name="PTA.REJAMAD" localSheetId="1">#REF!</definedName>
    <definedName name="PTA.REJAMAD" localSheetId="3">#REF!</definedName>
    <definedName name="PTA.REJAMAD">#REF!</definedName>
    <definedName name="pta.rejas" localSheetId="1">#REF!</definedName>
    <definedName name="pta.rejas" localSheetId="3">#REF!</definedName>
    <definedName name="pta.rejas">#REF!</definedName>
    <definedName name="pta.saca.dmt1000" localSheetId="1">#REF!</definedName>
    <definedName name="pta.saca.dmt1000" localSheetId="3">#REF!</definedName>
    <definedName name="pta.saca.dmt1000">#REF!</definedName>
    <definedName name="pta.saca.dmt800" localSheetId="1">#REF!</definedName>
    <definedName name="pta.saca.dmt800" localSheetId="3">#REF!</definedName>
    <definedName name="pta.saca.dmt800">#REF!</definedName>
    <definedName name="pta.saca.pta.exp" localSheetId="1">#REF!</definedName>
    <definedName name="pta.saca.pta.exp" localSheetId="3">#REF!</definedName>
    <definedName name="pta.saca.pta.exp">#REF!</definedName>
    <definedName name="pta.saca.pta.nac" localSheetId="1">#REF!</definedName>
    <definedName name="pta.saca.pta.nac" localSheetId="3">#REF!</definedName>
    <definedName name="pta.saca.pta.nac">#REF!</definedName>
    <definedName name="pta.saco.v.dmt" localSheetId="1">#REF!</definedName>
    <definedName name="pta.saco.v.dmt" localSheetId="3">#REF!</definedName>
    <definedName name="pta.saco.v.dmt">#REF!</definedName>
    <definedName name="pta.sacos.dmt" localSheetId="1">#REF!</definedName>
    <definedName name="pta.sacos.dmt" localSheetId="3">#REF!</definedName>
    <definedName name="pta.sacos.dmt">#REF!</definedName>
    <definedName name="pta.sacos.pta" localSheetId="1">#REF!</definedName>
    <definedName name="pta.sacos.pta" localSheetId="3">#REF!</definedName>
    <definedName name="pta.sacos.pta">#REF!</definedName>
    <definedName name="pta.sacos.r.dmt" localSheetId="1">#REF!</definedName>
    <definedName name="pta.sacos.r.dmt" localSheetId="3">#REF!</definedName>
    <definedName name="pta.sacos.r.dmt">#REF!</definedName>
    <definedName name="pta.santonox" localSheetId="1">#REF!</definedName>
    <definedName name="pta.santonox" localSheetId="3">#REF!</definedName>
    <definedName name="pta.santonox">#REF!</definedName>
    <definedName name="pta.sosa.pta" localSheetId="1">#REF!</definedName>
    <definedName name="pta.sosa.pta" localSheetId="3">#REF!</definedName>
    <definedName name="pta.sosa.pta">#REF!</definedName>
    <definedName name="pta.sosa.sa" localSheetId="1">#REF!</definedName>
    <definedName name="pta.sosa.sa" localSheetId="3">#REF!</definedName>
    <definedName name="pta.sosa.sa">#REF!</definedName>
    <definedName name="pta.sosa.ta" localSheetId="1">#REF!</definedName>
    <definedName name="pta.sosa.ta" localSheetId="3">#REF!</definedName>
    <definedName name="pta.sosa.ta">#REF!</definedName>
    <definedName name="pta.sulf.alum" localSheetId="1">#REF!</definedName>
    <definedName name="pta.sulf.alum" localSheetId="3">#REF!</definedName>
    <definedName name="pta.sulf.alum">#REF!</definedName>
    <definedName name="pta.sulfurico" localSheetId="1">#REF!</definedName>
    <definedName name="pta.sulfurico" localSheetId="3">#REF!</definedName>
    <definedName name="pta.sulfurico">#REF!</definedName>
    <definedName name="pta.urea" localSheetId="1">#REF!</definedName>
    <definedName name="pta.urea" localSheetId="3">#REF!</definedName>
    <definedName name="pta.urea">#REF!</definedName>
    <definedName name="PTA_Asia" localSheetId="1">#REF!</definedName>
    <definedName name="PTA_Asia" localSheetId="3">#REF!</definedName>
    <definedName name="PTA_Asia">#REF!</definedName>
    <definedName name="PTA_Cogen_Spec.energy" localSheetId="1">#REF!</definedName>
    <definedName name="PTA_Cogen_Spec.energy" localSheetId="3">#REF!</definedName>
    <definedName name="PTA_Cogen_Spec.energy">#REF!</definedName>
    <definedName name="PTA_CTA" localSheetId="1">#REF!</definedName>
    <definedName name="PTA_CTA" localSheetId="3">#REF!</definedName>
    <definedName name="PTA_CTA">#REF!</definedName>
    <definedName name="PTA_CTAorg" localSheetId="1">#REF!</definedName>
    <definedName name="PTA_CTAorg" localSheetId="3">#REF!</definedName>
    <definedName name="PTA_CTAorg">#REF!</definedName>
    <definedName name="PTA_Euro" localSheetId="1">#REF!</definedName>
    <definedName name="PTA_Euro" localSheetId="3">#REF!</definedName>
    <definedName name="PTA_Euro">#REF!</definedName>
    <definedName name="PTA_EX" localSheetId="1">#REF!</definedName>
    <definedName name="PTA_EX" localSheetId="3">#REF!</definedName>
    <definedName name="PTA_EX">#REF!</definedName>
    <definedName name="PTA_EX_TM" localSheetId="1">#REF!</definedName>
    <definedName name="PTA_EX_TM" localSheetId="3">#REF!</definedName>
    <definedName name="PTA_EX_TM">#REF!</definedName>
    <definedName name="PTA_Mex" localSheetId="1">#REF!</definedName>
    <definedName name="PTA_Mex" localSheetId="3">#REF!</definedName>
    <definedName name="PTA_Mex">#REF!</definedName>
    <definedName name="PTA_NAL" localSheetId="1">#REF!</definedName>
    <definedName name="PTA_NAL" localSheetId="3">#REF!</definedName>
    <definedName name="PTA_NAL">#REF!</definedName>
    <definedName name="PTA_NAL_TM" localSheetId="1">#REF!</definedName>
    <definedName name="PTA_NAL_TM" localSheetId="3">#REF!</definedName>
    <definedName name="PTA_NAL_TM">#REF!</definedName>
    <definedName name="PTA_Output_Mtpa" localSheetId="1">#REF!</definedName>
    <definedName name="PTA_Output_Mtpa" localSheetId="3">#REF!</definedName>
    <definedName name="PTA_Output_Mtpa">#REF!</definedName>
    <definedName name="PTA_Output_Tph" localSheetId="1">#REF!</definedName>
    <definedName name="PTA_Output_Tph" localSheetId="3">#REF!</definedName>
    <definedName name="PTA_Output_Tph">#REF!</definedName>
    <definedName name="PTA_PETtransport_kWh" localSheetId="1">#REF!</definedName>
    <definedName name="PTA_PETtransport_kWh" localSheetId="3">#REF!</definedName>
    <definedName name="PTA_PETtransport_kWh">#REF!</definedName>
    <definedName name="PTA_pwr_kW" localSheetId="1">#REF!</definedName>
    <definedName name="PTA_pwr_kW" localSheetId="3">#REF!</definedName>
    <definedName name="PTA_pwr_kW">#REF!</definedName>
    <definedName name="PTA_Rest_pwr_MW" localSheetId="1">#REF!</definedName>
    <definedName name="PTA_Rest_pwr_MW" localSheetId="3">#REF!</definedName>
    <definedName name="PTA_Rest_pwr_MW">#REF!</definedName>
    <definedName name="PTA_SpecEnergy_GJpt" localSheetId="1">#REF!</definedName>
    <definedName name="PTA_SpecEnergy_GJpt" localSheetId="3">#REF!</definedName>
    <definedName name="PTA_SpecEnergy_GJpt">#REF!</definedName>
    <definedName name="PTA_Stm_Tph" localSheetId="1">#REF!</definedName>
    <definedName name="PTA_Stm_Tph" localSheetId="3">#REF!</definedName>
    <definedName name="PTA_Stm_Tph">#REF!</definedName>
    <definedName name="PTA_ton_10" localSheetId="1">#REF!</definedName>
    <definedName name="PTA_ton_10" localSheetId="3">#REF!</definedName>
    <definedName name="PTA_ton_10">#REF!</definedName>
    <definedName name="PTA_tonph_10" localSheetId="1">#REF!</definedName>
    <definedName name="PTA_tonph_10" localSheetId="3">#REF!</definedName>
    <definedName name="PTA_tonph_10">#REF!</definedName>
    <definedName name="PTA_TotalEnergy_GJpa" localSheetId="1">#REF!</definedName>
    <definedName name="PTA_TotalEnergy_GJpa" localSheetId="3">#REF!</definedName>
    <definedName name="PTA_TotalEnergy_GJpa">#REF!</definedName>
    <definedName name="PTA_UE" localSheetId="1">#REF!</definedName>
    <definedName name="PTA_UE" localSheetId="3">#REF!</definedName>
    <definedName name="PTA_UE">#REF!</definedName>
    <definedName name="PTA_UE_TM" localSheetId="1">#REF!</definedName>
    <definedName name="PTA_UE_TM" localSheetId="3">#REF!</definedName>
    <definedName name="PTA_UE_TM">#REF!</definedName>
    <definedName name="PTA_USA" localSheetId="1">#REF!</definedName>
    <definedName name="PTA_USA" localSheetId="3">#REF!</definedName>
    <definedName name="PTA_USA">#REF!</definedName>
    <definedName name="PTA_WGE_power_kWh" localSheetId="1">#REF!</definedName>
    <definedName name="PTA_WGE_power_kWh" localSheetId="3">#REF!</definedName>
    <definedName name="PTA_WGE_power_kWh">#REF!</definedName>
    <definedName name="pta03cat" localSheetId="1">#REF!</definedName>
    <definedName name="pta03cat" localSheetId="3">#REF!</definedName>
    <definedName name="pta03cat">#REF!</definedName>
    <definedName name="pta03dep" localSheetId="1">#REF!</definedName>
    <definedName name="pta03dep" localSheetId="3">#REF!</definedName>
    <definedName name="pta03dep">#REF!</definedName>
    <definedName name="pta03fixed" localSheetId="1">#REF!</definedName>
    <definedName name="pta03fixed" localSheetId="3">#REF!</definedName>
    <definedName name="pta03fixed">#REF!</definedName>
    <definedName name="pta03hydrogen" localSheetId="1">#REF!</definedName>
    <definedName name="pta03hydrogen" localSheetId="3">#REF!</definedName>
    <definedName name="pta03hydrogen">#REF!</definedName>
    <definedName name="pta03pack" localSheetId="1">#REF!</definedName>
    <definedName name="pta03pack" localSheetId="3">#REF!</definedName>
    <definedName name="pta03pack">#REF!</definedName>
    <definedName name="pta03pow" localSheetId="1">#REF!</definedName>
    <definedName name="pta03pow" localSheetId="3">#REF!</definedName>
    <definedName name="pta03pow">#REF!</definedName>
    <definedName name="pta03prod" localSheetId="1">#REF!</definedName>
    <definedName name="pta03prod" localSheetId="3">#REF!</definedName>
    <definedName name="pta03prod">#REF!</definedName>
    <definedName name="pta03roy" localSheetId="1">#REF!</definedName>
    <definedName name="pta03roy" localSheetId="3">#REF!</definedName>
    <definedName name="pta03roy">#REF!</definedName>
    <definedName name="pta03util" localSheetId="1">#REF!</definedName>
    <definedName name="pta03util" localSheetId="3">#REF!</definedName>
    <definedName name="pta03util">#REF!</definedName>
    <definedName name="pta03waste" localSheetId="1">#REF!</definedName>
    <definedName name="pta03waste" localSheetId="3">#REF!</definedName>
    <definedName name="pta03waste">#REF!</definedName>
    <definedName name="PTAPTA" localSheetId="1">#REF!</definedName>
    <definedName name="PTAPTA" localSheetId="3">#REF!</definedName>
    <definedName name="PTAPTA">#REF!</definedName>
    <definedName name="PTAS" localSheetId="1">#REF!</definedName>
    <definedName name="PTAS" localSheetId="3">#REF!</definedName>
    <definedName name="PTAS">#REF!</definedName>
    <definedName name="PTAS.BISULFITO" localSheetId="1">#REF!</definedName>
    <definedName name="PTAS.BISULFITO" localSheetId="3">#REF!</definedName>
    <definedName name="PTAS.BISULFITO">#REF!</definedName>
    <definedName name="ptas.bols_contptaexp" localSheetId="1">#REF!</definedName>
    <definedName name="ptas.bols_contptaexp" localSheetId="3">#REF!</definedName>
    <definedName name="ptas.bols_contptaexp">#REF!</definedName>
    <definedName name="PTAS.CLORHIDRICO" localSheetId="1">#REF!</definedName>
    <definedName name="PTAS.CLORHIDRICO" localSheetId="3">#REF!</definedName>
    <definedName name="PTAS.CLORHIDRICO">#REF!</definedName>
    <definedName name="ptas.fgas.aceite" localSheetId="1">#REF!</definedName>
    <definedName name="ptas.fgas.aceite" localSheetId="3">#REF!</definedName>
    <definedName name="ptas.fgas.aceite">#REF!</definedName>
    <definedName name="ptas.glic.ta" localSheetId="1">#REF!</definedName>
    <definedName name="ptas.glic.ta" localSheetId="3">#REF!</definedName>
    <definedName name="ptas.glic.ta">#REF!</definedName>
    <definedName name="ptas.mes" localSheetId="1">#REF!</definedName>
    <definedName name="ptas.mes" localSheetId="3">#REF!</definedName>
    <definedName name="ptas.mes">#REF!</definedName>
    <definedName name="ptas.parr_dmtsacas" localSheetId="1">#REF!</definedName>
    <definedName name="ptas.parr_dmtsacas" localSheetId="3">#REF!</definedName>
    <definedName name="ptas.parr_dmtsacas">#REF!</definedName>
    <definedName name="ptas.parr_dmtsacos" localSheetId="1">#REF!</definedName>
    <definedName name="ptas.parr_dmtsacos" localSheetId="3">#REF!</definedName>
    <definedName name="ptas.parr_dmtsacos">#REF!</definedName>
    <definedName name="ptas.plast_dmtsacos" localSheetId="1">#REF!</definedName>
    <definedName name="ptas.plast_dmtsacos" localSheetId="3">#REF!</definedName>
    <definedName name="ptas.plast_dmtsacos">#REF!</definedName>
    <definedName name="PTAS.POTASA" localSheetId="1">#REF!</definedName>
    <definedName name="PTAS.POTASA" localSheetId="3">#REF!</definedName>
    <definedName name="PTAS.POTASA">#REF!</definedName>
    <definedName name="PTAS.RES_A349" localSheetId="1">#REF!</definedName>
    <definedName name="PTAS.RES_A349" localSheetId="3">#REF!</definedName>
    <definedName name="PTAS.RES_A349">#REF!</definedName>
    <definedName name="PTIP_PX" localSheetId="1">#REF!</definedName>
    <definedName name="PTIP_PX" localSheetId="3">#REF!</definedName>
    <definedName name="PTIP_PX">#REF!</definedName>
    <definedName name="PTMEG_Chart" localSheetId="1">#REF!</definedName>
    <definedName name="PTMEG_Chart" localSheetId="3">#REF!</definedName>
    <definedName name="PTMEG_Chart">#REF!</definedName>
    <definedName name="PTMEG_VPSum" localSheetId="1">#REF!</definedName>
    <definedName name="PTMEG_VPSum" localSheetId="3">#REF!</definedName>
    <definedName name="PTMEG_VPSum">#REF!</definedName>
    <definedName name="PTOACUM" localSheetId="1">#REF!</definedName>
    <definedName name="PTOACUM" localSheetId="3">#REF!</definedName>
    <definedName name="PTOACUM">#REF!</definedName>
    <definedName name="PTOMES" localSheetId="1">#REF!</definedName>
    <definedName name="PTOMES" localSheetId="3">#REF!</definedName>
    <definedName name="PTOMES">#REF!</definedName>
    <definedName name="pts.clohidrico" localSheetId="1">#REF!</definedName>
    <definedName name="pts.clohidrico" localSheetId="3">#REF!</definedName>
    <definedName name="pts.clohidrico">#REF!</definedName>
    <definedName name="PTS.G.NAT.ACEITE" localSheetId="1">#REF!</definedName>
    <definedName name="PTS.G.NAT.ACEITE" localSheetId="3">#REF!</definedName>
    <definedName name="PTS.G.NAT.ACEITE">#REF!</definedName>
    <definedName name="PTS.G.NAT.VAPOR" localSheetId="1">#REF!</definedName>
    <definedName name="PTS.G.NAT.VAPOR" localSheetId="3">#REF!</definedName>
    <definedName name="PTS.G.NAT.VAPOR">#REF!</definedName>
    <definedName name="pts.HBr" localSheetId="1">#REF!</definedName>
    <definedName name="pts.HBr" localSheetId="3">#REF!</definedName>
    <definedName name="pts.HBr">#REF!</definedName>
    <definedName name="pts.incus40" localSheetId="1">#REF!</definedName>
    <definedName name="pts.incus40" localSheetId="3">#REF!</definedName>
    <definedName name="pts.incus40">#REF!</definedName>
    <definedName name="PTS.INCUSCTR40" localSheetId="1">#REF!</definedName>
    <definedName name="PTS.INCUSCTR40" localSheetId="3">#REF!</definedName>
    <definedName name="PTS.INCUSCTR40">#REF!</definedName>
    <definedName name="pts.resina351" localSheetId="1">#REF!</definedName>
    <definedName name="pts.resina351" localSheetId="3">#REF!</definedName>
    <definedName name="pts.resina351">#REF!</definedName>
    <definedName name="pts.resina352" localSheetId="1">#REF!</definedName>
    <definedName name="pts.resina352" localSheetId="3">#REF!</definedName>
    <definedName name="pts.resina352">#REF!</definedName>
    <definedName name="pts.restin40c" localSheetId="1">#REF!</definedName>
    <definedName name="pts.restin40c" localSheetId="3">#REF!</definedName>
    <definedName name="pts.restin40c">#REF!</definedName>
    <definedName name="PUB_FileID" hidden="1">"L10003649.xls"</definedName>
    <definedName name="PUB_UserID" hidden="1">"MAYERX"</definedName>
    <definedName name="pw_501" localSheetId="1">#REF!</definedName>
    <definedName name="pw_501" localSheetId="3">#REF!</definedName>
    <definedName name="pw_501">#REF!</definedName>
    <definedName name="pw_521" localSheetId="1">#REF!</definedName>
    <definedName name="pw_521" localSheetId="3">#REF!</definedName>
    <definedName name="pw_521">#REF!</definedName>
    <definedName name="pw_582" localSheetId="1">#REF!</definedName>
    <definedName name="pw_582" localSheetId="3">#REF!</definedName>
    <definedName name="pw_582">#REF!</definedName>
    <definedName name="PWR_AUX_10" localSheetId="1">#REF!</definedName>
    <definedName name="PWR_AUX_10" localSheetId="3">#REF!</definedName>
    <definedName name="PWR_AUX_10">#REF!</definedName>
    <definedName name="PWR_AUXBF_10" localSheetId="1">#REF!</definedName>
    <definedName name="PWR_AUXBF_10" localSheetId="3">#REF!</definedName>
    <definedName name="PWR_AUXBF_10">#REF!</definedName>
    <definedName name="PWR_BFW_10" localSheetId="1">#REF!</definedName>
    <definedName name="PWR_BFW_10" localSheetId="3">#REF!</definedName>
    <definedName name="PWR_BFW_10">#REF!</definedName>
    <definedName name="PWR_CW_10" localSheetId="1">#REF!</definedName>
    <definedName name="PWR_CW_10" localSheetId="3">#REF!</definedName>
    <definedName name="PWR_CW_10">#REF!</definedName>
    <definedName name="PWR_CWFAN_10" localSheetId="1">#REF!</definedName>
    <definedName name="PWR_CWFAN_10" localSheetId="3">#REF!</definedName>
    <definedName name="PWR_CWFAN_10">#REF!</definedName>
    <definedName name="PWR_Demin_10" localSheetId="1">#REF!</definedName>
    <definedName name="PWR_Demin_10" localSheetId="3">#REF!</definedName>
    <definedName name="PWR_Demin_10">#REF!</definedName>
    <definedName name="PWR_DigAir_10" localSheetId="1">#REF!</definedName>
    <definedName name="PWR_DigAir_10" localSheetId="3">#REF!</definedName>
    <definedName name="PWR_DigAir_10">#REF!</definedName>
    <definedName name="PWR_EXP_10" localSheetId="1">#REF!</definedName>
    <definedName name="PWR_EXP_10" localSheetId="3">#REF!</definedName>
    <definedName name="PWR_EXP_10">#REF!</definedName>
    <definedName name="PWR_EXP_2010" localSheetId="1">#REF!</definedName>
    <definedName name="PWR_EXP_2010" localSheetId="3">#REF!</definedName>
    <definedName name="PWR_EXP_2010">#REF!</definedName>
    <definedName name="PWR_GT_10" localSheetId="1">#REF!</definedName>
    <definedName name="PWR_GT_10" localSheetId="3">#REF!</definedName>
    <definedName name="PWR_GT_10">#REF!</definedName>
    <definedName name="PWR_IA_10" localSheetId="1">#REF!</definedName>
    <definedName name="PWR_IA_10" localSheetId="3">#REF!</definedName>
    <definedName name="PWR_IA_10">#REF!</definedName>
    <definedName name="PWR_IN_10" localSheetId="1">#REF!</definedName>
    <definedName name="PWR_IN_10" localSheetId="3">#REF!</definedName>
    <definedName name="PWR_IN_10">#REF!</definedName>
    <definedName name="PWR_IN_2010" localSheetId="1">#REF!</definedName>
    <definedName name="PWR_IN_2010" localSheetId="3">#REF!</definedName>
    <definedName name="PWR_IN_2010">#REF!</definedName>
    <definedName name="PWR_MAC_10" localSheetId="1">#REF!</definedName>
    <definedName name="PWR_MAC_10" localSheetId="3">#REF!</definedName>
    <definedName name="PWR_MAC_10">#REF!</definedName>
    <definedName name="PWR_PET_10" localSheetId="1">#REF!</definedName>
    <definedName name="PWR_PET_10" localSheetId="3">#REF!</definedName>
    <definedName name="PWR_PET_10">#REF!</definedName>
    <definedName name="PWR_PTA_10" localSheetId="1">#REF!</definedName>
    <definedName name="PWR_PTA_10" localSheetId="3">#REF!</definedName>
    <definedName name="PWR_PTA_10">#REF!</definedName>
    <definedName name="PWR_PTA_REST_10" localSheetId="1">#REF!</definedName>
    <definedName name="PWR_PTA_REST_10" localSheetId="3">#REF!</definedName>
    <definedName name="PWR_PTA_REST_10">#REF!</definedName>
    <definedName name="PWR_PTACONVEY_10" localSheetId="1">#REF!</definedName>
    <definedName name="PWR_PTACONVEY_10" localSheetId="3">#REF!</definedName>
    <definedName name="PWR_PTACONVEY_10">#REF!</definedName>
    <definedName name="PWR_REST_10" localSheetId="1">#REF!</definedName>
    <definedName name="PWR_REST_10" localSheetId="3">#REF!</definedName>
    <definedName name="PWR_REST_10">#REF!</definedName>
    <definedName name="PWR_WGE_10" localSheetId="1">#REF!</definedName>
    <definedName name="PWR_WGE_10" localSheetId="3">#REF!</definedName>
    <definedName name="PWR_WGE_10">#REF!</definedName>
    <definedName name="PX_Asia" localSheetId="1">#REF!</definedName>
    <definedName name="PX_Asia" localSheetId="3">#REF!</definedName>
    <definedName name="PX_Asia">#REF!</definedName>
    <definedName name="PX_Chart" localSheetId="1">#REF!</definedName>
    <definedName name="PX_Chart" localSheetId="3">#REF!</definedName>
    <definedName name="PX_Chart">#REF!</definedName>
    <definedName name="PX_Euro" localSheetId="1">#REF!</definedName>
    <definedName name="PX_Euro" localSheetId="3">#REF!</definedName>
    <definedName name="PX_Euro">#REF!</definedName>
    <definedName name="PX_Mex" localSheetId="1">#REF!</definedName>
    <definedName name="PX_Mex" localSheetId="3">#REF!</definedName>
    <definedName name="PX_Mex">#REF!</definedName>
    <definedName name="PX_print_data_and_ratios" localSheetId="1">#REF!</definedName>
    <definedName name="PX_print_data_and_ratios" localSheetId="3">#REF!</definedName>
    <definedName name="PX_print_data_and_ratios">#REF!</definedName>
    <definedName name="PX_TPT" localSheetId="1">#REF!</definedName>
    <definedName name="PX_TPT" localSheetId="3">#REF!</definedName>
    <definedName name="PX_TPT">#REF!</definedName>
    <definedName name="PX_TPT_2012" localSheetId="1">#REF!</definedName>
    <definedName name="PX_TPT_2012" localSheetId="3">#REF!</definedName>
    <definedName name="PX_TPT_2012">#REF!</definedName>
    <definedName name="PX_USA" localSheetId="1">#REF!</definedName>
    <definedName name="PX_USA" localSheetId="3">#REF!</definedName>
    <definedName name="PX_USA">#REF!</definedName>
    <definedName name="PX_Wu" localSheetId="1">#REF!</definedName>
    <definedName name="PX_Wu" localSheetId="3">#REF!</definedName>
    <definedName name="PX_Wu">#REF!</definedName>
    <definedName name="PXVPSum" localSheetId="1">#REF!</definedName>
    <definedName name="PXVPSum" localSheetId="3">#REF!</definedName>
    <definedName name="PXVPSum">#REF!</definedName>
    <definedName name="PY_STADJCON" localSheetId="1">#REF!</definedName>
    <definedName name="PY_STADJCON" localSheetId="3">#REF!</definedName>
    <definedName name="PY_STADJCON">#REF!</definedName>
    <definedName name="Q">3</definedName>
    <definedName name="Q_1">3</definedName>
    <definedName name="Q_2">3</definedName>
    <definedName name="QAAA" localSheetId="1">#REF!</definedName>
    <definedName name="QAAA" localSheetId="3">#REF!</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 localSheetId="1">#REF!</definedName>
    <definedName name="qqqqq" localSheetId="3">#REF!</definedName>
    <definedName name="qqqqq">#REF!</definedName>
    <definedName name="qqqqqqqqqqqqqqqqqqqqqqqqqqqqqqqqqqq" localSheetId="1">#REF!</definedName>
    <definedName name="qqqqqqqqqqqqqqqqqqqqqqqqqqqqqqqqqqq" localSheetId="3">#REF!</definedName>
    <definedName name="qqqqqqqqqqqqqqqqqqqqqqqqqqqqqqqqqqq">#REF!</definedName>
    <definedName name="qqqqqqqqqqqqqqqqqqqqqqqqqqqqqqqqqqqq" localSheetId="1">#REF!</definedName>
    <definedName name="qqqqqqqqqqqqqqqqqqqqqqqqqqqqqqqqqqqq" localSheetId="3">#REF!</definedName>
    <definedName name="qqqqqqqqqqqqqqqqqqqqqqqqqqqqqqqqqqqq">#REF!</definedName>
    <definedName name="qry_DisplayInventroyBeforeCoefficients" localSheetId="1">#REF!</definedName>
    <definedName name="qry_DisplayInventroyBeforeCoefficients" localSheetId="3">#REF!</definedName>
    <definedName name="qry_DisplayInventroyBeforeCoefficients">#REF!</definedName>
    <definedName name="qry_Inventory_WO_Coefficients" localSheetId="1">#REF!</definedName>
    <definedName name="qry_Inventory_WO_Coefficients" localSheetId="3">#REF!</definedName>
    <definedName name="qry_Inventory_WO_Coefficients">#REF!</definedName>
    <definedName name="qs" localSheetId="1" hidden="1">#REF!</definedName>
    <definedName name="qs" localSheetId="3" hidden="1">#REF!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1">#REF!</definedName>
    <definedName name="Qtr_9" localSheetId="3">#REF!</definedName>
    <definedName name="Qtr_9">#REF!</definedName>
    <definedName name="QTR1_9" localSheetId="1">#REF!</definedName>
    <definedName name="QTR1_9" localSheetId="3">#REF!</definedName>
    <definedName name="QTR1_9">#REF!</definedName>
    <definedName name="QTR2_9" localSheetId="1">#REF!</definedName>
    <definedName name="QTR2_9" localSheetId="3">#REF!</definedName>
    <definedName name="QTR2_9">#REF!</definedName>
    <definedName name="QTR3_9" localSheetId="1">#REF!</definedName>
    <definedName name="QTR3_9" localSheetId="3">#REF!</definedName>
    <definedName name="QTR3_9">#REF!</definedName>
    <definedName name="QTR4_9" localSheetId="1">#REF!</definedName>
    <definedName name="QTR4_9" localSheetId="3">#REF!</definedName>
    <definedName name="QTR4_9">#REF!</definedName>
    <definedName name="Qty_in_M" localSheetId="1">#REF!</definedName>
    <definedName name="Qty_in_M" localSheetId="3">#REF!</definedName>
    <definedName name="Qty_in_M">#REF!</definedName>
    <definedName name="qw" localSheetId="1">#REF!</definedName>
    <definedName name="qw" localSheetId="3">#REF!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 localSheetId="1">#REF!</definedName>
    <definedName name="qwqweqw" localSheetId="3">#REF!</definedName>
    <definedName name="qwqweqw">#REF!</definedName>
    <definedName name="R64830000.15G400" localSheetId="1">#REF!</definedName>
    <definedName name="R64830000.15G400" localSheetId="3">#REF!</definedName>
    <definedName name="R64830000.15G400">#REF!</definedName>
    <definedName name="R64830001.15G400" localSheetId="1">#REF!</definedName>
    <definedName name="R64830001.15G400" localSheetId="3">#REF!</definedName>
    <definedName name="R64830001.15G400">#REF!</definedName>
    <definedName name="R64830002.15G400" localSheetId="1">#REF!</definedName>
    <definedName name="R64830002.15G400" localSheetId="3">#REF!</definedName>
    <definedName name="R64830002.15G400">#REF!</definedName>
    <definedName name="R64830003.15G400" localSheetId="1">#REF!</definedName>
    <definedName name="R64830003.15G400" localSheetId="3">#REF!</definedName>
    <definedName name="R64830003.15G400">#REF!</definedName>
    <definedName name="R64830008.15G400" localSheetId="1">#REF!</definedName>
    <definedName name="R64830008.15G400" localSheetId="3">#REF!</definedName>
    <definedName name="R64830008.15G400">#REF!</definedName>
    <definedName name="R64830009.15G400" localSheetId="1">#REF!</definedName>
    <definedName name="R64830009.15G400" localSheetId="3">#REF!</definedName>
    <definedName name="R64830009.15G400">#REF!</definedName>
    <definedName name="Ran_Imp_Informe" localSheetId="1">#REF!</definedName>
    <definedName name="Ran_Imp_Informe" localSheetId="3">#REF!</definedName>
    <definedName name="Ran_Imp_Informe">#REF!</definedName>
    <definedName name="Ran_Imp_Portada" localSheetId="1">#REF!</definedName>
    <definedName name="Ran_Imp_Portada" localSheetId="3">#REF!</definedName>
    <definedName name="Ran_Imp_Portada">#REF!</definedName>
    <definedName name="RatioAutofin_H1" localSheetId="1">#REF!</definedName>
    <definedName name="RatioAutofin_H1" localSheetId="3">#REF!</definedName>
    <definedName name="RatioAutofin_H1">#REF!</definedName>
    <definedName name="RatioAutofin_H2" localSheetId="1">#REF!</definedName>
    <definedName name="RatioAutofin_H2" localSheetId="3">#REF!</definedName>
    <definedName name="RatioAutofin_H2">#REF!</definedName>
    <definedName name="RatioAutofin_H3" localSheetId="1">#REF!</definedName>
    <definedName name="RatioAutofin_H3" localSheetId="3">#REF!</definedName>
    <definedName name="RatioAutofin_H3">#REF!</definedName>
    <definedName name="RatioAutofin_H4" localSheetId="1">#REF!</definedName>
    <definedName name="RatioAutofin_H4" localSheetId="3">#REF!</definedName>
    <definedName name="RatioAutofin_H4">#REF!</definedName>
    <definedName name="RatioAutofin_H5" localSheetId="1">#REF!</definedName>
    <definedName name="RatioAutofin_H5" localSheetId="3">#REF!</definedName>
    <definedName name="RatioAutofin_H5">#REF!</definedName>
    <definedName name="RatioAutofin_P1" localSheetId="1">#REF!</definedName>
    <definedName name="RatioAutofin_P1" localSheetId="3">#REF!</definedName>
    <definedName name="RatioAutofin_P1">#REF!</definedName>
    <definedName name="RatioAutofin_P2" localSheetId="1">#REF!</definedName>
    <definedName name="RatioAutofin_P2" localSheetId="3">#REF!</definedName>
    <definedName name="RatioAutofin_P2">#REF!</definedName>
    <definedName name="RatioAutofin_P3" localSheetId="1">#REF!</definedName>
    <definedName name="RatioAutofin_P3" localSheetId="3">#REF!</definedName>
    <definedName name="RatioAutofin_P3">#REF!</definedName>
    <definedName name="RatioAutofin_P4" localSheetId="1">#REF!</definedName>
    <definedName name="RatioAutofin_P4" localSheetId="3">#REF!</definedName>
    <definedName name="RatioAutofin_P4">#REF!</definedName>
    <definedName name="RatioAutofin_P5" localSheetId="1">#REF!</definedName>
    <definedName name="RatioAutofin_P5" localSheetId="3">#REF!</definedName>
    <definedName name="RatioAutofin_P5">#REF!</definedName>
    <definedName name="RatioEndett_H1" localSheetId="1">#REF!</definedName>
    <definedName name="RatioEndett_H1" localSheetId="3">#REF!</definedName>
    <definedName name="RatioEndett_H1">#REF!</definedName>
    <definedName name="RatioEndett_H2" localSheetId="1">#REF!</definedName>
    <definedName name="RatioEndett_H2" localSheetId="3">#REF!</definedName>
    <definedName name="RatioEndett_H2">#REF!</definedName>
    <definedName name="RatioEndett_H3" localSheetId="1">#REF!</definedName>
    <definedName name="RatioEndett_H3" localSheetId="3">#REF!</definedName>
    <definedName name="RatioEndett_H3">#REF!</definedName>
    <definedName name="RatioEndett_H4" localSheetId="1">#REF!</definedName>
    <definedName name="RatioEndett_H4" localSheetId="3">#REF!</definedName>
    <definedName name="RatioEndett_H4">#REF!</definedName>
    <definedName name="RatioEndett_H5" localSheetId="1">#REF!</definedName>
    <definedName name="RatioEndett_H5" localSheetId="3">#REF!</definedName>
    <definedName name="RatioEndett_H5">#REF!</definedName>
    <definedName name="RatioEndett_I" localSheetId="1">#REF!</definedName>
    <definedName name="RatioEndett_I" localSheetId="3">#REF!</definedName>
    <definedName name="RatioEndett_I">#REF!</definedName>
    <definedName name="RatioEndett_P1" localSheetId="1">#REF!</definedName>
    <definedName name="RatioEndett_P1" localSheetId="3">#REF!</definedName>
    <definedName name="RatioEndett_P1">#REF!</definedName>
    <definedName name="RatioEndett_P2" localSheetId="1">#REF!</definedName>
    <definedName name="RatioEndett_P2" localSheetId="3">#REF!</definedName>
    <definedName name="RatioEndett_P2">#REF!</definedName>
    <definedName name="RatioEndett_P3" localSheetId="1">#REF!</definedName>
    <definedName name="RatioEndett_P3" localSheetId="3">#REF!</definedName>
    <definedName name="RatioEndett_P3">#REF!</definedName>
    <definedName name="RatioEndett_P4" localSheetId="1">#REF!</definedName>
    <definedName name="RatioEndett_P4" localSheetId="3">#REF!</definedName>
    <definedName name="RatioEndett_P4">#REF!</definedName>
    <definedName name="RatioEndett_P5" localSheetId="1">#REF!</definedName>
    <definedName name="RatioEndett_P5" localSheetId="3">#REF!</definedName>
    <definedName name="RatioEndett_P5">#REF!</definedName>
    <definedName name="RatioLiqGen_H1" localSheetId="1">#REF!</definedName>
    <definedName name="RatioLiqGen_H1" localSheetId="3">#REF!</definedName>
    <definedName name="RatioLiqGen_H1">#REF!</definedName>
    <definedName name="RatioLiqGen_H2" localSheetId="1">#REF!</definedName>
    <definedName name="RatioLiqGen_H2" localSheetId="3">#REF!</definedName>
    <definedName name="RatioLiqGen_H2">#REF!</definedName>
    <definedName name="RatioLiqGen_H3" localSheetId="1">#REF!</definedName>
    <definedName name="RatioLiqGen_H3" localSheetId="3">#REF!</definedName>
    <definedName name="RatioLiqGen_H3">#REF!</definedName>
    <definedName name="RatioLiqGen_H4" localSheetId="1">#REF!</definedName>
    <definedName name="RatioLiqGen_H4" localSheetId="3">#REF!</definedName>
    <definedName name="RatioLiqGen_H4">#REF!</definedName>
    <definedName name="RatioLiqGen_H5" localSheetId="1">#REF!</definedName>
    <definedName name="RatioLiqGen_H5" localSheetId="3">#REF!</definedName>
    <definedName name="RatioLiqGen_H5">#REF!</definedName>
    <definedName name="RatioLiqGen_I" localSheetId="1">#REF!</definedName>
    <definedName name="RatioLiqGen_I" localSheetId="3">#REF!</definedName>
    <definedName name="RatioLiqGen_I">#REF!</definedName>
    <definedName name="RatioLiqGen_P1" localSheetId="1">#REF!</definedName>
    <definedName name="RatioLiqGen_P1" localSheetId="3">#REF!</definedName>
    <definedName name="RatioLiqGen_P1">#REF!</definedName>
    <definedName name="RatioLiqGen_P2" localSheetId="1">#REF!</definedName>
    <definedName name="RatioLiqGen_P2" localSheetId="3">#REF!</definedName>
    <definedName name="RatioLiqGen_P2">#REF!</definedName>
    <definedName name="RatioLiqGen_P3" localSheetId="1">#REF!</definedName>
    <definedName name="RatioLiqGen_P3" localSheetId="3">#REF!</definedName>
    <definedName name="RatioLiqGen_P3">#REF!</definedName>
    <definedName name="RatioLiqGen_P4" localSheetId="1">#REF!</definedName>
    <definedName name="RatioLiqGen_P4" localSheetId="3">#REF!</definedName>
    <definedName name="RatioLiqGen_P4">#REF!</definedName>
    <definedName name="RatioLiqGen_P5" localSheetId="1">#REF!</definedName>
    <definedName name="RatioLiqGen_P5" localSheetId="3">#REF!</definedName>
    <definedName name="RatioLiqGen_P5">#REF!</definedName>
    <definedName name="RatioLiqGen_P6" localSheetId="1">#REF!</definedName>
    <definedName name="RatioLiqGen_P6" localSheetId="3">#REF!</definedName>
    <definedName name="RatioLiqGen_P6">#REF!</definedName>
    <definedName name="Ratios" localSheetId="1">#REF!</definedName>
    <definedName name="Ratios" localSheetId="3">#REF!</definedName>
    <definedName name="Ratios">#REF!</definedName>
    <definedName name="ratiosi" localSheetId="1">#REF!</definedName>
    <definedName name="ratiosi" localSheetId="3">#REF!</definedName>
    <definedName name="ratiosi">#REF!</definedName>
    <definedName name="RawData" localSheetId="1">#REF!</definedName>
    <definedName name="RawData" localSheetId="3">#REF!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 localSheetId="1">#REF!</definedName>
    <definedName name="REAL" localSheetId="3">#REF!</definedName>
    <definedName name="REAL">#REF!</definedName>
    <definedName name="REALANT" localSheetId="1">#REF!</definedName>
    <definedName name="REALANT" localSheetId="3">#REF!</definedName>
    <definedName name="REALANT">#REF!</definedName>
    <definedName name="Rec">0.15</definedName>
    <definedName name="reccccc" localSheetId="1">#REF!</definedName>
    <definedName name="reccccc" localSheetId="3">#REF!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 localSheetId="1">#REF!</definedName>
    <definedName name="refre" localSheetId="3">#REF!</definedName>
    <definedName name="refre">#REF!</definedName>
    <definedName name="REFRIGECC" localSheetId="1">#REF!</definedName>
    <definedName name="REFRIGECC" localSheetId="3">#REF!</definedName>
    <definedName name="REFRIGECC">#REF!</definedName>
    <definedName name="REFRIGERADA" localSheetId="1">#REF!</definedName>
    <definedName name="REFRIGERADA" localSheetId="3">#REF!</definedName>
    <definedName name="REFRIGERADA">#REF!</definedName>
    <definedName name="region">#N/A</definedName>
    <definedName name="RendementAvoir_H1" localSheetId="1">#REF!</definedName>
    <definedName name="RendementAvoir_H1" localSheetId="3">#REF!</definedName>
    <definedName name="RendementAvoir_H1">#REF!</definedName>
    <definedName name="RendementAvoir_H2" localSheetId="1">#REF!</definedName>
    <definedName name="RendementAvoir_H2" localSheetId="3">#REF!</definedName>
    <definedName name="RendementAvoir_H2">#REF!</definedName>
    <definedName name="RendementAvoir_H3" localSheetId="1">#REF!</definedName>
    <definedName name="RendementAvoir_H3" localSheetId="3">#REF!</definedName>
    <definedName name="RendementAvoir_H3">#REF!</definedName>
    <definedName name="RendementAvoir_H4" localSheetId="1">#REF!</definedName>
    <definedName name="RendementAvoir_H4" localSheetId="3">#REF!</definedName>
    <definedName name="RendementAvoir_H4">#REF!</definedName>
    <definedName name="RendementAvoir_H5" localSheetId="1">#REF!</definedName>
    <definedName name="RendementAvoir_H5" localSheetId="3">#REF!</definedName>
    <definedName name="RendementAvoir_H5">#REF!</definedName>
    <definedName name="RendementAvoir_P1" localSheetId="1">#REF!</definedName>
    <definedName name="RendementAvoir_P1" localSheetId="3">#REF!</definedName>
    <definedName name="RendementAvoir_P1">#REF!</definedName>
    <definedName name="RendementAvoir_P2" localSheetId="1">#REF!</definedName>
    <definedName name="RendementAvoir_P2" localSheetId="3">#REF!</definedName>
    <definedName name="RendementAvoir_P2">#REF!</definedName>
    <definedName name="RendementAvoir_P3" localSheetId="1">#REF!</definedName>
    <definedName name="RendementAvoir_P3" localSheetId="3">#REF!</definedName>
    <definedName name="RendementAvoir_P3">#REF!</definedName>
    <definedName name="RendementAvoir_P4" localSheetId="1">#REF!</definedName>
    <definedName name="RendementAvoir_P4" localSheetId="3">#REF!</definedName>
    <definedName name="RendementAvoir_P4">#REF!</definedName>
    <definedName name="RendementAvoir_P5" localSheetId="1">#REF!</definedName>
    <definedName name="RendementAvoir_P5" localSheetId="3">#REF!</definedName>
    <definedName name="RendementAvoir_P5">#REF!</definedName>
    <definedName name="RendementAvoir_P6" localSheetId="1">#REF!</definedName>
    <definedName name="RendementAvoir_P6" localSheetId="3">#REF!</definedName>
    <definedName name="RendementAvoir_P6">#REF!</definedName>
    <definedName name="REPOR.M.duplica" localSheetId="1">#REF!</definedName>
    <definedName name="REPOR.M.duplica" localSheetId="3">#REF!</definedName>
    <definedName name="REPOR.M.duplica">#REF!</definedName>
    <definedName name="reportmark1">#N/A</definedName>
    <definedName name="RES" localSheetId="1">#REF!</definedName>
    <definedName name="RES" localSheetId="3">#REF!</definedName>
    <definedName name="RES">#REF!</definedName>
    <definedName name="RES_CEN" localSheetId="1">#REF!</definedName>
    <definedName name="RES_CEN" localSheetId="3">#REF!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 localSheetId="1">#REF!</definedName>
    <definedName name="RES_US" localSheetId="3">#REF!</definedName>
    <definedName name="RES_US">#REF!</definedName>
    <definedName name="RESS_FRETE" localSheetId="1">#REF!</definedName>
    <definedName name="RESS_FRETE" localSheetId="3">#REF!</definedName>
    <definedName name="RESS_FRETE">#REF!</definedName>
    <definedName name="Rest_pwr_kW" localSheetId="1">#REF!</definedName>
    <definedName name="Rest_pwr_kW" localSheetId="3">#REF!</definedName>
    <definedName name="Rest_pwr_kW">#REF!</definedName>
    <definedName name="Rest_stm_Tph" localSheetId="1">#REF!</definedName>
    <definedName name="Rest_stm_Tph" localSheetId="3">#REF!</definedName>
    <definedName name="Rest_stm_Tph">#REF!</definedName>
    <definedName name="RESULTADO" localSheetId="1">#REF!</definedName>
    <definedName name="RESULTADO" localSheetId="3">#REF!</definedName>
    <definedName name="RESULTADO">#REF!</definedName>
    <definedName name="resumen.pta" localSheetId="1">#REF!</definedName>
    <definedName name="resumen.pta" localSheetId="3">#REF!</definedName>
    <definedName name="resumen.pta">#REF!</definedName>
    <definedName name="resumen.ta" localSheetId="1">#REF!</definedName>
    <definedName name="resumen.ta" localSheetId="3">#REF!</definedName>
    <definedName name="resumen.ta">#REF!</definedName>
    <definedName name="Rev.__0.0" localSheetId="1">#REF!</definedName>
    <definedName name="Rev.__0.0" localSheetId="3">#REF!</definedName>
    <definedName name="Rev.__0.0">#REF!</definedName>
    <definedName name="REVISION" localSheetId="1">#REF!</definedName>
    <definedName name="REVISION" localSheetId="3">#REF!</definedName>
    <definedName name="REVISION">#REF!</definedName>
    <definedName name="rferrer" localSheetId="1">#REF!</definedName>
    <definedName name="rferrer" localSheetId="3">#REF!</definedName>
    <definedName name="rferrer">#REF!</definedName>
    <definedName name="RJ">[6]Value!$AE$13</definedName>
    <definedName name="rjd">[6]Value!$AE$30</definedName>
    <definedName name="RM">[6]Value!$AE$11</definedName>
    <definedName name="RMPRICE" localSheetId="1">#REF!</definedName>
    <definedName name="RMPRICE" localSheetId="3">#REF!</definedName>
    <definedName name="RMPRICE">#REF!</definedName>
    <definedName name="ROTTERDAMFENOL" localSheetId="1">#REF!</definedName>
    <definedName name="ROTTERDAMFENOL" localSheetId="3">#REF!</definedName>
    <definedName name="ROTTERDAMFENOL">#REF!</definedName>
    <definedName name="rpt_Mrkt_Prod." localSheetId="1">#REF!</definedName>
    <definedName name="rpt_Mrkt_Prod." localSheetId="3">#REF!</definedName>
    <definedName name="rpt_Mrkt_Prod.">#REF!</definedName>
    <definedName name="rpt_Mrkt_Prod.a" localSheetId="1">#REF!</definedName>
    <definedName name="rpt_Mrkt_Prod.a" localSheetId="3">#REF!</definedName>
    <definedName name="rpt_Mrkt_Prod.a">#REF!</definedName>
    <definedName name="rpt_Mrkt_Prod.d" localSheetId="1">#REF!</definedName>
    <definedName name="rpt_Mrkt_Prod.d" localSheetId="3">#REF!</definedName>
    <definedName name="rpt_Mrkt_Prod.d">#REF!</definedName>
    <definedName name="rpt_Mrkt_Prod.e" localSheetId="1">#REF!</definedName>
    <definedName name="rpt_Mrkt_Prod.e" localSheetId="3">#REF!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[23]Contract!$Z$6</definedName>
    <definedName name="rt_insu_9" localSheetId="1">#REF!</definedName>
    <definedName name="rt_insu_9" localSheetId="3">#REF!</definedName>
    <definedName name="rt_insu_9">#REF!</definedName>
    <definedName name="rt_intt">[23]Contract!$AC$6</definedName>
    <definedName name="rt_intt_9" localSheetId="1">#REF!</definedName>
    <definedName name="rt_intt_9" localSheetId="3">#REF!</definedName>
    <definedName name="rt_intt_9">#REF!</definedName>
    <definedName name="rt_intt1">[13]CNT!$AE$5</definedName>
    <definedName name="RTD" localSheetId="1">#REF!</definedName>
    <definedName name="RTD" localSheetId="3">#REF!</definedName>
    <definedName name="RTD">#REF!</definedName>
    <definedName name="RTD_Sep" localSheetId="1" hidden="1">#REF!</definedName>
    <definedName name="RTD_Sep" localSheetId="3" hidden="1">#REF!</definedName>
    <definedName name="RTD_Sep" hidden="1">#REF!</definedName>
    <definedName name="RTG">[6]Value!$AE$11</definedName>
    <definedName name="RTR">[6]Value!$AE$27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'[25]PRMT-03'!$H$9</definedName>
    <definedName name="S.Sold_To" localSheetId="1">#REF!</definedName>
    <definedName name="S.Sold_To" localSheetId="3">#REF!</definedName>
    <definedName name="S.Sold_To">#REF!</definedName>
    <definedName name="S_AJE_Tot_Data" localSheetId="1">#REF!</definedName>
    <definedName name="S_AJE_Tot_Data" localSheetId="3">#REF!</definedName>
    <definedName name="S_AJE_Tot_Data">#REF!</definedName>
    <definedName name="S_CY_Beg_Data" localSheetId="1">#REF!</definedName>
    <definedName name="S_CY_Beg_Data" localSheetId="3">#REF!</definedName>
    <definedName name="S_CY_Beg_Data">#REF!</definedName>
    <definedName name="S_CY_End_Data" localSheetId="1">#REF!</definedName>
    <definedName name="S_CY_End_Data" localSheetId="3">#REF!</definedName>
    <definedName name="S_CY_End_Data">#REF!</definedName>
    <definedName name="S_PY_End_Data" localSheetId="1">#REF!</definedName>
    <definedName name="S_PY_End_Data" localSheetId="3">#REF!</definedName>
    <definedName name="S_PY_End_Data">#REF!</definedName>
    <definedName name="S1_" localSheetId="1">#REF!</definedName>
    <definedName name="S1_" localSheetId="3">#REF!</definedName>
    <definedName name="S1_">#REF!</definedName>
    <definedName name="S2_" localSheetId="1">#REF!</definedName>
    <definedName name="S2_" localSheetId="3">#REF!</definedName>
    <definedName name="S2_">#REF!</definedName>
    <definedName name="Sabine_Gas" localSheetId="1">#REF!</definedName>
    <definedName name="Sabine_Gas" localSheetId="3">#REF!</definedName>
    <definedName name="Sabine_Gas">#REF!</definedName>
    <definedName name="Safety" localSheetId="1">#REF!</definedName>
    <definedName name="Safety" localSheetId="3">#REF!</definedName>
    <definedName name="Safety">#REF!</definedName>
    <definedName name="SAL.DMT" localSheetId="1">#REF!</definedName>
    <definedName name="SAL.DMT" localSheetId="3">#REF!</definedName>
    <definedName name="SAL.DMT">#REF!</definedName>
    <definedName name="SAL.PTA" localSheetId="1">#REF!</definedName>
    <definedName name="SAL.PTA" localSheetId="3">#REF!</definedName>
    <definedName name="SAL.PTA">#REF!</definedName>
    <definedName name="SALDO_A_DISP_ACION" localSheetId="1">#REF!</definedName>
    <definedName name="SALDO_A_DISP_ACION" localSheetId="3">#REF!</definedName>
    <definedName name="SALDO_A_DISP_ACION">#REF!</definedName>
    <definedName name="SALDO_FINAL_DE_CX" localSheetId="1">#REF!</definedName>
    <definedName name="SALDO_FINAL_DE_CX" localSheetId="3">#REF!</definedName>
    <definedName name="SALDO_FINAL_DE_CX">#REF!</definedName>
    <definedName name="sales" localSheetId="1">#REF!</definedName>
    <definedName name="sales" localSheetId="3">#REF!</definedName>
    <definedName name="sales">#REF!</definedName>
    <definedName name="Sales_Owner" localSheetId="1">#REF!</definedName>
    <definedName name="Sales_Owner" localSheetId="3">#REF!</definedName>
    <definedName name="Sales_Owner">#REF!</definedName>
    <definedName name="SANTANDEFENOL" localSheetId="1">#REF!</definedName>
    <definedName name="SANTANDEFENOL" localSheetId="3">#REF!</definedName>
    <definedName name="SANTANDEFENOL">#REF!</definedName>
    <definedName name="santanderfenol" localSheetId="1">#REF!</definedName>
    <definedName name="santanderfenol" localSheetId="3">#REF!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1">#REF!</definedName>
    <definedName name="SBALogo" localSheetId="3">#REF!</definedName>
    <definedName name="SBALogo">#REF!</definedName>
    <definedName name="SBAlogo2" localSheetId="1">#REF!</definedName>
    <definedName name="SBAlogo2" localSheetId="3">#REF!</definedName>
    <definedName name="SBAlogo2">#REF!</definedName>
    <definedName name="Scenario" localSheetId="1">#REF!</definedName>
    <definedName name="Scenario" localSheetId="3">#REF!</definedName>
    <definedName name="Scenario">#REF!</definedName>
    <definedName name="SchBS" localSheetId="1">#REF!</definedName>
    <definedName name="SchBS" localSheetId="3">#REF!</definedName>
    <definedName name="SchBS">#REF!</definedName>
    <definedName name="Sched_Pay" localSheetId="1">#REF!</definedName>
    <definedName name="Sched_Pay" localSheetId="3">#REF!</definedName>
    <definedName name="Sched_Pay">#REF!</definedName>
    <definedName name="Scheduled_Extra_Payments" localSheetId="1">#REF!</definedName>
    <definedName name="Scheduled_Extra_Payments" localSheetId="3">#REF!</definedName>
    <definedName name="Scheduled_Extra_Payments">#REF!</definedName>
    <definedName name="Scheduled_Interest_Rate" localSheetId="1">#REF!</definedName>
    <definedName name="Scheduled_Interest_Rate" localSheetId="3">#REF!</definedName>
    <definedName name="Scheduled_Interest_Rate">#REF!</definedName>
    <definedName name="Scheduled_Monthly_Payment" localSheetId="1">#REF!</definedName>
    <definedName name="Scheduled_Monthly_Payment" localSheetId="3">#REF!</definedName>
    <definedName name="Scheduled_Monthly_Payment">#REF!</definedName>
    <definedName name="SCO_STATE" localSheetId="1">#REF!</definedName>
    <definedName name="SCO_STATE" localSheetId="3">#REF!</definedName>
    <definedName name="SCO_STATE">#REF!</definedName>
    <definedName name="SCO_STLIAB" localSheetId="1">#REF!</definedName>
    <definedName name="SCO_STLIAB" localSheetId="3">#REF!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1">#REF!</definedName>
    <definedName name="sdatecol" localSheetId="3">#REF!</definedName>
    <definedName name="sdatecol">#REF!</definedName>
    <definedName name="sdf" localSheetId="1">#REF!</definedName>
    <definedName name="sdf" localSheetId="3">#REF!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 localSheetId="1">#REF!</definedName>
    <definedName name="sdfdf" localSheetId="3">#REF!</definedName>
    <definedName name="sdfdf">#REF!</definedName>
    <definedName name="SDFGHHJH" localSheetId="1">#REF!</definedName>
    <definedName name="SDFGHHJH" localSheetId="3">#REF!</definedName>
    <definedName name="SDFGHHJH">#REF!</definedName>
    <definedName name="sdfsdf" hidden="1">{"LVMH Debt Equity",#N/A,TRUE,"CONSO LVMH Current BS"}</definedName>
    <definedName name="sdjhsdfjdsf" localSheetId="1">#REF!</definedName>
    <definedName name="sdjhsdfjdsf" localSheetId="3">#REF!</definedName>
    <definedName name="sdjhsdfjdsf">#REF!</definedName>
    <definedName name="sds" localSheetId="1">#REF!</definedName>
    <definedName name="sds" localSheetId="3">#REF!</definedName>
    <definedName name="sds">#REF!</definedName>
    <definedName name="SDY" localSheetId="1">#REF!</definedName>
    <definedName name="SDY" localSheetId="3">#REF!</definedName>
    <definedName name="SDY">#REF!</definedName>
    <definedName name="SEBELAS" localSheetId="1">#REF!</definedName>
    <definedName name="SEBELAS" localSheetId="3">#REF!</definedName>
    <definedName name="SEBELAS">#REF!</definedName>
    <definedName name="SEIS">"Caixa de texto 6"</definedName>
    <definedName name="SEMBILAN" localSheetId="1">#REF!</definedName>
    <definedName name="SEMBILAN" localSheetId="3">#REF!</definedName>
    <definedName name="SEMBILAN">#REF!</definedName>
    <definedName name="sen" localSheetId="1">#REF!</definedName>
    <definedName name="sen" localSheetId="3">#REF!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 localSheetId="1">#REF!</definedName>
    <definedName name="SEPTIEMBRE" localSheetId="3">#REF!</definedName>
    <definedName name="SEPTIEMBRE">#REF!</definedName>
    <definedName name="SEPULUH" localSheetId="1">#REF!</definedName>
    <definedName name="SEPULUH" localSheetId="3">#REF!</definedName>
    <definedName name="SEPULUH">#REF!</definedName>
    <definedName name="sgd" localSheetId="1">#REF!/#REF!</definedName>
    <definedName name="sgd" localSheetId="3">#REF!/#REF!</definedName>
    <definedName name="sgd">#REF!/#REF!</definedName>
    <definedName name="Short">[18]เงินกู้ธนชาติ!$E$17</definedName>
    <definedName name="short1">'[18]เงินกู้ MGC'!$E$17</definedName>
    <definedName name="shortname" localSheetId="1">#REF!</definedName>
    <definedName name="shortname" localSheetId="3">#REF!</definedName>
    <definedName name="shortname">#REF!</definedName>
    <definedName name="Show.Acct.Update.Warning" localSheetId="1" hidden="1">#REF!</definedName>
    <definedName name="Show.Acct.Update.Warning" localSheetId="3" hidden="1">#REF!</definedName>
    <definedName name="Show.Acct.Update.Warning" hidden="1">#REF!</definedName>
    <definedName name="Show.MDB.Update.Warning" localSheetId="1" hidden="1">#REF!</definedName>
    <definedName name="Show.MDB.Update.Warning" localSheetId="3" hidden="1">#REF!</definedName>
    <definedName name="Show.MDB.Update.Warning" hidden="1">#REF!</definedName>
    <definedName name="Show_Dialog1">#N/A</definedName>
    <definedName name="SI" localSheetId="1">#REF!</definedName>
    <definedName name="SI" localSheetId="3">#REF!</definedName>
    <definedName name="SI">#REF!</definedName>
    <definedName name="sihhgd" localSheetId="1">#REF!</definedName>
    <definedName name="sihhgd" localSheetId="3">#REF!</definedName>
    <definedName name="sihhgd">#REF!</definedName>
    <definedName name="Sing1Q03" localSheetId="1">#REF!</definedName>
    <definedName name="Sing1Q03" localSheetId="3">#REF!</definedName>
    <definedName name="Sing1Q03">#REF!</definedName>
    <definedName name="Sing1Q04" localSheetId="1">#REF!</definedName>
    <definedName name="Sing1Q04" localSheetId="3">#REF!</definedName>
    <definedName name="Sing1Q04">#REF!</definedName>
    <definedName name="Sing1Q05" localSheetId="1">#REF!</definedName>
    <definedName name="Sing1Q05" localSheetId="3">#REF!</definedName>
    <definedName name="Sing1Q05">#REF!</definedName>
    <definedName name="Sing2Q03" localSheetId="1">#REF!</definedName>
    <definedName name="Sing2Q03" localSheetId="3">#REF!</definedName>
    <definedName name="Sing2Q03">#REF!</definedName>
    <definedName name="Sing2Q04" localSheetId="1">#REF!</definedName>
    <definedName name="Sing2Q04" localSheetId="3">#REF!</definedName>
    <definedName name="Sing2Q04">#REF!</definedName>
    <definedName name="Sing2Q05" localSheetId="1">#REF!</definedName>
    <definedName name="Sing2Q05" localSheetId="3">#REF!</definedName>
    <definedName name="Sing2Q05">#REF!</definedName>
    <definedName name="Sing3Q03" localSheetId="1">#REF!</definedName>
    <definedName name="Sing3Q03" localSheetId="3">#REF!</definedName>
    <definedName name="Sing3Q03">#REF!</definedName>
    <definedName name="Sing3Q04" localSheetId="1">#REF!</definedName>
    <definedName name="Sing3Q04" localSheetId="3">#REF!</definedName>
    <definedName name="Sing3Q04">#REF!</definedName>
    <definedName name="Sing3Q05" localSheetId="1">#REF!</definedName>
    <definedName name="Sing3Q05" localSheetId="3">#REF!</definedName>
    <definedName name="Sing3Q05">#REF!</definedName>
    <definedName name="Sing4Q03" localSheetId="1">#REF!</definedName>
    <definedName name="Sing4Q03" localSheetId="3">#REF!</definedName>
    <definedName name="Sing4Q03">#REF!</definedName>
    <definedName name="Sing4Q04" localSheetId="1">#REF!</definedName>
    <definedName name="Sing4Q04" localSheetId="3">#REF!</definedName>
    <definedName name="Sing4Q04">#REF!</definedName>
    <definedName name="Sing4Q05" localSheetId="1">#REF!</definedName>
    <definedName name="Sing4Q05" localSheetId="3">#REF!</definedName>
    <definedName name="Sing4Q05">#REF!</definedName>
    <definedName name="Site" localSheetId="1">#REF!</definedName>
    <definedName name="Site" localSheetId="3">#REF!</definedName>
    <definedName name="Site">#REF!</definedName>
    <definedName name="SM">[6]Value!$AE$20</definedName>
    <definedName name="SOBE">"Caixa de texto 3"</definedName>
    <definedName name="SomActif_H1" localSheetId="1">#REF!</definedName>
    <definedName name="SomActif_H1" localSheetId="3">#REF!</definedName>
    <definedName name="SomActif_H1">#REF!</definedName>
    <definedName name="SomActif_H2" localSheetId="1">#REF!</definedName>
    <definedName name="SomActif_H2" localSheetId="3">#REF!</definedName>
    <definedName name="SomActif_H2">#REF!</definedName>
    <definedName name="SomActif_H3" localSheetId="1">#REF!</definedName>
    <definedName name="SomActif_H3" localSheetId="3">#REF!</definedName>
    <definedName name="SomActif_H3">#REF!</definedName>
    <definedName name="SomActif_H4" localSheetId="1">#REF!</definedName>
    <definedName name="SomActif_H4" localSheetId="3">#REF!</definedName>
    <definedName name="SomActif_H4">#REF!</definedName>
    <definedName name="SomActif_H5" localSheetId="1">#REF!</definedName>
    <definedName name="SomActif_H5" localSheetId="3">#REF!</definedName>
    <definedName name="SomActif_H5">#REF!</definedName>
    <definedName name="SomActif_P1" localSheetId="1">#REF!</definedName>
    <definedName name="SomActif_P1" localSheetId="3">#REF!</definedName>
    <definedName name="SomActif_P1">#REF!</definedName>
    <definedName name="SomActif_P2" localSheetId="1">#REF!</definedName>
    <definedName name="SomActif_P2" localSheetId="3">#REF!</definedName>
    <definedName name="SomActif_P2">#REF!</definedName>
    <definedName name="SomActif_P3" localSheetId="1">#REF!</definedName>
    <definedName name="SomActif_P3" localSheetId="3">#REF!</definedName>
    <definedName name="SomActif_P3">#REF!</definedName>
    <definedName name="SomActif_P4" localSheetId="1">#REF!</definedName>
    <definedName name="SomActif_P4" localSheetId="3">#REF!</definedName>
    <definedName name="SomActif_P4">#REF!</definedName>
    <definedName name="SomActif_P5" localSheetId="1">#REF!</definedName>
    <definedName name="SomActif_P5" localSheetId="3">#REF!</definedName>
    <definedName name="SomActif_P5">#REF!</definedName>
    <definedName name="SomActifCT_H1" localSheetId="1">#REF!</definedName>
    <definedName name="SomActifCT_H1" localSheetId="3">#REF!</definedName>
    <definedName name="SomActifCT_H1">#REF!</definedName>
    <definedName name="SomActifCT_H2" localSheetId="1">#REF!</definedName>
    <definedName name="SomActifCT_H2" localSheetId="3">#REF!</definedName>
    <definedName name="SomActifCT_H2">#REF!</definedName>
    <definedName name="SomActifCT_H3" localSheetId="1">#REF!</definedName>
    <definedName name="SomActifCT_H3" localSheetId="3">#REF!</definedName>
    <definedName name="SomActifCT_H3">#REF!</definedName>
    <definedName name="SomActifCT_H4" localSheetId="1">#REF!</definedName>
    <definedName name="SomActifCT_H4" localSheetId="3">#REF!</definedName>
    <definedName name="SomActifCT_H4">#REF!</definedName>
    <definedName name="SomActifCT_H5" localSheetId="1">#REF!</definedName>
    <definedName name="SomActifCT_H5" localSheetId="3">#REF!</definedName>
    <definedName name="SomActifCT_H5">#REF!</definedName>
    <definedName name="SomActifCT_P1" localSheetId="1">#REF!</definedName>
    <definedName name="SomActifCT_P1" localSheetId="3">#REF!</definedName>
    <definedName name="SomActifCT_P1">#REF!</definedName>
    <definedName name="SomActifCT_P2" localSheetId="1">#REF!</definedName>
    <definedName name="SomActifCT_P2" localSheetId="3">#REF!</definedName>
    <definedName name="SomActifCT_P2">#REF!</definedName>
    <definedName name="SomActifCT_P3" localSheetId="1">#REF!</definedName>
    <definedName name="SomActifCT_P3" localSheetId="3">#REF!</definedName>
    <definedName name="SomActifCT_P3">#REF!</definedName>
    <definedName name="SomActifCT_P4" localSheetId="1">#REF!</definedName>
    <definedName name="SomActifCT_P4" localSheetId="3">#REF!</definedName>
    <definedName name="SomActifCT_P4">#REF!</definedName>
    <definedName name="SomActifCT_P5" localSheetId="1">#REF!</definedName>
    <definedName name="SomActifCT_P5" localSheetId="3">#REF!</definedName>
    <definedName name="SomActifCT_P5">#REF!</definedName>
    <definedName name="SomAnnée_H1" localSheetId="1">#REF!</definedName>
    <definedName name="SomAnnée_H1" localSheetId="3">#REF!</definedName>
    <definedName name="SomAnnée_H1">#REF!</definedName>
    <definedName name="SomAnnée_H2" localSheetId="1">#REF!</definedName>
    <definedName name="SomAnnée_H2" localSheetId="3">#REF!</definedName>
    <definedName name="SomAnnée_H2">#REF!</definedName>
    <definedName name="SomAnnée_H3" localSheetId="1">#REF!</definedName>
    <definedName name="SomAnnée_H3" localSheetId="3">#REF!</definedName>
    <definedName name="SomAnnée_H3">#REF!</definedName>
    <definedName name="SomAnnée_H4" localSheetId="1">#REF!</definedName>
    <definedName name="SomAnnée_H4" localSheetId="3">#REF!</definedName>
    <definedName name="SomAnnée_H4">#REF!</definedName>
    <definedName name="SomAnnée_H5" localSheetId="1">#REF!</definedName>
    <definedName name="SomAnnée_H5" localSheetId="3">#REF!</definedName>
    <definedName name="SomAnnée_H5">#REF!</definedName>
    <definedName name="SomAnnée_P1" localSheetId="1">#REF!</definedName>
    <definedName name="SomAnnée_P1" localSheetId="3">#REF!</definedName>
    <definedName name="SomAnnée_P1">#REF!</definedName>
    <definedName name="SomAnnée_P2" localSheetId="1">#REF!</definedName>
    <definedName name="SomAnnée_P2" localSheetId="3">#REF!</definedName>
    <definedName name="SomAnnée_P2">#REF!</definedName>
    <definedName name="SomAnnée_P3" localSheetId="1">#REF!</definedName>
    <definedName name="SomAnnée_P3" localSheetId="3">#REF!</definedName>
    <definedName name="SomAnnée_P3">#REF!</definedName>
    <definedName name="SomAnnée_P4" localSheetId="1">#REF!</definedName>
    <definedName name="SomAnnée_P4" localSheetId="3">#REF!</definedName>
    <definedName name="SomAnnée_P4">#REF!</definedName>
    <definedName name="SomAnnée_P5" localSheetId="1">#REF!</definedName>
    <definedName name="SomAnnée_P5" localSheetId="3">#REF!</definedName>
    <definedName name="SomAnnée_P5">#REF!</definedName>
    <definedName name="SomBAAII_H" localSheetId="1">#REF!</definedName>
    <definedName name="SomBAAII_H" localSheetId="3">#REF!</definedName>
    <definedName name="SomBAAII_H">#REF!</definedName>
    <definedName name="SomBAAII_P" localSheetId="1">#REF!</definedName>
    <definedName name="SomBAAII_P" localSheetId="3">#REF!</definedName>
    <definedName name="SomBAAII_P">#REF!</definedName>
    <definedName name="SomBAAll_H1" localSheetId="1">#REF!</definedName>
    <definedName name="SomBAAll_H1" localSheetId="3">#REF!</definedName>
    <definedName name="SomBAAll_H1">#REF!</definedName>
    <definedName name="SomBAAll_H2" localSheetId="1">#REF!</definedName>
    <definedName name="SomBAAll_H2" localSheetId="3">#REF!</definedName>
    <definedName name="SomBAAll_H2">#REF!</definedName>
    <definedName name="SomBAAll_H3" localSheetId="1">#REF!</definedName>
    <definedName name="SomBAAll_H3" localSheetId="3">#REF!</definedName>
    <definedName name="SomBAAll_H3">#REF!</definedName>
    <definedName name="SomBAAll_H4" localSheetId="1">#REF!</definedName>
    <definedName name="SomBAAll_H4" localSheetId="3">#REF!</definedName>
    <definedName name="SomBAAll_H4">#REF!</definedName>
    <definedName name="SomBAAll_H5" localSheetId="1">#REF!</definedName>
    <definedName name="SomBAAll_H5" localSheetId="3">#REF!</definedName>
    <definedName name="SomBAAll_H5">#REF!</definedName>
    <definedName name="SomBAAll_P1" localSheetId="1">#REF!</definedName>
    <definedName name="SomBAAll_P1" localSheetId="3">#REF!</definedName>
    <definedName name="SomBAAll_P1">#REF!</definedName>
    <definedName name="SomBAAll_P2" localSheetId="1">#REF!</definedName>
    <definedName name="SomBAAll_P2" localSheetId="3">#REF!</definedName>
    <definedName name="SomBAAll_P2">#REF!</definedName>
    <definedName name="SomBAAll_P3" localSheetId="1">#REF!</definedName>
    <definedName name="SomBAAll_P3" localSheetId="3">#REF!</definedName>
    <definedName name="SomBAAll_P3">#REF!</definedName>
    <definedName name="SomBAAll_P4" localSheetId="1">#REF!</definedName>
    <definedName name="SomBAAll_P4" localSheetId="3">#REF!</definedName>
    <definedName name="SomBAAll_P4">#REF!</definedName>
    <definedName name="SomBAAll_P5" localSheetId="1">#REF!</definedName>
    <definedName name="SomBAAll_P5" localSheetId="3">#REF!</definedName>
    <definedName name="SomBAAll_P5">#REF!</definedName>
    <definedName name="SomBenB_H" localSheetId="1">#REF!</definedName>
    <definedName name="SomBenB_H" localSheetId="3">#REF!</definedName>
    <definedName name="SomBenB_H">#REF!</definedName>
    <definedName name="SomBenB_H1" localSheetId="1">#REF!</definedName>
    <definedName name="SomBenB_H1" localSheetId="3">#REF!</definedName>
    <definedName name="SomBenB_H1">#REF!</definedName>
    <definedName name="SomBenB_H2" localSheetId="1">#REF!</definedName>
    <definedName name="SomBenB_H2" localSheetId="3">#REF!</definedName>
    <definedName name="SomBenB_H2">#REF!</definedName>
    <definedName name="SomBenB_H3" localSheetId="1">#REF!</definedName>
    <definedName name="SomBenB_H3" localSheetId="3">#REF!</definedName>
    <definedName name="SomBenB_H3">#REF!</definedName>
    <definedName name="SomBenB_H4" localSheetId="1">#REF!</definedName>
    <definedName name="SomBenB_H4" localSheetId="3">#REF!</definedName>
    <definedName name="SomBenB_H4">#REF!</definedName>
    <definedName name="SomBenB_H5" localSheetId="1">#REF!</definedName>
    <definedName name="SomBenB_H5" localSheetId="3">#REF!</definedName>
    <definedName name="SomBenB_H5">#REF!</definedName>
    <definedName name="SomBenB_P" localSheetId="1">#REF!</definedName>
    <definedName name="SomBenB_P" localSheetId="3">#REF!</definedName>
    <definedName name="SomBenB_P">#REF!</definedName>
    <definedName name="SomBenB_P1" localSheetId="1">#REF!</definedName>
    <definedName name="SomBenB_P1" localSheetId="3">#REF!</definedName>
    <definedName name="SomBenB_P1">#REF!</definedName>
    <definedName name="SomBenB_P2" localSheetId="1">#REF!</definedName>
    <definedName name="SomBenB_P2" localSheetId="3">#REF!</definedName>
    <definedName name="SomBenB_P2">#REF!</definedName>
    <definedName name="SomBenB_P3" localSheetId="1">#REF!</definedName>
    <definedName name="SomBenB_P3" localSheetId="3">#REF!</definedName>
    <definedName name="SomBenB_P3">#REF!</definedName>
    <definedName name="SomBenB_P4" localSheetId="1">#REF!</definedName>
    <definedName name="SomBenB_P4" localSheetId="3">#REF!</definedName>
    <definedName name="SomBenB_P4">#REF!</definedName>
    <definedName name="SomBenB_P5" localSheetId="1">#REF!</definedName>
    <definedName name="SomBenB_P5" localSheetId="3">#REF!</definedName>
    <definedName name="SomBenB_P5">#REF!</definedName>
    <definedName name="SomBénéficeN_H1" localSheetId="1">#REF!</definedName>
    <definedName name="SomBénéficeN_H1" localSheetId="3">#REF!</definedName>
    <definedName name="SomBénéficeN_H1">#REF!</definedName>
    <definedName name="SomBénéficeN_H2" localSheetId="1">#REF!</definedName>
    <definedName name="SomBénéficeN_H2" localSheetId="3">#REF!</definedName>
    <definedName name="SomBénéficeN_H2">#REF!</definedName>
    <definedName name="SomBénéficeN_H3" localSheetId="1">#REF!</definedName>
    <definedName name="SomBénéficeN_H3" localSheetId="3">#REF!</definedName>
    <definedName name="SomBénéficeN_H3">#REF!</definedName>
    <definedName name="SomBénéficeN_H4" localSheetId="1">#REF!</definedName>
    <definedName name="SomBénéficeN_H4" localSheetId="3">#REF!</definedName>
    <definedName name="SomBénéficeN_H4">#REF!</definedName>
    <definedName name="SomBénéficeN_H5" localSheetId="1">#REF!</definedName>
    <definedName name="SomBénéficeN_H5" localSheetId="3">#REF!</definedName>
    <definedName name="SomBénéficeN_H5">#REF!</definedName>
    <definedName name="SomBénéficeN_P1" localSheetId="1">#REF!</definedName>
    <definedName name="SomBénéficeN_P1" localSheetId="3">#REF!</definedName>
    <definedName name="SomBénéficeN_P1">#REF!</definedName>
    <definedName name="SomBénéficeN_P2" localSheetId="1">#REF!</definedName>
    <definedName name="SomBénéficeN_P2" localSheetId="3">#REF!</definedName>
    <definedName name="SomBénéficeN_P2">#REF!</definedName>
    <definedName name="SomBénéficeN_P3" localSheetId="1">#REF!</definedName>
    <definedName name="SomBénéficeN_P3" localSheetId="3">#REF!</definedName>
    <definedName name="SomBénéficeN_P3">#REF!</definedName>
    <definedName name="SomBénéficeN_P4" localSheetId="1">#REF!</definedName>
    <definedName name="SomBénéficeN_P4" localSheetId="3">#REF!</definedName>
    <definedName name="SomBénéficeN_P4">#REF!</definedName>
    <definedName name="SomBénéficeN_P5" localSheetId="1">#REF!</definedName>
    <definedName name="SomBénéficeN_P5" localSheetId="3">#REF!</definedName>
    <definedName name="SomBénéficeN_P5">#REF!</definedName>
    <definedName name="SomBénéficeNet_H" localSheetId="1">#REF!</definedName>
    <definedName name="SomBénéficeNet_H" localSheetId="3">#REF!</definedName>
    <definedName name="SomBénéficeNet_H">#REF!</definedName>
    <definedName name="SomBénéficeNet_P" localSheetId="1">#REF!</definedName>
    <definedName name="SomBénéficeNet_P" localSheetId="3">#REF!</definedName>
    <definedName name="SomBénéficeNet_P">#REF!</definedName>
    <definedName name="SomCActions_H1" localSheetId="1">#REF!</definedName>
    <definedName name="SomCActions_H1" localSheetId="3">#REF!</definedName>
    <definedName name="SomCActions_H1">#REF!</definedName>
    <definedName name="SomCActions_H2" localSheetId="1">#REF!</definedName>
    <definedName name="SomCActions_H2" localSheetId="3">#REF!</definedName>
    <definedName name="SomCActions_H2">#REF!</definedName>
    <definedName name="SomCActions_H3" localSheetId="1">#REF!</definedName>
    <definedName name="SomCActions_H3" localSheetId="3">#REF!</definedName>
    <definedName name="SomCActions_H3">#REF!</definedName>
    <definedName name="SomCActions_H4" localSheetId="1">#REF!</definedName>
    <definedName name="SomCActions_H4" localSheetId="3">#REF!</definedName>
    <definedName name="SomCActions_H4">#REF!</definedName>
    <definedName name="SomCActions_H5" localSheetId="1">#REF!</definedName>
    <definedName name="SomCActions_H5" localSheetId="3">#REF!</definedName>
    <definedName name="SomCActions_H5">#REF!</definedName>
    <definedName name="SomCActions_P1" localSheetId="1">#REF!</definedName>
    <definedName name="SomCActions_P1" localSheetId="3">#REF!</definedName>
    <definedName name="SomCActions_P1">#REF!</definedName>
    <definedName name="SomCActions_P2" localSheetId="1">#REF!</definedName>
    <definedName name="SomCActions_P2" localSheetId="3">#REF!</definedName>
    <definedName name="SomCActions_P2">#REF!</definedName>
    <definedName name="SomCActions_P3" localSheetId="1">#REF!</definedName>
    <definedName name="SomCActions_P3" localSheetId="3">#REF!</definedName>
    <definedName name="SomCActions_P3">#REF!</definedName>
    <definedName name="SomCActions_P4" localSheetId="1">#REF!</definedName>
    <definedName name="SomCActions_P4" localSheetId="3">#REF!</definedName>
    <definedName name="SomCActions_P4">#REF!</definedName>
    <definedName name="SomCActions_P5" localSheetId="1">#REF!</definedName>
    <definedName name="SomCActions_P5" localSheetId="3">#REF!</definedName>
    <definedName name="SomCActions_P5">#REF!</definedName>
    <definedName name="SomCapActions_H" localSheetId="1">#REF!</definedName>
    <definedName name="SomCapActions_H" localSheetId="3">#REF!</definedName>
    <definedName name="SomCapActions_H">#REF!</definedName>
    <definedName name="SomCapActions_P" localSheetId="1">#REF!</definedName>
    <definedName name="SomCapActions_P" localSheetId="3">#REF!</definedName>
    <definedName name="SomCapActions_P">#REF!</definedName>
    <definedName name="SomCapitauxP_H1" localSheetId="1">#REF!</definedName>
    <definedName name="SomCapitauxP_H1" localSheetId="3">#REF!</definedName>
    <definedName name="SomCapitauxP_H1">#REF!</definedName>
    <definedName name="SomCapitauxP_H2" localSheetId="1">#REF!</definedName>
    <definedName name="SomCapitauxP_H2" localSheetId="3">#REF!</definedName>
    <definedName name="SomCapitauxP_H2">#REF!</definedName>
    <definedName name="SomCapitauxP_H3" localSheetId="1">#REF!</definedName>
    <definedName name="SomCapitauxP_H3" localSheetId="3">#REF!</definedName>
    <definedName name="SomCapitauxP_H3">#REF!</definedName>
    <definedName name="SomCapitauxP_H4" localSheetId="1">#REF!</definedName>
    <definedName name="SomCapitauxP_H4" localSheetId="3">#REF!</definedName>
    <definedName name="SomCapitauxP_H4">#REF!</definedName>
    <definedName name="SomCapitauxP_H5" localSheetId="1">#REF!</definedName>
    <definedName name="SomCapitauxP_H5" localSheetId="3">#REF!</definedName>
    <definedName name="SomCapitauxP_H5">#REF!</definedName>
    <definedName name="SomCapitauxP_P1" localSheetId="1">#REF!</definedName>
    <definedName name="SomCapitauxP_P1" localSheetId="3">#REF!</definedName>
    <definedName name="SomCapitauxP_P1">#REF!</definedName>
    <definedName name="SomCapitauxP_P2" localSheetId="1">#REF!</definedName>
    <definedName name="SomCapitauxP_P2" localSheetId="3">#REF!</definedName>
    <definedName name="SomCapitauxP_P2">#REF!</definedName>
    <definedName name="SomCapitauxP_P3" localSheetId="1">#REF!</definedName>
    <definedName name="SomCapitauxP_P3" localSheetId="3">#REF!</definedName>
    <definedName name="SomCapitauxP_P3">#REF!</definedName>
    <definedName name="SomCapitauxP_P4" localSheetId="1">#REF!</definedName>
    <definedName name="SomCapitauxP_P4" localSheetId="3">#REF!</definedName>
    <definedName name="SomCapitauxP_P4">#REF!</definedName>
    <definedName name="SomCapitauxP_P5" localSheetId="1">#REF!</definedName>
    <definedName name="SomCapitauxP_P5" localSheetId="3">#REF!</definedName>
    <definedName name="SomCapitauxP_P5">#REF!</definedName>
    <definedName name="SomChiffreA_H1" localSheetId="1">#REF!</definedName>
    <definedName name="SomChiffreA_H1" localSheetId="3">#REF!</definedName>
    <definedName name="SomChiffreA_H1">#REF!</definedName>
    <definedName name="SomChiffreA_H2" localSheetId="1">#REF!</definedName>
    <definedName name="SomChiffreA_H2" localSheetId="3">#REF!</definedName>
    <definedName name="SomChiffreA_H2">#REF!</definedName>
    <definedName name="SomChiffreA_H3" localSheetId="1">#REF!</definedName>
    <definedName name="SomChiffreA_H3" localSheetId="3">#REF!</definedName>
    <definedName name="SomChiffreA_H3">#REF!</definedName>
    <definedName name="SomChiffreA_H4" localSheetId="1">#REF!</definedName>
    <definedName name="SomChiffreA_H4" localSheetId="3">#REF!</definedName>
    <definedName name="SomChiffreA_H4">#REF!</definedName>
    <definedName name="SomChiffreA_H5" localSheetId="1">#REF!</definedName>
    <definedName name="SomChiffreA_H5" localSheetId="3">#REF!</definedName>
    <definedName name="SomChiffreA_H5">#REF!</definedName>
    <definedName name="SomChiffreA_P1" localSheetId="1">#REF!</definedName>
    <definedName name="SomChiffreA_P1" localSheetId="3">#REF!</definedName>
    <definedName name="SomChiffreA_P1">#REF!</definedName>
    <definedName name="SomChiffreA_P2" localSheetId="1">#REF!</definedName>
    <definedName name="SomChiffreA_P2" localSheetId="3">#REF!</definedName>
    <definedName name="SomChiffreA_P2">#REF!</definedName>
    <definedName name="SomChiffreA_P3" localSheetId="1">#REF!</definedName>
    <definedName name="SomChiffreA_P3" localSheetId="3">#REF!</definedName>
    <definedName name="SomChiffreA_P3">#REF!</definedName>
    <definedName name="SomChiffreA_P4" localSheetId="1">#REF!</definedName>
    <definedName name="SomChiffreA_P4" localSheetId="3">#REF!</definedName>
    <definedName name="SomChiffreA_P4">#REF!</definedName>
    <definedName name="SomChiffreA_P5" localSheetId="1">#REF!</definedName>
    <definedName name="SomChiffreA_P5" localSheetId="3">#REF!</definedName>
    <definedName name="SomChiffreA_P5">#REF!</definedName>
    <definedName name="SomÉmissionA_H1" localSheetId="1">#REF!</definedName>
    <definedName name="SomÉmissionA_H1" localSheetId="3">#REF!</definedName>
    <definedName name="SomÉmissionA_H1">#REF!</definedName>
    <definedName name="SomÉmissionA_H2" localSheetId="1">#REF!</definedName>
    <definedName name="SomÉmissionA_H2" localSheetId="3">#REF!</definedName>
    <definedName name="SomÉmissionA_H2">#REF!</definedName>
    <definedName name="SomÉmissionA_H3" localSheetId="1">#REF!</definedName>
    <definedName name="SomÉmissionA_H3" localSheetId="3">#REF!</definedName>
    <definedName name="SomÉmissionA_H3">#REF!</definedName>
    <definedName name="SomÉmissionA_H4" localSheetId="1">#REF!</definedName>
    <definedName name="SomÉmissionA_H4" localSheetId="3">#REF!</definedName>
    <definedName name="SomÉmissionA_H4">#REF!</definedName>
    <definedName name="SomÉmissionA_H5" localSheetId="1">#REF!</definedName>
    <definedName name="SomÉmissionA_H5" localSheetId="3">#REF!</definedName>
    <definedName name="SomÉmissionA_H5">#REF!</definedName>
    <definedName name="SomÉmissionA_P1" localSheetId="1">#REF!</definedName>
    <definedName name="SomÉmissionA_P1" localSheetId="3">#REF!</definedName>
    <definedName name="SomÉmissionA_P1">#REF!</definedName>
    <definedName name="SomÉmissionA_P2" localSheetId="1">#REF!</definedName>
    <definedName name="SomÉmissionA_P2" localSheetId="3">#REF!</definedName>
    <definedName name="SomÉmissionA_P2">#REF!</definedName>
    <definedName name="SomÉmissionA_P3" localSheetId="1">#REF!</definedName>
    <definedName name="SomÉmissionA_P3" localSheetId="3">#REF!</definedName>
    <definedName name="SomÉmissionA_P3">#REF!</definedName>
    <definedName name="SomÉmissionA_P4" localSheetId="1">#REF!</definedName>
    <definedName name="SomÉmissionA_P4" localSheetId="3">#REF!</definedName>
    <definedName name="SomÉmissionA_P4">#REF!</definedName>
    <definedName name="SomÉmissionA_P5" localSheetId="1">#REF!</definedName>
    <definedName name="SomÉmissionA_P5" localSheetId="3">#REF!</definedName>
    <definedName name="SomÉmissionA_P5">#REF!</definedName>
    <definedName name="SomÉmissionActions_H" localSheetId="1">#REF!</definedName>
    <definedName name="SomÉmissionActions_H" localSheetId="3">#REF!</definedName>
    <definedName name="SomÉmissionActions_H">#REF!</definedName>
    <definedName name="SomÉmissionActions_P" localSheetId="1">#REF!</definedName>
    <definedName name="SomÉmissionActions_P" localSheetId="3">#REF!</definedName>
    <definedName name="SomÉmissionActions_P">#REF!</definedName>
    <definedName name="SomEncPlacTempFin_H" localSheetId="1">#REF!</definedName>
    <definedName name="SomEncPlacTempFin_H" localSheetId="3">#REF!</definedName>
    <definedName name="SomEncPlacTempFin_H">#REF!</definedName>
    <definedName name="SomEncPlacTempFin_H1" localSheetId="1">#REF!</definedName>
    <definedName name="SomEncPlacTempFin_H1" localSheetId="3">#REF!</definedName>
    <definedName name="SomEncPlacTempFin_H1">#REF!</definedName>
    <definedName name="SomEncPlacTempFin_H2" localSheetId="1">#REF!</definedName>
    <definedName name="SomEncPlacTempFin_H2" localSheetId="3">#REF!</definedName>
    <definedName name="SomEncPlacTempFin_H2">#REF!</definedName>
    <definedName name="SomEncPlacTempFin_H3" localSheetId="1">#REF!</definedName>
    <definedName name="SomEncPlacTempFin_H3" localSheetId="3">#REF!</definedName>
    <definedName name="SomEncPlacTempFin_H3">#REF!</definedName>
    <definedName name="SomEncPlacTempFin_H4" localSheetId="1">#REF!</definedName>
    <definedName name="SomEncPlacTempFin_H4" localSheetId="3">#REF!</definedName>
    <definedName name="SomEncPlacTempFin_H4">#REF!</definedName>
    <definedName name="SomEncPlacTempFin_H5" localSheetId="1">#REF!</definedName>
    <definedName name="SomEncPlacTempFin_H5" localSheetId="3">#REF!</definedName>
    <definedName name="SomEncPlacTempFin_H5">#REF!</definedName>
    <definedName name="SomEncPlacTempFin_P" localSheetId="1">#REF!</definedName>
    <definedName name="SomEncPlacTempFin_P" localSheetId="3">#REF!</definedName>
    <definedName name="SomEncPlacTempFin_P">#REF!</definedName>
    <definedName name="SomEncPlacTempFin_P1" localSheetId="1">#REF!</definedName>
    <definedName name="SomEncPlacTempFin_P1" localSheetId="3">#REF!</definedName>
    <definedName name="SomEncPlacTempFin_P1">#REF!</definedName>
    <definedName name="SomEncPlacTempFin_P2" localSheetId="1">#REF!</definedName>
    <definedName name="SomEncPlacTempFin_P2" localSheetId="3">#REF!</definedName>
    <definedName name="SomEncPlacTempFin_P2">#REF!</definedName>
    <definedName name="SomEncPlacTempFin_P3" localSheetId="1">#REF!</definedName>
    <definedName name="SomEncPlacTempFin_P3" localSheetId="3">#REF!</definedName>
    <definedName name="SomEncPlacTempFin_P3">#REF!</definedName>
    <definedName name="SomEncPlacTempFin_P4" localSheetId="1">#REF!</definedName>
    <definedName name="SomEncPlacTempFin_P4" localSheetId="3">#REF!</definedName>
    <definedName name="SomEncPlacTempFin_P4">#REF!</definedName>
    <definedName name="SomEncPlacTempFin_P5" localSheetId="1">#REF!</definedName>
    <definedName name="SomEncPlacTempFin_P5" localSheetId="3">#REF!</definedName>
    <definedName name="SomEncPlacTempFin_P5">#REF!</definedName>
    <definedName name="SomÉvolutionD_H1" localSheetId="1">#REF!</definedName>
    <definedName name="SomÉvolutionD_H1" localSheetId="3">#REF!</definedName>
    <definedName name="SomÉvolutionD_H1">#REF!</definedName>
    <definedName name="SomÉvolutionD_H2" localSheetId="1">#REF!</definedName>
    <definedName name="SomÉvolutionD_H2" localSheetId="3">#REF!</definedName>
    <definedName name="SomÉvolutionD_H2">#REF!</definedName>
    <definedName name="SomÉvolutionD_H3" localSheetId="1">#REF!</definedName>
    <definedName name="SomÉvolutionD_H3" localSheetId="3">#REF!</definedName>
    <definedName name="SomÉvolutionD_H3">#REF!</definedName>
    <definedName name="SomÉvolutionD_H4" localSheetId="1">#REF!</definedName>
    <definedName name="SomÉvolutionD_H4" localSheetId="3">#REF!</definedName>
    <definedName name="SomÉvolutionD_H4">#REF!</definedName>
    <definedName name="SomÉvolutionD_H5" localSheetId="1">#REF!</definedName>
    <definedName name="SomÉvolutionD_H5" localSheetId="3">#REF!</definedName>
    <definedName name="SomÉvolutionD_H5">#REF!</definedName>
    <definedName name="SomÉvolutionD_P1" localSheetId="1">#REF!</definedName>
    <definedName name="SomÉvolutionD_P1" localSheetId="3">#REF!</definedName>
    <definedName name="SomÉvolutionD_P1">#REF!</definedName>
    <definedName name="SomÉvolutionD_P2" localSheetId="1">#REF!</definedName>
    <definedName name="SomÉvolutionD_P2" localSheetId="3">#REF!</definedName>
    <definedName name="SomÉvolutionD_P2">#REF!</definedName>
    <definedName name="SomÉvolutionD_P3" localSheetId="1">#REF!</definedName>
    <definedName name="SomÉvolutionD_P3" localSheetId="3">#REF!</definedName>
    <definedName name="SomÉvolutionD_P3">#REF!</definedName>
    <definedName name="SomÉvolutionD_P4" localSheetId="1">#REF!</definedName>
    <definedName name="SomÉvolutionD_P4" localSheetId="3">#REF!</definedName>
    <definedName name="SomÉvolutionD_P4">#REF!</definedName>
    <definedName name="SomÉvolutionD_P5" localSheetId="1">#REF!</definedName>
    <definedName name="SomÉvolutionD_P5" localSheetId="3">#REF!</definedName>
    <definedName name="SomÉvolutionD_P5">#REF!</definedName>
    <definedName name="SomÉvolutionDette_H" localSheetId="1">#REF!</definedName>
    <definedName name="SomÉvolutionDette_H" localSheetId="3">#REF!</definedName>
    <definedName name="SomÉvolutionDette_H">#REF!</definedName>
    <definedName name="SomÉvolutionDette_P" localSheetId="1">#REF!</definedName>
    <definedName name="SomÉvolutionDette_P" localSheetId="3">#REF!</definedName>
    <definedName name="SomÉvolutionDette_P">#REF!</definedName>
    <definedName name="SomFluxActExpl_H1" localSheetId="1">#REF!</definedName>
    <definedName name="SomFluxActExpl_H1" localSheetId="3">#REF!</definedName>
    <definedName name="SomFluxActExpl_H1">#REF!</definedName>
    <definedName name="SomFluxActExpl_H2" localSheetId="1">#REF!</definedName>
    <definedName name="SomFluxActExpl_H2" localSheetId="3">#REF!</definedName>
    <definedName name="SomFluxActExpl_H2">#REF!</definedName>
    <definedName name="SomFluxActExpl_H3" localSheetId="1">#REF!</definedName>
    <definedName name="SomFluxActExpl_H3" localSheetId="3">#REF!</definedName>
    <definedName name="SomFluxActExpl_H3">#REF!</definedName>
    <definedName name="SomFluxActExpl_H4" localSheetId="1">#REF!</definedName>
    <definedName name="SomFluxActExpl_H4" localSheetId="3">#REF!</definedName>
    <definedName name="SomFluxActExpl_H4">#REF!</definedName>
    <definedName name="SomFluxActExpl_H5" localSheetId="1">#REF!</definedName>
    <definedName name="SomFluxActExpl_H5" localSheetId="3">#REF!</definedName>
    <definedName name="SomFluxActExpl_H5">#REF!</definedName>
    <definedName name="SomFluxActExpl_P1" localSheetId="1">#REF!</definedName>
    <definedName name="SomFluxActExpl_P1" localSheetId="3">#REF!</definedName>
    <definedName name="SomFluxActExpl_P1">#REF!</definedName>
    <definedName name="SomFluxActExpl_P2" localSheetId="1">#REF!</definedName>
    <definedName name="SomFluxActExpl_P2" localSheetId="3">#REF!</definedName>
    <definedName name="SomFluxActExpl_P2">#REF!</definedName>
    <definedName name="SomFluxActExpl_P3" localSheetId="1">#REF!</definedName>
    <definedName name="SomFluxActExpl_P3" localSheetId="3">#REF!</definedName>
    <definedName name="SomFluxActExpl_P3">#REF!</definedName>
    <definedName name="SomFluxActExpl_P4" localSheetId="1">#REF!</definedName>
    <definedName name="SomFluxActExpl_P4" localSheetId="3">#REF!</definedName>
    <definedName name="SomFluxActExpl_P4">#REF!</definedName>
    <definedName name="SomFluxActExpl_P5" localSheetId="1">#REF!</definedName>
    <definedName name="SomFluxActExpl_P5" localSheetId="3">#REF!</definedName>
    <definedName name="SomFluxActExpl_P5">#REF!</definedName>
    <definedName name="SomFluxActFin_H1" localSheetId="1">#REF!</definedName>
    <definedName name="SomFluxActFin_H1" localSheetId="3">#REF!</definedName>
    <definedName name="SomFluxActFin_H1">#REF!</definedName>
    <definedName name="SomFluxActFin_H2" localSheetId="1">#REF!</definedName>
    <definedName name="SomFluxActFin_H2" localSheetId="3">#REF!</definedName>
    <definedName name="SomFluxActFin_H2">#REF!</definedName>
    <definedName name="SomFluxActFin_H3" localSheetId="1">#REF!</definedName>
    <definedName name="SomFluxActFin_H3" localSheetId="3">#REF!</definedName>
    <definedName name="SomFluxActFin_H3">#REF!</definedName>
    <definedName name="SomFluxActFin_H4" localSheetId="1">#REF!</definedName>
    <definedName name="SomFluxActFin_H4" localSheetId="3">#REF!</definedName>
    <definedName name="SomFluxActFin_H4">#REF!</definedName>
    <definedName name="SomFluxActFin_H5" localSheetId="1">#REF!</definedName>
    <definedName name="SomFluxActFin_H5" localSheetId="3">#REF!</definedName>
    <definedName name="SomFluxActFin_H5">#REF!</definedName>
    <definedName name="SomFluxActFin_P1" localSheetId="1">#REF!</definedName>
    <definedName name="SomFluxActFin_P1" localSheetId="3">#REF!</definedName>
    <definedName name="SomFluxActFin_P1">#REF!</definedName>
    <definedName name="SomFluxActFin_P2" localSheetId="1">#REF!</definedName>
    <definedName name="SomFluxActFin_P2" localSheetId="3">#REF!</definedName>
    <definedName name="SomFluxActFin_P2">#REF!</definedName>
    <definedName name="SomFluxActFin_P3" localSheetId="1">#REF!</definedName>
    <definedName name="SomFluxActFin_P3" localSheetId="3">#REF!</definedName>
    <definedName name="SomFluxActFin_P3">#REF!</definedName>
    <definedName name="SomFluxActFin_P4" localSheetId="1">#REF!</definedName>
    <definedName name="SomFluxActFin_P4" localSheetId="3">#REF!</definedName>
    <definedName name="SomFluxActFin_P4">#REF!</definedName>
    <definedName name="SomFluxActFin_P5" localSheetId="1">#REF!</definedName>
    <definedName name="SomFluxActFin_P5" localSheetId="3">#REF!</definedName>
    <definedName name="SomFluxActFin_P5">#REF!</definedName>
    <definedName name="SomFluxActInv_H1" localSheetId="1">#REF!</definedName>
    <definedName name="SomFluxActInv_H1" localSheetId="3">#REF!</definedName>
    <definedName name="SomFluxActInv_H1">#REF!</definedName>
    <definedName name="SomFluxActInv_H2" localSheetId="1">#REF!</definedName>
    <definedName name="SomFluxActInv_H2" localSheetId="3">#REF!</definedName>
    <definedName name="SomFluxActInv_H2">#REF!</definedName>
    <definedName name="SomFluxActInv_H3" localSheetId="1">#REF!</definedName>
    <definedName name="SomFluxActInv_H3" localSheetId="3">#REF!</definedName>
    <definedName name="SomFluxActInv_H3">#REF!</definedName>
    <definedName name="SomFluxActInv_H4" localSheetId="1">#REF!</definedName>
    <definedName name="SomFluxActInv_H4" localSheetId="3">#REF!</definedName>
    <definedName name="SomFluxActInv_H4">#REF!</definedName>
    <definedName name="SomFluxActInv_H5" localSheetId="1">#REF!</definedName>
    <definedName name="SomFluxActInv_H5" localSheetId="3">#REF!</definedName>
    <definedName name="SomFluxActInv_H5">#REF!</definedName>
    <definedName name="SomFluxActInv_P1" localSheetId="1">#REF!</definedName>
    <definedName name="SomFluxActInv_P1" localSheetId="3">#REF!</definedName>
    <definedName name="SomFluxActInv_P1">#REF!</definedName>
    <definedName name="SomFluxActInv_P2" localSheetId="1">#REF!</definedName>
    <definedName name="SomFluxActInv_P2" localSheetId="3">#REF!</definedName>
    <definedName name="SomFluxActInv_P2">#REF!</definedName>
    <definedName name="SomFluxActInv_P3" localSheetId="1">#REF!</definedName>
    <definedName name="SomFluxActInv_P3" localSheetId="3">#REF!</definedName>
    <definedName name="SomFluxActInv_P3">#REF!</definedName>
    <definedName name="SomFluxActInv_P4" localSheetId="1">#REF!</definedName>
    <definedName name="SomFluxActInv_P4" localSheetId="3">#REF!</definedName>
    <definedName name="SomFluxActInv_P4">#REF!</definedName>
    <definedName name="SomFluxActInv_P5" localSheetId="1">#REF!</definedName>
    <definedName name="SomFluxActInv_P5" localSheetId="3">#REF!</definedName>
    <definedName name="SomFluxActInv_P5">#REF!</definedName>
    <definedName name="SomFluxTrésorerieActExp_H" localSheetId="1">#REF!</definedName>
    <definedName name="SomFluxTrésorerieActExp_H" localSheetId="3">#REF!</definedName>
    <definedName name="SomFluxTrésorerieActExp_H">#REF!</definedName>
    <definedName name="SomFluxTrésorerieActExp_P" localSheetId="1">#REF!</definedName>
    <definedName name="SomFluxTrésorerieActExp_P" localSheetId="3">#REF!</definedName>
    <definedName name="SomFluxTrésorerieActExp_P">#REF!</definedName>
    <definedName name="SomFluxTrésorerieActFin_H" localSheetId="1">#REF!</definedName>
    <definedName name="SomFluxTrésorerieActFin_H" localSheetId="3">#REF!</definedName>
    <definedName name="SomFluxTrésorerieActFin_H">#REF!</definedName>
    <definedName name="SomFluxTrésorerieActFin_P" localSheetId="1">#REF!</definedName>
    <definedName name="SomFluxTrésorerieActFin_P" localSheetId="3">#REF!</definedName>
    <definedName name="SomFluxTrésorerieActFin_P">#REF!</definedName>
    <definedName name="SomFluxTrésorerieActInv_H" localSheetId="1">#REF!</definedName>
    <definedName name="SomFluxTrésorerieActInv_H" localSheetId="3">#REF!</definedName>
    <definedName name="SomFluxTrésorerieActInv_H">#REF!</definedName>
    <definedName name="SomFluxTrésorerieActInv_P" localSheetId="1">#REF!</definedName>
    <definedName name="SomFluxTrésorerieActInv_P" localSheetId="3">#REF!</definedName>
    <definedName name="SomFluxTrésorerieActInv_P">#REF!</definedName>
    <definedName name="SomFondsR_H" localSheetId="1">#REF!</definedName>
    <definedName name="SomFondsR_H" localSheetId="3">#REF!</definedName>
    <definedName name="SomFondsR_H">#REF!</definedName>
    <definedName name="SomFondsR_H1" localSheetId="1">#REF!</definedName>
    <definedName name="SomFondsR_H1" localSheetId="3">#REF!</definedName>
    <definedName name="SomFondsR_H1">#REF!</definedName>
    <definedName name="SomFondsR_H2" localSheetId="1">#REF!</definedName>
    <definedName name="SomFondsR_H2" localSheetId="3">#REF!</definedName>
    <definedName name="SomFondsR_H2">#REF!</definedName>
    <definedName name="SomFondsR_H3" localSheetId="1">#REF!</definedName>
    <definedName name="SomFondsR_H3" localSheetId="3">#REF!</definedName>
    <definedName name="SomFondsR_H3">#REF!</definedName>
    <definedName name="SomFondsR_H4" localSheetId="1">#REF!</definedName>
    <definedName name="SomFondsR_H4" localSheetId="3">#REF!</definedName>
    <definedName name="SomFondsR_H4">#REF!</definedName>
    <definedName name="SomFondsR_H5" localSheetId="1">#REF!</definedName>
    <definedName name="SomFondsR_H5" localSheetId="3">#REF!</definedName>
    <definedName name="SomFondsR_H5">#REF!</definedName>
    <definedName name="SomFondsR_P" localSheetId="1">#REF!</definedName>
    <definedName name="SomFondsR_P" localSheetId="3">#REF!</definedName>
    <definedName name="SomFondsR_P">#REF!</definedName>
    <definedName name="SomFondsR_P1" localSheetId="1">#REF!</definedName>
    <definedName name="SomFondsR_P1" localSheetId="3">#REF!</definedName>
    <definedName name="SomFondsR_P1">#REF!</definedName>
    <definedName name="SomFondsR_P2" localSheetId="1">#REF!</definedName>
    <definedName name="SomFondsR_P2" localSheetId="3">#REF!</definedName>
    <definedName name="SomFondsR_P2">#REF!</definedName>
    <definedName name="SomFondsR_P3" localSheetId="1">#REF!</definedName>
    <definedName name="SomFondsR_P3" localSheetId="3">#REF!</definedName>
    <definedName name="SomFondsR_P3">#REF!</definedName>
    <definedName name="SomFondsR_P4" localSheetId="1">#REF!</definedName>
    <definedName name="SomFondsR_P4" localSheetId="3">#REF!</definedName>
    <definedName name="SomFondsR_P4">#REF!</definedName>
    <definedName name="SomFondsR_P5" localSheetId="1">#REF!</definedName>
    <definedName name="SomFondsR_P5" localSheetId="3">#REF!</definedName>
    <definedName name="SomFondsR_P5">#REF!</definedName>
    <definedName name="SomMargeB_H1" localSheetId="1">#REF!</definedName>
    <definedName name="SomMargeB_H1" localSheetId="3">#REF!</definedName>
    <definedName name="SomMargeB_H1">#REF!</definedName>
    <definedName name="SomMargeB_H2" localSheetId="1">#REF!</definedName>
    <definedName name="SomMargeB_H2" localSheetId="3">#REF!</definedName>
    <definedName name="SomMargeB_H2">#REF!</definedName>
    <definedName name="SomMargeB_H3" localSheetId="1">#REF!</definedName>
    <definedName name="SomMargeB_H3" localSheetId="3">#REF!</definedName>
    <definedName name="SomMargeB_H3">#REF!</definedName>
    <definedName name="SomMargeB_H4" localSheetId="1">#REF!</definedName>
    <definedName name="SomMargeB_H4" localSheetId="3">#REF!</definedName>
    <definedName name="SomMargeB_H4">#REF!</definedName>
    <definedName name="SomMargeB_H5" localSheetId="1">#REF!</definedName>
    <definedName name="SomMargeB_H5" localSheetId="3">#REF!</definedName>
    <definedName name="SomMargeB_H5">#REF!</definedName>
    <definedName name="SomMargeB_P1" localSheetId="1">#REF!</definedName>
    <definedName name="SomMargeB_P1" localSheetId="3">#REF!</definedName>
    <definedName name="SomMargeB_P1">#REF!</definedName>
    <definedName name="SomMargeB_P2" localSheetId="1">#REF!</definedName>
    <definedName name="SomMargeB_P2" localSheetId="3">#REF!</definedName>
    <definedName name="SomMargeB_P2">#REF!</definedName>
    <definedName name="SomMargeB_P3" localSheetId="1">#REF!</definedName>
    <definedName name="SomMargeB_P3" localSheetId="3">#REF!</definedName>
    <definedName name="SomMargeB_P3">#REF!</definedName>
    <definedName name="SomMargeB_P4" localSheetId="1">#REF!</definedName>
    <definedName name="SomMargeB_P4" localSheetId="3">#REF!</definedName>
    <definedName name="SomMargeB_P4">#REF!</definedName>
    <definedName name="SomMargeB_P5" localSheetId="1">#REF!</definedName>
    <definedName name="SomMargeB_P5" localSheetId="3">#REF!</definedName>
    <definedName name="SomMargeB_P5">#REF!</definedName>
    <definedName name="SomMargeBrute_H" localSheetId="1">#REF!</definedName>
    <definedName name="SomMargeBrute_H" localSheetId="3">#REF!</definedName>
    <definedName name="SomMargeBrute_H">#REF!</definedName>
    <definedName name="SomMargeBrute_P" localSheetId="1">#REF!</definedName>
    <definedName name="SomMargeBrute_P" localSheetId="3">#REF!</definedName>
    <definedName name="SomMargeBrute_P">#REF!</definedName>
    <definedName name="SomPassif_H1" localSheetId="1">#REF!</definedName>
    <definedName name="SomPassif_H1" localSheetId="3">#REF!</definedName>
    <definedName name="SomPassif_H1">#REF!</definedName>
    <definedName name="SomPassif_H2" localSheetId="1">#REF!</definedName>
    <definedName name="SomPassif_H2" localSheetId="3">#REF!</definedName>
    <definedName name="SomPassif_H2">#REF!</definedName>
    <definedName name="SomPassif_H3" localSheetId="1">#REF!</definedName>
    <definedName name="SomPassif_H3" localSheetId="3">#REF!</definedName>
    <definedName name="SomPassif_H3">#REF!</definedName>
    <definedName name="SomPassif_H4" localSheetId="1">#REF!</definedName>
    <definedName name="SomPassif_H4" localSheetId="3">#REF!</definedName>
    <definedName name="SomPassif_H4">#REF!</definedName>
    <definedName name="SomPassif_H5" localSheetId="1">#REF!</definedName>
    <definedName name="SomPassif_H5" localSheetId="3">#REF!</definedName>
    <definedName name="SomPassif_H5">#REF!</definedName>
    <definedName name="SomPassif_P1" localSheetId="1">#REF!</definedName>
    <definedName name="SomPassif_P1" localSheetId="3">#REF!</definedName>
    <definedName name="SomPassif_P1">#REF!</definedName>
    <definedName name="SomPassif_P2" localSheetId="1">#REF!</definedName>
    <definedName name="SomPassif_P2" localSheetId="3">#REF!</definedName>
    <definedName name="SomPassif_P2">#REF!</definedName>
    <definedName name="SomPassif_P3" localSheetId="1">#REF!</definedName>
    <definedName name="SomPassif_P3" localSheetId="3">#REF!</definedName>
    <definedName name="SomPassif_P3">#REF!</definedName>
    <definedName name="SomPassif_P4" localSheetId="1">#REF!</definedName>
    <definedName name="SomPassif_P4" localSheetId="3">#REF!</definedName>
    <definedName name="SomPassif_P4">#REF!</definedName>
    <definedName name="SomPassif_P5" localSheetId="1">#REF!</definedName>
    <definedName name="SomPassif_P5" localSheetId="3">#REF!</definedName>
    <definedName name="SomPassif_P5">#REF!</definedName>
    <definedName name="SomPassifCT_H1" localSheetId="1">#REF!</definedName>
    <definedName name="SomPassifCT_H1" localSheetId="3">#REF!</definedName>
    <definedName name="SomPassifCT_H1">#REF!</definedName>
    <definedName name="SomPassifCT_H2" localSheetId="1">#REF!</definedName>
    <definedName name="SomPassifCT_H2" localSheetId="3">#REF!</definedName>
    <definedName name="SomPassifCT_H2">#REF!</definedName>
    <definedName name="SomPassifCT_H3" localSheetId="1">#REF!</definedName>
    <definedName name="SomPassifCT_H3" localSheetId="3">#REF!</definedName>
    <definedName name="SomPassifCT_H3">#REF!</definedName>
    <definedName name="SomPassifCT_H4" localSheetId="1">#REF!</definedName>
    <definedName name="SomPassifCT_H4" localSheetId="3">#REF!</definedName>
    <definedName name="SomPassifCT_H4">#REF!</definedName>
    <definedName name="SomPassifCT_H5" localSheetId="1">#REF!</definedName>
    <definedName name="SomPassifCT_H5" localSheetId="3">#REF!</definedName>
    <definedName name="SomPassifCT_H5">#REF!</definedName>
    <definedName name="SomPassifCT_P1" localSheetId="1">#REF!</definedName>
    <definedName name="SomPassifCT_P1" localSheetId="3">#REF!</definedName>
    <definedName name="SomPassifCT_P1">#REF!</definedName>
    <definedName name="SomPassifCT_P2" localSheetId="1">#REF!</definedName>
    <definedName name="SomPassifCT_P2" localSheetId="3">#REF!</definedName>
    <definedName name="SomPassifCT_P2">#REF!</definedName>
    <definedName name="SomPassifCT_P3" localSheetId="1">#REF!</definedName>
    <definedName name="SomPassifCT_P3" localSheetId="3">#REF!</definedName>
    <definedName name="SomPassifCT_P3">#REF!</definedName>
    <definedName name="SomPassifCT_P4" localSheetId="1">#REF!</definedName>
    <definedName name="SomPassifCT_P4" localSheetId="3">#REF!</definedName>
    <definedName name="SomPassifCT_P4">#REF!</definedName>
    <definedName name="SomPassifCT_P5" localSheetId="1">#REF!</definedName>
    <definedName name="SomPassifCT_P5" localSheetId="3">#REF!</definedName>
    <definedName name="SomPassifCT_P5">#REF!</definedName>
    <definedName name="SomRatioAutoFin_H" localSheetId="1">#REF!</definedName>
    <definedName name="SomRatioAutoFin_H" localSheetId="3">#REF!</definedName>
    <definedName name="SomRatioAutoFin_H">#REF!</definedName>
    <definedName name="SomRatioAutoFin_H1" localSheetId="1">#REF!</definedName>
    <definedName name="SomRatioAutoFin_H1" localSheetId="3">#REF!</definedName>
    <definedName name="SomRatioAutoFin_H1">#REF!</definedName>
    <definedName name="SomRatioAutoFin_H2" localSheetId="1">#REF!</definedName>
    <definedName name="SomRatioAutoFin_H2" localSheetId="3">#REF!</definedName>
    <definedName name="SomRatioAutoFin_H2">#REF!</definedName>
    <definedName name="SomRatioAutoFin_H3" localSheetId="1">#REF!</definedName>
    <definedName name="SomRatioAutoFin_H3" localSheetId="3">#REF!</definedName>
    <definedName name="SomRatioAutoFin_H3">#REF!</definedName>
    <definedName name="SomRatioAutoFin_H4" localSheetId="1">#REF!</definedName>
    <definedName name="SomRatioAutoFin_H4" localSheetId="3">#REF!</definedName>
    <definedName name="SomRatioAutoFin_H4">#REF!</definedName>
    <definedName name="SomRatioAutoFin_H5" localSheetId="1">#REF!</definedName>
    <definedName name="SomRatioAutoFin_H5" localSheetId="3">#REF!</definedName>
    <definedName name="SomRatioAutoFin_H5">#REF!</definedName>
    <definedName name="SomRatioAutoFin_P" localSheetId="1">#REF!</definedName>
    <definedName name="SomRatioAutoFin_P" localSheetId="3">#REF!</definedName>
    <definedName name="SomRatioAutoFin_P">#REF!</definedName>
    <definedName name="SomRatioAutoFin_P1" localSheetId="1">#REF!</definedName>
    <definedName name="SomRatioAutoFin_P1" localSheetId="3">#REF!</definedName>
    <definedName name="SomRatioAutoFin_P1">#REF!</definedName>
    <definedName name="SomRatioAutoFin_P2" localSheetId="1">#REF!</definedName>
    <definedName name="SomRatioAutoFin_P2" localSheetId="3">#REF!</definedName>
    <definedName name="SomRatioAutoFin_P2">#REF!</definedName>
    <definedName name="SomRatioAutoFin_P3" localSheetId="1">#REF!</definedName>
    <definedName name="SomRatioAutoFin_P3" localSheetId="3">#REF!</definedName>
    <definedName name="SomRatioAutoFin_P3">#REF!</definedName>
    <definedName name="SomRatioAutoFin_P4" localSheetId="1">#REF!</definedName>
    <definedName name="SomRatioAutoFin_P4" localSheetId="3">#REF!</definedName>
    <definedName name="SomRatioAutoFin_P4">#REF!</definedName>
    <definedName name="SomRatioAutoFin_P5" localSheetId="1">#REF!</definedName>
    <definedName name="SomRatioAutoFin_P5" localSheetId="3">#REF!</definedName>
    <definedName name="SomRatioAutoFin_P5">#REF!</definedName>
    <definedName name="SomRatioDetteAvoir_H" localSheetId="1">#REF!</definedName>
    <definedName name="SomRatioDetteAvoir_H" localSheetId="3">#REF!</definedName>
    <definedName name="SomRatioDetteAvoir_H">#REF!</definedName>
    <definedName name="SomRatioDetteAvoir_H1" localSheetId="1">#REF!</definedName>
    <definedName name="SomRatioDetteAvoir_H1" localSheetId="3">#REF!</definedName>
    <definedName name="SomRatioDetteAvoir_H1">#REF!</definedName>
    <definedName name="SomRatioDetteAvoir_H2" localSheetId="1">#REF!</definedName>
    <definedName name="SomRatioDetteAvoir_H2" localSheetId="3">#REF!</definedName>
    <definedName name="SomRatioDetteAvoir_H2">#REF!</definedName>
    <definedName name="SomRatioDetteAvoir_H3" localSheetId="1">#REF!</definedName>
    <definedName name="SomRatioDetteAvoir_H3" localSheetId="3">#REF!</definedName>
    <definedName name="SomRatioDetteAvoir_H3">#REF!</definedName>
    <definedName name="SomRatioDetteAvoir_H4" localSheetId="1">#REF!</definedName>
    <definedName name="SomRatioDetteAvoir_H4" localSheetId="3">#REF!</definedName>
    <definedName name="SomRatioDetteAvoir_H4">#REF!</definedName>
    <definedName name="SomRatioDetteAvoir_H5" localSheetId="1">#REF!</definedName>
    <definedName name="SomRatioDetteAvoir_H5" localSheetId="3">#REF!</definedName>
    <definedName name="SomRatioDetteAvoir_H5">#REF!</definedName>
    <definedName name="SomRatioDetteAvoir_P" localSheetId="1">#REF!</definedName>
    <definedName name="SomRatioDetteAvoir_P" localSheetId="3">#REF!</definedName>
    <definedName name="SomRatioDetteAvoir_P">#REF!</definedName>
    <definedName name="SomRatioDetteAvoir_P1" localSheetId="1">#REF!</definedName>
    <definedName name="SomRatioDetteAvoir_P1" localSheetId="3">#REF!</definedName>
    <definedName name="SomRatioDetteAvoir_P1">#REF!</definedName>
    <definedName name="SomRatioDetteAvoir_P2" localSheetId="1">#REF!</definedName>
    <definedName name="SomRatioDetteAvoir_P2" localSheetId="3">#REF!</definedName>
    <definedName name="SomRatioDetteAvoir_P2">#REF!</definedName>
    <definedName name="SomRatioDetteAvoir_P3" localSheetId="1">#REF!</definedName>
    <definedName name="SomRatioDetteAvoir_P3" localSheetId="3">#REF!</definedName>
    <definedName name="SomRatioDetteAvoir_P3">#REF!</definedName>
    <definedName name="SomRatioDetteAvoir_P4" localSheetId="1">#REF!</definedName>
    <definedName name="SomRatioDetteAvoir_P4" localSheetId="3">#REF!</definedName>
    <definedName name="SomRatioDetteAvoir_P4">#REF!</definedName>
    <definedName name="SomRatioDetteAvoir_P5" localSheetId="1">#REF!</definedName>
    <definedName name="SomRatioDetteAvoir_P5" localSheetId="3">#REF!</definedName>
    <definedName name="SomRatioDetteAvoir_P5">#REF!</definedName>
    <definedName name="SomRatioFdsR_P" localSheetId="1">#REF!</definedName>
    <definedName name="SomRatioFdsR_P" localSheetId="3">#REF!</definedName>
    <definedName name="SomRatioFdsR_P">#REF!</definedName>
    <definedName name="SomRatioRendAvoir_H" localSheetId="1">#REF!</definedName>
    <definedName name="SomRatioRendAvoir_H" localSheetId="3">#REF!</definedName>
    <definedName name="SomRatioRendAvoir_H">#REF!</definedName>
    <definedName name="SomRatioRendAvoir_H1" localSheetId="1">#REF!</definedName>
    <definedName name="SomRatioRendAvoir_H1" localSheetId="3">#REF!</definedName>
    <definedName name="SomRatioRendAvoir_H1">#REF!</definedName>
    <definedName name="SomRatioRendAvoir_H2" localSheetId="1">#REF!</definedName>
    <definedName name="SomRatioRendAvoir_H2" localSheetId="3">#REF!</definedName>
    <definedName name="SomRatioRendAvoir_H2">#REF!</definedName>
    <definedName name="SomRatioRendAvoir_H3" localSheetId="1">#REF!</definedName>
    <definedName name="SomRatioRendAvoir_H3" localSheetId="3">#REF!</definedName>
    <definedName name="SomRatioRendAvoir_H3">#REF!</definedName>
    <definedName name="SomRatioRendAvoir_H4" localSheetId="1">#REF!</definedName>
    <definedName name="SomRatioRendAvoir_H4" localSheetId="3">#REF!</definedName>
    <definedName name="SomRatioRendAvoir_H4">#REF!</definedName>
    <definedName name="SomRatioRendAvoir_H5" localSheetId="1">#REF!</definedName>
    <definedName name="SomRatioRendAvoir_H5" localSheetId="3">#REF!</definedName>
    <definedName name="SomRatioRendAvoir_H5">#REF!</definedName>
    <definedName name="SomRatioRendAvoir_P" localSheetId="1">#REF!</definedName>
    <definedName name="SomRatioRendAvoir_P" localSheetId="3">#REF!</definedName>
    <definedName name="SomRatioRendAvoir_P">#REF!</definedName>
    <definedName name="SomRatioRendAvoir_P1" localSheetId="1">#REF!</definedName>
    <definedName name="SomRatioRendAvoir_P1" localSheetId="3">#REF!</definedName>
    <definedName name="SomRatioRendAvoir_P1">#REF!</definedName>
    <definedName name="SomRatioRendAvoir_P2" localSheetId="1">#REF!</definedName>
    <definedName name="SomRatioRendAvoir_P2" localSheetId="3">#REF!</definedName>
    <definedName name="SomRatioRendAvoir_P2">#REF!</definedName>
    <definedName name="SomRatioRendAvoir_P3" localSheetId="1">#REF!</definedName>
    <definedName name="SomRatioRendAvoir_P3" localSheetId="3">#REF!</definedName>
    <definedName name="SomRatioRendAvoir_P3">#REF!</definedName>
    <definedName name="SomRatioRendAvoir_P4" localSheetId="1">#REF!</definedName>
    <definedName name="SomRatioRendAvoir_P4" localSheetId="3">#REF!</definedName>
    <definedName name="SomRatioRendAvoir_P4">#REF!</definedName>
    <definedName name="SomRatioRendAvoir_P5" localSheetId="1">#REF!</definedName>
    <definedName name="SomRatioRendAvoir_P5" localSheetId="3">#REF!</definedName>
    <definedName name="SomRatioRendAvoir_P5">#REF!</definedName>
    <definedName name="SomTOTActif_H" localSheetId="1">#REF!</definedName>
    <definedName name="SomTOTActif_H" localSheetId="3">#REF!</definedName>
    <definedName name="SomTOTActif_H">#REF!</definedName>
    <definedName name="SomTOTActif_P" localSheetId="1">#REF!</definedName>
    <definedName name="SomTOTActif_P" localSheetId="3">#REF!</definedName>
    <definedName name="SomTOTActif_P">#REF!</definedName>
    <definedName name="SomTOTActifCT_H" localSheetId="1">#REF!</definedName>
    <definedName name="SomTOTActifCT_H" localSheetId="3">#REF!</definedName>
    <definedName name="SomTOTActifCT_H">#REF!</definedName>
    <definedName name="SomTOTActifCT_P" localSheetId="1">#REF!</definedName>
    <definedName name="SomTOTActifCT_P" localSheetId="3">#REF!</definedName>
    <definedName name="SomTOTActifCT_P">#REF!</definedName>
    <definedName name="SomTOTCapitauxP_H" localSheetId="1">#REF!</definedName>
    <definedName name="SomTOTCapitauxP_H" localSheetId="3">#REF!</definedName>
    <definedName name="SomTOTCapitauxP_H">#REF!</definedName>
    <definedName name="SomTOTCapitauxP_P" localSheetId="1">#REF!</definedName>
    <definedName name="SomTOTCapitauxP_P" localSheetId="3">#REF!</definedName>
    <definedName name="SomTOTCapitauxP_P">#REF!</definedName>
    <definedName name="SomTOTChiffreAff_H" localSheetId="1">#REF!</definedName>
    <definedName name="SomTOTChiffreAff_H" localSheetId="3">#REF!</definedName>
    <definedName name="SomTOTChiffreAff_H">#REF!</definedName>
    <definedName name="SomTOTChiffreAff_P" localSheetId="1">#REF!</definedName>
    <definedName name="SomTOTChiffreAff_P" localSheetId="3">#REF!</definedName>
    <definedName name="SomTOTChiffreAff_P">#REF!</definedName>
    <definedName name="SomTOTPassif_H" localSheetId="1">#REF!</definedName>
    <definedName name="SomTOTPassif_H" localSheetId="3">#REF!</definedName>
    <definedName name="SomTOTPassif_H">#REF!</definedName>
    <definedName name="SomTOTPassif_P" localSheetId="1">#REF!</definedName>
    <definedName name="SomTOTPassif_P" localSheetId="3">#REF!</definedName>
    <definedName name="SomTOTPassif_P">#REF!</definedName>
    <definedName name="SomTOTPassifCT_H" localSheetId="1">#REF!</definedName>
    <definedName name="SomTOTPassifCT_H" localSheetId="3">#REF!</definedName>
    <definedName name="SomTOTPassifCT_H">#REF!</definedName>
    <definedName name="SomTOTPassifCT_P" localSheetId="1">#REF!</definedName>
    <definedName name="SomTOTPassifCT_P" localSheetId="3">#REF!</definedName>
    <definedName name="SomTOTPassifCT_P">#REF!</definedName>
    <definedName name="SOSA" localSheetId="1">#REF!</definedName>
    <definedName name="SOSA" localSheetId="3">#REF!</definedName>
    <definedName name="SOSA">#REF!</definedName>
    <definedName name="SP" localSheetId="1">#REF!</definedName>
    <definedName name="SP" localSheetId="3">#REF!</definedName>
    <definedName name="SP">#REF!</definedName>
    <definedName name="SPN1TR1">"$"</definedName>
    <definedName name="spotand">#N/A</definedName>
    <definedName name="ss" localSheetId="1">#REF!</definedName>
    <definedName name="ss" localSheetId="3">#REF!</definedName>
    <definedName name="ss">#REF!</definedName>
    <definedName name="ssdsssssssssssssssssssss" localSheetId="1">#REF!</definedName>
    <definedName name="ssdsssssssssssssssssssss" localSheetId="3">#REF!</definedName>
    <definedName name="ssdsssssssssssssssssssss">#REF!</definedName>
    <definedName name="SSP">[8]PRM!$A$17:$B$18</definedName>
    <definedName name="SSPGRD" localSheetId="1">#REF!</definedName>
    <definedName name="SSPGRD" localSheetId="3">#REF!</definedName>
    <definedName name="SSPGRD">#REF!</definedName>
    <definedName name="ssss" localSheetId="1">#REF!</definedName>
    <definedName name="ssss" localSheetId="3">#REF!</definedName>
    <definedName name="ssss">#REF!</definedName>
    <definedName name="sssss" localSheetId="1" hidden="1">#REF!</definedName>
    <definedName name="sssss" localSheetId="3" hidden="1">#REF!</definedName>
    <definedName name="sssss" hidden="1">#REF!</definedName>
    <definedName name="SSSSSS" localSheetId="1">#REF!</definedName>
    <definedName name="SSSSSS" localSheetId="3">#REF!</definedName>
    <definedName name="SSSSSS">#REF!</definedName>
    <definedName name="sssssss" hidden="1">{#N/A,#N/A,FALSE,"INV14"}</definedName>
    <definedName name="sssssss_1" hidden="1">{#N/A,#N/A,FALSE,"INV14"}</definedName>
    <definedName name="ssssssssssssss" localSheetId="1">#REF!</definedName>
    <definedName name="ssssssssssssss" localSheetId="3">#REF!</definedName>
    <definedName name="ssssssssssssss">#REF!</definedName>
    <definedName name="SSSSSSSSSSSSSSSSSSSSSSSSSSSSSS" localSheetId="1" hidden="1">#REF!</definedName>
    <definedName name="SSSSSSSSSSSSSSSSSSSSSSSSSSSSSS" localSheetId="3" hidden="1">#REF!</definedName>
    <definedName name="SSSSSSSSSSSSSSSSSSSSSSSSSSSSSS" hidden="1">#REF!</definedName>
    <definedName name="Steam_23K" localSheetId="1">#REF!</definedName>
    <definedName name="Steam_23K" localSheetId="3">#REF!</definedName>
    <definedName name="Steam_23K">#REF!</definedName>
    <definedName name="Steam_5K" localSheetId="1">#REF!</definedName>
    <definedName name="Steam_5K" localSheetId="3">#REF!</definedName>
    <definedName name="Steam_5K">#REF!</definedName>
    <definedName name="Steam_87K" localSheetId="1">#REF!</definedName>
    <definedName name="Steam_87K" localSheetId="3">#REF!</definedName>
    <definedName name="Steam_87K">#REF!</definedName>
    <definedName name="Steam_Chart" localSheetId="1">#REF!</definedName>
    <definedName name="Steam_Chart" localSheetId="3">#REF!</definedName>
    <definedName name="Steam_Chart">#REF!</definedName>
    <definedName name="Steam_enthalpy10_GJpT" localSheetId="1">#REF!</definedName>
    <definedName name="Steam_enthalpy10_GJpT" localSheetId="3">#REF!</definedName>
    <definedName name="Steam_enthalpy10_GJpT">#REF!</definedName>
    <definedName name="Steam_main" localSheetId="1">#REF!</definedName>
    <definedName name="Steam_main" localSheetId="3">#REF!</definedName>
    <definedName name="Steam_main">#REF!</definedName>
    <definedName name="Steam_nett10_GJpT" localSheetId="1">#REF!</definedName>
    <definedName name="Steam_nett10_GJpT" localSheetId="3">#REF!</definedName>
    <definedName name="Steam_nett10_GJpT">#REF!</definedName>
    <definedName name="Steam_nettowarmtevraag_GJpT" localSheetId="1">#REF!</definedName>
    <definedName name="Steam_nettowarmtevraag_GJpT" localSheetId="3">#REF!</definedName>
    <definedName name="Steam_nettowarmtevraag_GJpT">#REF!</definedName>
    <definedName name="Steam_spec.enthalpy_GJpT" localSheetId="1">#REF!</definedName>
    <definedName name="Steam_spec.enthalpy_GJpT" localSheetId="3">#REF!</definedName>
    <definedName name="Steam_spec.enthalpy_GJpT">#REF!</definedName>
    <definedName name="SteamNetto_spec.enthalpy_GJpT" localSheetId="1">#REF!</definedName>
    <definedName name="SteamNetto_spec.enthalpy_GJpT" localSheetId="3">#REF!</definedName>
    <definedName name="SteamNetto_spec.enthalpy_GJpT">#REF!</definedName>
    <definedName name="STM_EXP_10" localSheetId="1">#REF!</definedName>
    <definedName name="STM_EXP_10" localSheetId="3">#REF!</definedName>
    <definedName name="STM_EXP_10">#REF!</definedName>
    <definedName name="STM_PET_10" localSheetId="1">#REF!</definedName>
    <definedName name="STM_PET_10" localSheetId="3">#REF!</definedName>
    <definedName name="STM_PET_10">#REF!</definedName>
    <definedName name="STM_PTA_10" localSheetId="1">#REF!</definedName>
    <definedName name="STM_PTA_10" localSheetId="3">#REF!</definedName>
    <definedName name="STM_PTA_10">#REF!</definedName>
    <definedName name="STM_REST_10" localSheetId="1">#REF!</definedName>
    <definedName name="STM_REST_10" localSheetId="3">#REF!</definedName>
    <definedName name="STM_REST_10">#REF!</definedName>
    <definedName name="Stm_VPSum" localSheetId="1">#REF!</definedName>
    <definedName name="Stm_VPSum" localSheetId="3">#REF!</definedName>
    <definedName name="Stm_VPSum">#REF!</definedName>
    <definedName name="STMATA" localSheetId="1">#REF!</definedName>
    <definedName name="STMATA" localSheetId="3">#REF!</definedName>
    <definedName name="STMATA">#REF!</definedName>
    <definedName name="STMSAT" localSheetId="1">#REF!</definedName>
    <definedName name="STMSAT" localSheetId="3">#REF!</definedName>
    <definedName name="STMSAT">#REF!</definedName>
    <definedName name="STMTBL" localSheetId="1">#REF!</definedName>
    <definedName name="STMTBL" localSheetId="3">#REF!</definedName>
    <definedName name="STMTBL">#REF!</definedName>
    <definedName name="Stock_Baht" localSheetId="1">#REF!</definedName>
    <definedName name="Stock_Baht" localSheetId="3">#REF!</definedName>
    <definedName name="Stock_Baht">#REF!</definedName>
    <definedName name="stores" localSheetId="1">#REF!</definedName>
    <definedName name="stores" localSheetId="3">#REF!</definedName>
    <definedName name="stores">#REF!</definedName>
    <definedName name="subsystem_lookup_table" localSheetId="1">#REF!</definedName>
    <definedName name="subsystem_lookup_table" localSheetId="3">#REF!</definedName>
    <definedName name="subsystem_lookup_table">#REF!</definedName>
    <definedName name="SUCGUNAIR">"$#REF!.$D$179"</definedName>
    <definedName name="SUMM" localSheetId="1">#REF!</definedName>
    <definedName name="SUMM" localSheetId="3">#REF!</definedName>
    <definedName name="SUMM">#REF!</definedName>
    <definedName name="SUMMARY" localSheetId="1">#REF!</definedName>
    <definedName name="SUMMARY" localSheetId="3">#REF!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1">#REF!</definedName>
    <definedName name="t.agua" localSheetId="3">#REF!</definedName>
    <definedName name="t.agua">#REF!</definedName>
    <definedName name="t.alm.001" localSheetId="1">#REF!</definedName>
    <definedName name="t.alm.001" localSheetId="3">#REF!</definedName>
    <definedName name="t.alm.001">#REF!</definedName>
    <definedName name="t.alm.002" localSheetId="1">#REF!</definedName>
    <definedName name="t.alm.002" localSheetId="3">#REF!</definedName>
    <definedName name="t.alm.002">#REF!</definedName>
    <definedName name="t.mes." localSheetId="1">#REF!</definedName>
    <definedName name="t.mes." localSheetId="3">#REF!</definedName>
    <definedName name="t.mes.">#REF!</definedName>
    <definedName name="T_1">1000</definedName>
    <definedName name="T_2">1000</definedName>
    <definedName name="t9113.01" localSheetId="1">#REF!</definedName>
    <definedName name="t9113.01" localSheetId="3">#REF!</definedName>
    <definedName name="t9113.01">#REF!</definedName>
    <definedName name="t9113.99" localSheetId="1">#REF!</definedName>
    <definedName name="t9113.99" localSheetId="3">#REF!</definedName>
    <definedName name="t9113.99">#REF!</definedName>
    <definedName name="TABLA" localSheetId="1">#REF!</definedName>
    <definedName name="TABLA" localSheetId="3">#REF!</definedName>
    <definedName name="TABLA">#REF!</definedName>
    <definedName name="TABLA1" localSheetId="1">#REF!</definedName>
    <definedName name="TABLA1" localSheetId="3">#REF!</definedName>
    <definedName name="TABLA1">#REF!</definedName>
    <definedName name="TABLAA" localSheetId="1">#REF!</definedName>
    <definedName name="TABLAA" localSheetId="3">#REF!</definedName>
    <definedName name="TABLAA">#REF!</definedName>
    <definedName name="TABLAB" localSheetId="1">#REF!</definedName>
    <definedName name="TABLAB" localSheetId="3">#REF!</definedName>
    <definedName name="TABLAB">#REF!</definedName>
    <definedName name="TABLAPRO" localSheetId="1">#REF!</definedName>
    <definedName name="TABLAPRO" localSheetId="3">#REF!</definedName>
    <definedName name="TABLAPRO">#REF!</definedName>
    <definedName name="TABLE" localSheetId="1">#REF!</definedName>
    <definedName name="TABLE" localSheetId="3">#REF!</definedName>
    <definedName name="TABLE">#REF!</definedName>
    <definedName name="TABLE___3" localSheetId="1">#REF!</definedName>
    <definedName name="TABLE___3" localSheetId="3">#REF!</definedName>
    <definedName name="TABLE___3">#REF!</definedName>
    <definedName name="TABLE___4" localSheetId="1">#REF!</definedName>
    <definedName name="TABLE___4" localSheetId="3">#REF!</definedName>
    <definedName name="TABLE___4">#REF!</definedName>
    <definedName name="TABLE___7" localSheetId="1">#REF!</definedName>
    <definedName name="TABLE___7" localSheetId="3">#REF!</definedName>
    <definedName name="TABLE___7">#REF!</definedName>
    <definedName name="TABLE___8" localSheetId="1">#REF!</definedName>
    <definedName name="TABLE___8" localSheetId="3">#REF!</definedName>
    <definedName name="TABLE___8">#REF!</definedName>
    <definedName name="TABLE___9" localSheetId="1">#REF!</definedName>
    <definedName name="TABLE___9" localSheetId="3">#REF!</definedName>
    <definedName name="TABLE___9">#REF!</definedName>
    <definedName name="TABLE_10" localSheetId="1">#REF!</definedName>
    <definedName name="TABLE_10" localSheetId="3">#REF!</definedName>
    <definedName name="TABLE_10">#REF!</definedName>
    <definedName name="TABLE_10___3" localSheetId="1">#REF!</definedName>
    <definedName name="TABLE_10___3" localSheetId="3">#REF!</definedName>
    <definedName name="TABLE_10___3">#REF!</definedName>
    <definedName name="TABLE_10___8" localSheetId="1">#REF!</definedName>
    <definedName name="TABLE_10___8" localSheetId="3">#REF!</definedName>
    <definedName name="TABLE_10___8">#REF!</definedName>
    <definedName name="TABLE_11" localSheetId="1">#REF!</definedName>
    <definedName name="TABLE_11" localSheetId="3">#REF!</definedName>
    <definedName name="TABLE_11">#REF!</definedName>
    <definedName name="TABLE_11___3" localSheetId="1">#REF!</definedName>
    <definedName name="TABLE_11___3" localSheetId="3">#REF!</definedName>
    <definedName name="TABLE_11___3">#REF!</definedName>
    <definedName name="TABLE_11___8" localSheetId="1">#REF!</definedName>
    <definedName name="TABLE_11___8" localSheetId="3">#REF!</definedName>
    <definedName name="TABLE_11___8">#REF!</definedName>
    <definedName name="TABLE_12" localSheetId="1">#REF!</definedName>
    <definedName name="TABLE_12" localSheetId="3">#REF!</definedName>
    <definedName name="TABLE_12">#REF!</definedName>
    <definedName name="TABLE_12___3" localSheetId="1">#REF!</definedName>
    <definedName name="TABLE_12___3" localSheetId="3">#REF!</definedName>
    <definedName name="TABLE_12___3">#REF!</definedName>
    <definedName name="TABLE_12___8" localSheetId="1">#REF!</definedName>
    <definedName name="TABLE_12___8" localSheetId="3">#REF!</definedName>
    <definedName name="TABLE_12___8">#REF!</definedName>
    <definedName name="TABLE_13" localSheetId="1">#REF!</definedName>
    <definedName name="TABLE_13" localSheetId="3">#REF!</definedName>
    <definedName name="TABLE_13">#REF!</definedName>
    <definedName name="TABLE_13___3" localSheetId="1">#REF!</definedName>
    <definedName name="TABLE_13___3" localSheetId="3">#REF!</definedName>
    <definedName name="TABLE_13___3">#REF!</definedName>
    <definedName name="TABLE_14" localSheetId="1">#REF!</definedName>
    <definedName name="TABLE_14" localSheetId="3">#REF!</definedName>
    <definedName name="TABLE_14">#REF!</definedName>
    <definedName name="TABLE_14___3" localSheetId="1">#REF!</definedName>
    <definedName name="TABLE_14___3" localSheetId="3">#REF!</definedName>
    <definedName name="TABLE_14___3">#REF!</definedName>
    <definedName name="TABLE_15" localSheetId="1">#REF!</definedName>
    <definedName name="TABLE_15" localSheetId="3">#REF!</definedName>
    <definedName name="TABLE_15">#REF!</definedName>
    <definedName name="TABLE_15___3" localSheetId="1">#REF!</definedName>
    <definedName name="TABLE_15___3" localSheetId="3">#REF!</definedName>
    <definedName name="TABLE_15___3">#REF!</definedName>
    <definedName name="TABLE_2" localSheetId="1">#REF!</definedName>
    <definedName name="TABLE_2" localSheetId="3">#REF!</definedName>
    <definedName name="TABLE_2">#REF!</definedName>
    <definedName name="TABLE_2___3" localSheetId="1">#REF!</definedName>
    <definedName name="TABLE_2___3" localSheetId="3">#REF!</definedName>
    <definedName name="TABLE_2___3">#REF!</definedName>
    <definedName name="TABLE_2___4" localSheetId="1">#REF!</definedName>
    <definedName name="TABLE_2___4" localSheetId="3">#REF!</definedName>
    <definedName name="TABLE_2___4">#REF!</definedName>
    <definedName name="TABLE_2___7" localSheetId="1">#REF!</definedName>
    <definedName name="TABLE_2___7" localSheetId="3">#REF!</definedName>
    <definedName name="TABLE_2___7">#REF!</definedName>
    <definedName name="TABLE_2___8" localSheetId="1">#REF!</definedName>
    <definedName name="TABLE_2___8" localSheetId="3">#REF!</definedName>
    <definedName name="TABLE_2___8">#REF!</definedName>
    <definedName name="TABLE_2___9" localSheetId="1">#REF!</definedName>
    <definedName name="TABLE_2___9" localSheetId="3">#REF!</definedName>
    <definedName name="TABLE_2___9">#REF!</definedName>
    <definedName name="TABLE_3" localSheetId="1">#REF!</definedName>
    <definedName name="TABLE_3" localSheetId="3">#REF!</definedName>
    <definedName name="TABLE_3">#REF!</definedName>
    <definedName name="TABLE_3___3" localSheetId="1">#REF!</definedName>
    <definedName name="TABLE_3___3" localSheetId="3">#REF!</definedName>
    <definedName name="TABLE_3___3">#REF!</definedName>
    <definedName name="TABLE_3___4" localSheetId="1">#REF!</definedName>
    <definedName name="TABLE_3___4" localSheetId="3">#REF!</definedName>
    <definedName name="TABLE_3___4">#REF!</definedName>
    <definedName name="TABLE_3___7" localSheetId="1">#REF!</definedName>
    <definedName name="TABLE_3___7" localSheetId="3">#REF!</definedName>
    <definedName name="TABLE_3___7">#REF!</definedName>
    <definedName name="TABLE_3___8" localSheetId="1">#REF!</definedName>
    <definedName name="TABLE_3___8" localSheetId="3">#REF!</definedName>
    <definedName name="TABLE_3___8">#REF!</definedName>
    <definedName name="TABLE_3___9" localSheetId="1">#REF!</definedName>
    <definedName name="TABLE_3___9" localSheetId="3">#REF!</definedName>
    <definedName name="TABLE_3___9">#REF!</definedName>
    <definedName name="TABLE_4" localSheetId="1">#REF!</definedName>
    <definedName name="TABLE_4" localSheetId="3">#REF!</definedName>
    <definedName name="TABLE_4">#REF!</definedName>
    <definedName name="TABLE_4___3" localSheetId="1">#REF!</definedName>
    <definedName name="TABLE_4___3" localSheetId="3">#REF!</definedName>
    <definedName name="TABLE_4___3">#REF!</definedName>
    <definedName name="TABLE_4___4" localSheetId="1">#REF!</definedName>
    <definedName name="TABLE_4___4" localSheetId="3">#REF!</definedName>
    <definedName name="TABLE_4___4">#REF!</definedName>
    <definedName name="TABLE_4___7" localSheetId="1">#REF!</definedName>
    <definedName name="TABLE_4___7" localSheetId="3">#REF!</definedName>
    <definedName name="TABLE_4___7">#REF!</definedName>
    <definedName name="TABLE_4___8" localSheetId="1">#REF!</definedName>
    <definedName name="TABLE_4___8" localSheetId="3">#REF!</definedName>
    <definedName name="TABLE_4___8">#REF!</definedName>
    <definedName name="TABLE_4___9" localSheetId="1">#REF!</definedName>
    <definedName name="TABLE_4___9" localSheetId="3">#REF!</definedName>
    <definedName name="TABLE_4___9">#REF!</definedName>
    <definedName name="TABLE_5" localSheetId="1">#REF!</definedName>
    <definedName name="TABLE_5" localSheetId="3">#REF!</definedName>
    <definedName name="TABLE_5">#REF!</definedName>
    <definedName name="TABLE_5___3" localSheetId="1">#REF!</definedName>
    <definedName name="TABLE_5___3" localSheetId="3">#REF!</definedName>
    <definedName name="TABLE_5___3">#REF!</definedName>
    <definedName name="TABLE_5___4" localSheetId="1">#REF!</definedName>
    <definedName name="TABLE_5___4" localSheetId="3">#REF!</definedName>
    <definedName name="TABLE_5___4">#REF!</definedName>
    <definedName name="TABLE_5___7" localSheetId="1">#REF!</definedName>
    <definedName name="TABLE_5___7" localSheetId="3">#REF!</definedName>
    <definedName name="TABLE_5___7">#REF!</definedName>
    <definedName name="TABLE_5___8" localSheetId="1">#REF!</definedName>
    <definedName name="TABLE_5___8" localSheetId="3">#REF!</definedName>
    <definedName name="TABLE_5___8">#REF!</definedName>
    <definedName name="TABLE_5___9" localSheetId="1">#REF!</definedName>
    <definedName name="TABLE_5___9" localSheetId="3">#REF!</definedName>
    <definedName name="TABLE_5___9">#REF!</definedName>
    <definedName name="TABLE_6" localSheetId="1">#REF!</definedName>
    <definedName name="TABLE_6" localSheetId="3">#REF!</definedName>
    <definedName name="TABLE_6">#REF!</definedName>
    <definedName name="TABLE_6___3" localSheetId="1">#REF!</definedName>
    <definedName name="TABLE_6___3" localSheetId="3">#REF!</definedName>
    <definedName name="TABLE_6___3">#REF!</definedName>
    <definedName name="TABLE_6___4" localSheetId="1">#REF!</definedName>
    <definedName name="TABLE_6___4" localSheetId="3">#REF!</definedName>
    <definedName name="TABLE_6___4">#REF!</definedName>
    <definedName name="TABLE_6___7" localSheetId="1">#REF!</definedName>
    <definedName name="TABLE_6___7" localSheetId="3">#REF!</definedName>
    <definedName name="TABLE_6___7">#REF!</definedName>
    <definedName name="TABLE_6___8" localSheetId="1">#REF!</definedName>
    <definedName name="TABLE_6___8" localSheetId="3">#REF!</definedName>
    <definedName name="TABLE_6___8">#REF!</definedName>
    <definedName name="TABLE_6___9" localSheetId="1">#REF!</definedName>
    <definedName name="TABLE_6___9" localSheetId="3">#REF!</definedName>
    <definedName name="TABLE_6___9">#REF!</definedName>
    <definedName name="TABLE_7___3" localSheetId="1">#REF!</definedName>
    <definedName name="TABLE_7___3" localSheetId="3">#REF!</definedName>
    <definedName name="TABLE_7___3">#REF!</definedName>
    <definedName name="TABLE_7___8" localSheetId="1">#REF!</definedName>
    <definedName name="TABLE_7___8" localSheetId="3">#REF!</definedName>
    <definedName name="TABLE_7___8">#REF!</definedName>
    <definedName name="TABLE_8___3" localSheetId="1">#REF!</definedName>
    <definedName name="TABLE_8___3" localSheetId="3">#REF!</definedName>
    <definedName name="TABLE_8___3">#REF!</definedName>
    <definedName name="TABLE_8___8" localSheetId="1">#REF!</definedName>
    <definedName name="TABLE_8___8" localSheetId="3">#REF!</definedName>
    <definedName name="TABLE_8___8">#REF!</definedName>
    <definedName name="TABLE_9___3" localSheetId="1">#REF!</definedName>
    <definedName name="TABLE_9___3" localSheetId="3">#REF!</definedName>
    <definedName name="TABLE_9___3">#REF!</definedName>
    <definedName name="TABLE_9___8" localSheetId="1">#REF!</definedName>
    <definedName name="TABLE_9___8" localSheetId="3">#REF!</definedName>
    <definedName name="TABLE_9___8">#REF!</definedName>
    <definedName name="TABLEAU1" localSheetId="1">#REF!</definedName>
    <definedName name="TABLEAU1" localSheetId="3">#REF!</definedName>
    <definedName name="TABLEAU1">#REF!</definedName>
    <definedName name="TABLEAU2" localSheetId="1">#REF!</definedName>
    <definedName name="TABLEAU2" localSheetId="3">#REF!</definedName>
    <definedName name="TABLEAU2">#REF!</definedName>
    <definedName name="TableName">"Dummy"</definedName>
    <definedName name="tacat" localSheetId="1">#REF!</definedName>
    <definedName name="tacat" localSheetId="3">#REF!</definedName>
    <definedName name="tacat">#REF!</definedName>
    <definedName name="tachem" localSheetId="1">#REF!</definedName>
    <definedName name="tachem" localSheetId="3">#REF!</definedName>
    <definedName name="tachem">#REF!</definedName>
    <definedName name="tadep" localSheetId="1">#REF!</definedName>
    <definedName name="tadep" localSheetId="3">#REF!</definedName>
    <definedName name="tadep">#REF!</definedName>
    <definedName name="tafixed" localSheetId="1">#REF!</definedName>
    <definedName name="tafixed" localSheetId="3">#REF!</definedName>
    <definedName name="tafixed">#REF!</definedName>
    <definedName name="tapow" localSheetId="1">#REF!</definedName>
    <definedName name="tapow" localSheetId="3">#REF!</definedName>
    <definedName name="tapow">#REF!</definedName>
    <definedName name="taprice" localSheetId="1">#REF!</definedName>
    <definedName name="taprice" localSheetId="3">#REF!</definedName>
    <definedName name="taprice">#REF!</definedName>
    <definedName name="taprod" localSheetId="1">#REF!</definedName>
    <definedName name="taprod" localSheetId="3">#REF!</definedName>
    <definedName name="taprod">#REF!</definedName>
    <definedName name="tapx" localSheetId="1">#REF!</definedName>
    <definedName name="tapx" localSheetId="3">#REF!</definedName>
    <definedName name="tapx">#REF!</definedName>
    <definedName name="taroy" localSheetId="1">#REF!</definedName>
    <definedName name="taroy" localSheetId="3">#REF!</definedName>
    <definedName name="taroy">#REF!</definedName>
    <definedName name="TARRAGONAACETONA" localSheetId="1">#REF!</definedName>
    <definedName name="TARRAGONAACETONA" localSheetId="3">#REF!</definedName>
    <definedName name="TARRAGONAACETONA">#REF!</definedName>
    <definedName name="tautil" localSheetId="1">#REF!</definedName>
    <definedName name="tautil" localSheetId="3">#REF!</definedName>
    <definedName name="tautil">#REF!</definedName>
    <definedName name="tawaste" localSheetId="1">#REF!</definedName>
    <definedName name="tawaste" localSheetId="3">#REF!</definedName>
    <definedName name="tawaste">#REF!</definedName>
    <definedName name="tblMicWork" localSheetId="1">#REF!</definedName>
    <definedName name="tblMicWork" localSheetId="3">#REF!</definedName>
    <definedName name="tblMicWork">#REF!</definedName>
    <definedName name="TC" localSheetId="1">#REF!</definedName>
    <definedName name="TC" localSheetId="3">#REF!</definedName>
    <definedName name="TC">#REF!</definedName>
    <definedName name="TE_501" localSheetId="1">#REF!</definedName>
    <definedName name="TE_501" localSheetId="3">#REF!</definedName>
    <definedName name="TE_501">#REF!</definedName>
    <definedName name="TE_502" localSheetId="1">#REF!</definedName>
    <definedName name="TE_502" localSheetId="3">#REF!</definedName>
    <definedName name="TE_502">#REF!</definedName>
    <definedName name="TE_511" localSheetId="1">#REF!</definedName>
    <definedName name="TE_511" localSheetId="3">#REF!</definedName>
    <definedName name="TE_511">#REF!</definedName>
    <definedName name="TE_521" localSheetId="1">#REF!</definedName>
    <definedName name="TE_521" localSheetId="3">#REF!</definedName>
    <definedName name="TE_521">#REF!</definedName>
    <definedName name="TE_553" localSheetId="1">#REF!</definedName>
    <definedName name="TE_553" localSheetId="3">#REF!</definedName>
    <definedName name="TE_553">#REF!</definedName>
    <definedName name="TE_571" localSheetId="1">#REF!</definedName>
    <definedName name="TE_571" localSheetId="3">#REF!</definedName>
    <definedName name="TE_571">#REF!</definedName>
    <definedName name="TE_573" localSheetId="1">#REF!</definedName>
    <definedName name="TE_573" localSheetId="3">#REF!</definedName>
    <definedName name="TE_573">#REF!</definedName>
    <definedName name="TE_581" localSheetId="1">#REF!</definedName>
    <definedName name="TE_581" localSheetId="3">#REF!</definedName>
    <definedName name="TE_581">#REF!</definedName>
    <definedName name="TE_582" localSheetId="1">#REF!</definedName>
    <definedName name="TE_582" localSheetId="3">#REF!</definedName>
    <definedName name="TE_582">#REF!</definedName>
    <definedName name="TE_583" localSheetId="1">#REF!</definedName>
    <definedName name="TE_583" localSheetId="3">#REF!</definedName>
    <definedName name="TE_583">#REF!</definedName>
    <definedName name="TE_741" localSheetId="1">#REF!</definedName>
    <definedName name="TE_741" localSheetId="3">#REF!</definedName>
    <definedName name="TE_741">#REF!</definedName>
    <definedName name="TE_791" localSheetId="1">#REF!</definedName>
    <definedName name="TE_791" localSheetId="3">#REF!</definedName>
    <definedName name="TE_791">#REF!</definedName>
    <definedName name="TE_806" localSheetId="1">#REF!</definedName>
    <definedName name="TE_806" localSheetId="3">#REF!</definedName>
    <definedName name="TE_806">#REF!</definedName>
    <definedName name="TE_807" localSheetId="1">#REF!</definedName>
    <definedName name="TE_807" localSheetId="3">#REF!</definedName>
    <definedName name="TE_807">#REF!</definedName>
    <definedName name="TE_808" localSheetId="1">#REF!</definedName>
    <definedName name="TE_808" localSheetId="3">#REF!</definedName>
    <definedName name="TE_808">#REF!</definedName>
    <definedName name="TE_812" localSheetId="1">#REF!</definedName>
    <definedName name="TE_812" localSheetId="3">#REF!</definedName>
    <definedName name="TE_812">#REF!</definedName>
    <definedName name="TE_916" localSheetId="1">#REF!</definedName>
    <definedName name="TE_916" localSheetId="3">#REF!</definedName>
    <definedName name="TE_916">#REF!</definedName>
    <definedName name="TE_961" localSheetId="1">#REF!</definedName>
    <definedName name="TE_961" localSheetId="3">#REF!</definedName>
    <definedName name="TE_961">#REF!</definedName>
    <definedName name="TEMP_REFERENCE" localSheetId="1">#REF!</definedName>
    <definedName name="TEMP_REFERENCE" localSheetId="3">#REF!</definedName>
    <definedName name="TEMP_REFERENCE">#REF!</definedName>
    <definedName name="TESORACUM" localSheetId="1">#REF!</definedName>
    <definedName name="TESORACUM" localSheetId="3">#REF!</definedName>
    <definedName name="TESORACUM">#REF!</definedName>
    <definedName name="Tesoreríaacum" localSheetId="1">#REF!</definedName>
    <definedName name="Tesoreríaacum" localSheetId="3">#REF!</definedName>
    <definedName name="Tesoreríaacum">#REF!</definedName>
    <definedName name="Tesoreríames" localSheetId="1">#REF!</definedName>
    <definedName name="Tesoreríames" localSheetId="3">#REF!</definedName>
    <definedName name="Tesoreríames">#REF!</definedName>
    <definedName name="TesoreríaPrev" localSheetId="1">#REF!</definedName>
    <definedName name="TesoreríaPrev" localSheetId="3">#REF!</definedName>
    <definedName name="TesoreríaPrev">#REF!</definedName>
    <definedName name="test">#N/A</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2" localSheetId="1">#REF!</definedName>
    <definedName name="TEST2" localSheetId="3">#REF!</definedName>
    <definedName name="TEST2">#REF!</definedName>
    <definedName name="TEST3" localSheetId="1">#REF!</definedName>
    <definedName name="TEST3" localSheetId="3">#REF!</definedName>
    <definedName name="TEST3">#REF!</definedName>
    <definedName name="TEST4" localSheetId="1">#REF!</definedName>
    <definedName name="TEST4" localSheetId="3">#REF!</definedName>
    <definedName name="TEST4">#REF!</definedName>
    <definedName name="TEST5" localSheetId="1">#REF!</definedName>
    <definedName name="TEST5" localSheetId="3">#REF!</definedName>
    <definedName name="TEST5">#REF!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#REF!</definedName>
    <definedName name="TESTHKEY" localSheetId="3">#REF!</definedName>
    <definedName name="TESTHKEY">#REF!</definedName>
    <definedName name="TESTKEYS" localSheetId="1">#REF!</definedName>
    <definedName name="TESTKEYS" localSheetId="3">#REF!</definedName>
    <definedName name="TESTKEYS">#REF!</definedName>
    <definedName name="TESTVKEY" localSheetId="1">#REF!</definedName>
    <definedName name="TESTVKEY" localSheetId="3">#REF!</definedName>
    <definedName name="TESTVKEY">#REF!</definedName>
    <definedName name="TextRefCopy1" localSheetId="1">#REF!</definedName>
    <definedName name="TextRefCopy1" localSheetId="3">#REF!</definedName>
    <definedName name="TextRefCopy1">#REF!</definedName>
    <definedName name="TextRefCopy2" localSheetId="1">#REF!</definedName>
    <definedName name="TextRefCopy2" localSheetId="3">#REF!</definedName>
    <definedName name="TextRefCopy2">#REF!</definedName>
    <definedName name="TextRefCopyRangeCount" hidden="1">4</definedName>
    <definedName name="tf" localSheetId="1">#REF!</definedName>
    <definedName name="tf" localSheetId="3">#REF!</definedName>
    <definedName name="tf">#REF!</definedName>
    <definedName name="tgfg" localSheetId="1">#REF!</definedName>
    <definedName name="tgfg" localSheetId="3">#REF!</definedName>
    <definedName name="tgfg">#REF!</definedName>
    <definedName name="thb" localSheetId="1">#REF!</definedName>
    <definedName name="thb" localSheetId="3">#REF!</definedName>
    <definedName name="thb">#REF!</definedName>
    <definedName name="Third" localSheetId="1">#REF!</definedName>
    <definedName name="Third" localSheetId="3">#REF!</definedName>
    <definedName name="Third">#REF!</definedName>
    <definedName name="TIGA" localSheetId="1">#REF!</definedName>
    <definedName name="TIGA" localSheetId="3">#REF!</definedName>
    <definedName name="TIGA">#REF!</definedName>
    <definedName name="TiO2_Chart" localSheetId="1">#REF!</definedName>
    <definedName name="TiO2_Chart" localSheetId="3">#REF!</definedName>
    <definedName name="TiO2_Chart">#REF!</definedName>
    <definedName name="TiO2_VPSum" localSheetId="1">#REF!</definedName>
    <definedName name="TiO2_VPSum" localSheetId="3">#REF!</definedName>
    <definedName name="TiO2_VPSum">#REF!</definedName>
    <definedName name="TITRE" localSheetId="1">#REF!</definedName>
    <definedName name="TITRE" localSheetId="3">#REF!</definedName>
    <definedName name="TITRE">#REF!</definedName>
    <definedName name="TMACC" localSheetId="1">#REF!</definedName>
    <definedName name="TMACC" localSheetId="3">#REF!</definedName>
    <definedName name="TMACC">#REF!</definedName>
    <definedName name="TO">[6]Value!$B$6</definedName>
    <definedName name="To_Sell" localSheetId="1">#REF!,#REF!</definedName>
    <definedName name="To_Sell" localSheetId="3">#REF!,#REF!</definedName>
    <definedName name="To_Sell">#REF!,#REF!</definedName>
    <definedName name="Tot" localSheetId="1">#REF!</definedName>
    <definedName name="Tot" localSheetId="3">#REF!</definedName>
    <definedName name="Tot">#REF!</definedName>
    <definedName name="TOTActif_H" localSheetId="1">#REF!</definedName>
    <definedName name="TOTActif_H" localSheetId="3">#REF!</definedName>
    <definedName name="TOTActif_H">#REF!</definedName>
    <definedName name="TOTActif_H1" localSheetId="1">#REF!</definedName>
    <definedName name="TOTActif_H1" localSheetId="3">#REF!</definedName>
    <definedName name="TOTActif_H1">#REF!</definedName>
    <definedName name="TOTActif_H2" localSheetId="1">#REF!</definedName>
    <definedName name="TOTActif_H2" localSheetId="3">#REF!</definedName>
    <definedName name="TOTActif_H2">#REF!</definedName>
    <definedName name="TOTActif_H3" localSheetId="1">#REF!</definedName>
    <definedName name="TOTActif_H3" localSheetId="3">#REF!</definedName>
    <definedName name="TOTActif_H3">#REF!</definedName>
    <definedName name="TOTActif_H4" localSheetId="1">#REF!</definedName>
    <definedName name="TOTActif_H4" localSheetId="3">#REF!</definedName>
    <definedName name="TOTActif_H4">#REF!</definedName>
    <definedName name="TOTActif_H5" localSheetId="1">#REF!</definedName>
    <definedName name="TOTActif_H5" localSheetId="3">#REF!</definedName>
    <definedName name="TOTActif_H5">#REF!</definedName>
    <definedName name="TOTActif_I" localSheetId="1">#REF!</definedName>
    <definedName name="TOTActif_I" localSheetId="3">#REF!</definedName>
    <definedName name="TOTActif_I">#REF!</definedName>
    <definedName name="TOTActif_P" localSheetId="1">#REF!</definedName>
    <definedName name="TOTActif_P" localSheetId="3">#REF!</definedName>
    <definedName name="TOTActif_P">#REF!</definedName>
    <definedName name="TOTActif_P1" localSheetId="1">#REF!</definedName>
    <definedName name="TOTActif_P1" localSheetId="3">#REF!</definedName>
    <definedName name="TOTActif_P1">#REF!</definedName>
    <definedName name="TOTActif_P2" localSheetId="1">#REF!</definedName>
    <definedName name="TOTActif_P2" localSheetId="3">#REF!</definedName>
    <definedName name="TOTActif_P2">#REF!</definedName>
    <definedName name="TOTActif_P3" localSheetId="1">#REF!</definedName>
    <definedName name="TOTActif_P3" localSheetId="3">#REF!</definedName>
    <definedName name="TOTActif_P3">#REF!</definedName>
    <definedName name="TOTActif_P4" localSheetId="1">#REF!</definedName>
    <definedName name="TOTActif_P4" localSheetId="3">#REF!</definedName>
    <definedName name="TOTActif_P4">#REF!</definedName>
    <definedName name="TOTActif_P5" localSheetId="1">#REF!</definedName>
    <definedName name="TOTActif_P5" localSheetId="3">#REF!</definedName>
    <definedName name="TOTActif_P5">#REF!</definedName>
    <definedName name="TOTActif_P6" localSheetId="1">#REF!</definedName>
    <definedName name="TOTActif_P6" localSheetId="3">#REF!</definedName>
    <definedName name="TOTActif_P6">#REF!</definedName>
    <definedName name="TOTActifCT_H" localSheetId="1">#REF!</definedName>
    <definedName name="TOTActifCT_H" localSheetId="3">#REF!</definedName>
    <definedName name="TOTActifCT_H">#REF!</definedName>
    <definedName name="TOTActifCT_P" localSheetId="1">#REF!</definedName>
    <definedName name="TOTActifCT_P" localSheetId="3">#REF!</definedName>
    <definedName name="TOTActifCT_P">#REF!</definedName>
    <definedName name="total" localSheetId="1">#REF!</definedName>
    <definedName name="total" localSheetId="3">#REF!</definedName>
    <definedName name="total">#REF!</definedName>
    <definedName name="TOTAL.TA" localSheetId="1">#REF!</definedName>
    <definedName name="TOTAL.TA" localSheetId="3">#REF!</definedName>
    <definedName name="TOTAL.TA">#REF!</definedName>
    <definedName name="Total_Interest" localSheetId="1">#REF!</definedName>
    <definedName name="Total_Interest" localSheetId="3">#REF!</definedName>
    <definedName name="Total_Interest">#REF!</definedName>
    <definedName name="Total_NG_Nm3ph" localSheetId="1">#REF!</definedName>
    <definedName name="Total_NG_Nm3ph" localSheetId="3">#REF!</definedName>
    <definedName name="Total_NG_Nm3ph">#REF!</definedName>
    <definedName name="Total_Pay" localSheetId="1">#REF!</definedName>
    <definedName name="Total_Pay" localSheetId="3">#REF!</definedName>
    <definedName name="Total_Pay">#REF!</definedName>
    <definedName name="TOTAL_REPORT" localSheetId="1">#REF!</definedName>
    <definedName name="TOTAL_REPORT" localSheetId="3">#REF!</definedName>
    <definedName name="TOTAL_REPORT">#REF!</definedName>
    <definedName name="totalpta" localSheetId="1">#REF!</definedName>
    <definedName name="totalpta" localSheetId="3">#REF!</definedName>
    <definedName name="totalpta">#REF!</definedName>
    <definedName name="TOTCapitauxP_H" localSheetId="1">#REF!</definedName>
    <definedName name="TOTCapitauxP_H" localSheetId="3">#REF!</definedName>
    <definedName name="TOTCapitauxP_H">#REF!</definedName>
    <definedName name="TOTCapitauxP_H1" localSheetId="1">#REF!</definedName>
    <definedName name="TOTCapitauxP_H1" localSheetId="3">#REF!</definedName>
    <definedName name="TOTCapitauxP_H1">#REF!</definedName>
    <definedName name="TOTCapitauxP_H2" localSheetId="1">#REF!</definedName>
    <definedName name="TOTCapitauxP_H2" localSheetId="3">#REF!</definedName>
    <definedName name="TOTCapitauxP_H2">#REF!</definedName>
    <definedName name="TOTCapitauxP_H3" localSheetId="1">#REF!</definedName>
    <definedName name="TOTCapitauxP_H3" localSheetId="3">#REF!</definedName>
    <definedName name="TOTCapitauxP_H3">#REF!</definedName>
    <definedName name="TOTCapitauxP_H4" localSheetId="1">#REF!</definedName>
    <definedName name="TOTCapitauxP_H4" localSheetId="3">#REF!</definedName>
    <definedName name="TOTCapitauxP_H4">#REF!</definedName>
    <definedName name="TOTCapitauxP_H5" localSheetId="1">#REF!</definedName>
    <definedName name="TOTCapitauxP_H5" localSheetId="3">#REF!</definedName>
    <definedName name="TOTCapitauxP_H5">#REF!</definedName>
    <definedName name="TOTCapitauxP_I" localSheetId="1">#REF!</definedName>
    <definedName name="TOTCapitauxP_I" localSheetId="3">#REF!</definedName>
    <definedName name="TOTCapitauxP_I">#REF!</definedName>
    <definedName name="TOTCapitauxP_P" localSheetId="1">#REF!</definedName>
    <definedName name="TOTCapitauxP_P" localSheetId="3">#REF!</definedName>
    <definedName name="TOTCapitauxP_P">#REF!</definedName>
    <definedName name="TOTCapitauxP_P1" localSheetId="1">#REF!</definedName>
    <definedName name="TOTCapitauxP_P1" localSheetId="3">#REF!</definedName>
    <definedName name="TOTCapitauxP_P1">#REF!</definedName>
    <definedName name="TOTCapitauxP_P2" localSheetId="1">#REF!</definedName>
    <definedName name="TOTCapitauxP_P2" localSheetId="3">#REF!</definedName>
    <definedName name="TOTCapitauxP_P2">#REF!</definedName>
    <definedName name="TOTCapitauxP_P3" localSheetId="1">#REF!</definedName>
    <definedName name="TOTCapitauxP_P3" localSheetId="3">#REF!</definedName>
    <definedName name="TOTCapitauxP_P3">#REF!</definedName>
    <definedName name="TOTCapitauxP_P4" localSheetId="1">#REF!</definedName>
    <definedName name="TOTCapitauxP_P4" localSheetId="3">#REF!</definedName>
    <definedName name="TOTCapitauxP_P4">#REF!</definedName>
    <definedName name="TOTCapitauxP_P5" localSheetId="1">#REF!</definedName>
    <definedName name="TOTCapitauxP_P5" localSheetId="3">#REF!</definedName>
    <definedName name="TOTCapitauxP_P5">#REF!</definedName>
    <definedName name="TOTCapitauxP_P6" localSheetId="1">#REF!</definedName>
    <definedName name="TOTCapitauxP_P6" localSheetId="3">#REF!</definedName>
    <definedName name="TOTCapitauxP_P6">#REF!</definedName>
    <definedName name="TOTChiffreA_H1" localSheetId="1">#REF!</definedName>
    <definedName name="TOTChiffreA_H1" localSheetId="3">#REF!</definedName>
    <definedName name="TOTChiffreA_H1">#REF!</definedName>
    <definedName name="TOTChiffreA_H2" localSheetId="1">#REF!</definedName>
    <definedName name="TOTChiffreA_H2" localSheetId="3">#REF!</definedName>
    <definedName name="TOTChiffreA_H2">#REF!</definedName>
    <definedName name="TOTChiffreA_H3" localSheetId="1">#REF!</definedName>
    <definedName name="TOTChiffreA_H3" localSheetId="3">#REF!</definedName>
    <definedName name="TOTChiffreA_H3">#REF!</definedName>
    <definedName name="TOTChiffreA_H4" localSheetId="1">#REF!</definedName>
    <definedName name="TOTChiffreA_H4" localSheetId="3">#REF!</definedName>
    <definedName name="TOTChiffreA_H4">#REF!</definedName>
    <definedName name="TOTChiffreA_H5" localSheetId="1">#REF!</definedName>
    <definedName name="TOTChiffreA_H5" localSheetId="3">#REF!</definedName>
    <definedName name="TOTChiffreA_H5">#REF!</definedName>
    <definedName name="TOTChiffreA_I1" localSheetId="1">#REF!</definedName>
    <definedName name="TOTChiffreA_I1" localSheetId="3">#REF!</definedName>
    <definedName name="TOTChiffreA_I1">#REF!</definedName>
    <definedName name="TOTChiffreA_I2" localSheetId="1">#REF!</definedName>
    <definedName name="TOTChiffreA_I2" localSheetId="3">#REF!</definedName>
    <definedName name="TOTChiffreA_I2">#REF!</definedName>
    <definedName name="TOTChiffreA_P1" localSheetId="1">#REF!</definedName>
    <definedName name="TOTChiffreA_P1" localSheetId="3">#REF!</definedName>
    <definedName name="TOTChiffreA_P1">#REF!</definedName>
    <definedName name="TOTChiffreA_P2" localSheetId="1">#REF!</definedName>
    <definedName name="TOTChiffreA_P2" localSheetId="3">#REF!</definedName>
    <definedName name="TOTChiffreA_P2">#REF!</definedName>
    <definedName name="TOTChiffreA_P3" localSheetId="1">#REF!</definedName>
    <definedName name="TOTChiffreA_P3" localSheetId="3">#REF!</definedName>
    <definedName name="TOTChiffreA_P3">#REF!</definedName>
    <definedName name="TOTChiffreA_P4" localSheetId="1">#REF!</definedName>
    <definedName name="TOTChiffreA_P4" localSheetId="3">#REF!</definedName>
    <definedName name="TOTChiffreA_P4">#REF!</definedName>
    <definedName name="TOTChiffreA_P5" localSheetId="1">#REF!</definedName>
    <definedName name="TOTChiffreA_P5" localSheetId="3">#REF!</definedName>
    <definedName name="TOTChiffreA_P5">#REF!</definedName>
    <definedName name="TOTChiffreA_P6" localSheetId="1">#REF!</definedName>
    <definedName name="TOTChiffreA_P6" localSheetId="3">#REF!</definedName>
    <definedName name="TOTChiffreA_P6">#REF!</definedName>
    <definedName name="TOTChiffreAff_H" localSheetId="1">#REF!</definedName>
    <definedName name="TOTChiffreAff_H" localSheetId="3">#REF!</definedName>
    <definedName name="TOTChiffreAff_H">#REF!</definedName>
    <definedName name="TOTChiffreAff_P" localSheetId="1">#REF!</definedName>
    <definedName name="TOTChiffreAff_P" localSheetId="3">#REF!</definedName>
    <definedName name="TOTChiffreAff_P">#REF!</definedName>
    <definedName name="TOTPassif_H" localSheetId="1">#REF!</definedName>
    <definedName name="TOTPassif_H" localSheetId="3">#REF!</definedName>
    <definedName name="TOTPassif_H">#REF!</definedName>
    <definedName name="TOTPassif_H1" localSheetId="1">#REF!</definedName>
    <definedName name="TOTPassif_H1" localSheetId="3">#REF!</definedName>
    <definedName name="TOTPassif_H1">#REF!</definedName>
    <definedName name="TOTPassif_H2" localSheetId="1">#REF!</definedName>
    <definedName name="TOTPassif_H2" localSheetId="3">#REF!</definedName>
    <definedName name="TOTPassif_H2">#REF!</definedName>
    <definedName name="TOTPassif_H3" localSheetId="1">#REF!</definedName>
    <definedName name="TOTPassif_H3" localSheetId="3">#REF!</definedName>
    <definedName name="TOTPassif_H3">#REF!</definedName>
    <definedName name="TOTPassif_H4" localSheetId="1">#REF!</definedName>
    <definedName name="TOTPassif_H4" localSheetId="3">#REF!</definedName>
    <definedName name="TOTPassif_H4">#REF!</definedName>
    <definedName name="TOTPassif_H5" localSheetId="1">#REF!</definedName>
    <definedName name="TOTPassif_H5" localSheetId="3">#REF!</definedName>
    <definedName name="TOTPassif_H5">#REF!</definedName>
    <definedName name="TOTPassif_I" localSheetId="1">#REF!</definedName>
    <definedName name="TOTPassif_I" localSheetId="3">#REF!</definedName>
    <definedName name="TOTPassif_I">#REF!</definedName>
    <definedName name="TOTPassif_P" localSheetId="1">#REF!</definedName>
    <definedName name="TOTPassif_P" localSheetId="3">#REF!</definedName>
    <definedName name="TOTPassif_P">#REF!</definedName>
    <definedName name="TOTPassif_P1" localSheetId="1">#REF!</definedName>
    <definedName name="TOTPassif_P1" localSheetId="3">#REF!</definedName>
    <definedName name="TOTPassif_P1">#REF!</definedName>
    <definedName name="TOTPassif_P2" localSheetId="1">#REF!</definedName>
    <definedName name="TOTPassif_P2" localSheetId="3">#REF!</definedName>
    <definedName name="TOTPassif_P2">#REF!</definedName>
    <definedName name="TOTPassif_P3" localSheetId="1">#REF!</definedName>
    <definedName name="TOTPassif_P3" localSheetId="3">#REF!</definedName>
    <definedName name="TOTPassif_P3">#REF!</definedName>
    <definedName name="TOTPassif_P4" localSheetId="1">#REF!</definedName>
    <definedName name="TOTPassif_P4" localSheetId="3">#REF!</definedName>
    <definedName name="TOTPassif_P4">#REF!</definedName>
    <definedName name="TOTPassif_P5" localSheetId="1">#REF!</definedName>
    <definedName name="TOTPassif_P5" localSheetId="3">#REF!</definedName>
    <definedName name="TOTPassif_P5">#REF!</definedName>
    <definedName name="TOTPassif_P6" localSheetId="1">#REF!</definedName>
    <definedName name="TOTPassif_P6" localSheetId="3">#REF!</definedName>
    <definedName name="TOTPassif_P6">#REF!</definedName>
    <definedName name="TOTPassifCT_H" localSheetId="1">#REF!</definedName>
    <definedName name="TOTPassifCT_H" localSheetId="3">#REF!</definedName>
    <definedName name="TOTPassifCT_H">#REF!</definedName>
    <definedName name="TOTPassifCT_P" localSheetId="1">#REF!</definedName>
    <definedName name="TOTPassifCT_P" localSheetId="3">#REF!</definedName>
    <definedName name="TOTPassifCT_P">#REF!</definedName>
    <definedName name="TPA_Chart" localSheetId="1">#REF!</definedName>
    <definedName name="TPA_Chart" localSheetId="3">#REF!</definedName>
    <definedName name="TPA_Chart">#REF!</definedName>
    <definedName name="TPA_VPSum" localSheetId="1">#REF!</definedName>
    <definedName name="TPA_VPSum" localSheetId="3">#REF!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 localSheetId="1">#REF!</definedName>
    <definedName name="Trans_Cost" localSheetId="3">#REF!</definedName>
    <definedName name="Trans_Cost">#REF!</definedName>
    <definedName name="TRASPASO">#N/A</definedName>
    <definedName name="TRATADA" localSheetId="1">#REF!</definedName>
    <definedName name="TRATADA" localSheetId="3">#REF!</definedName>
    <definedName name="TRATADA">#REF!</definedName>
    <definedName name="TRATADACC" localSheetId="1">#REF!</definedName>
    <definedName name="TRATADACC" localSheetId="3">#REF!</definedName>
    <definedName name="TRATADACC">#REF!</definedName>
    <definedName name="trc_XLS_DATASHEET_ProtectDate">36698.5297337963</definedName>
    <definedName name="trewq" localSheetId="1">#REF!</definedName>
    <definedName name="trewq" localSheetId="3">#REF!</definedName>
    <definedName name="trewq">#REF!</definedName>
    <definedName name="Trial_Bal" localSheetId="1">#REF!</definedName>
    <definedName name="Trial_Bal" localSheetId="3">#REF!</definedName>
    <definedName name="Trial_Bal">#REF!</definedName>
    <definedName name="TT">"INDORAMA SYNTHETICS, POLYESTER DIVISION, PWK"</definedName>
    <definedName name="TTD" localSheetId="1">#REF!</definedName>
    <definedName name="TTD" localSheetId="3">#REF!</definedName>
    <definedName name="TTD">#REF!</definedName>
    <definedName name="TTD_806" localSheetId="1">#REF!</definedName>
    <definedName name="TTD_806" localSheetId="3">#REF!</definedName>
    <definedName name="TTD_806">#REF!</definedName>
    <definedName name="TTD_807" localSheetId="1">#REF!</definedName>
    <definedName name="TTD_807" localSheetId="3">#REF!</definedName>
    <definedName name="TTD_807">#REF!</definedName>
    <definedName name="TTD_808" localSheetId="1">#REF!</definedName>
    <definedName name="TTD_808" localSheetId="3">#REF!</definedName>
    <definedName name="TTD_808">#REF!</definedName>
    <definedName name="TTD_812" localSheetId="1">#REF!</definedName>
    <definedName name="TTD_812" localSheetId="3">#REF!</definedName>
    <definedName name="TTD_812">#REF!</definedName>
    <definedName name="tttt" localSheetId="1">#REF!</definedName>
    <definedName name="tttt" localSheetId="3">#REF!</definedName>
    <definedName name="tttt">#REF!</definedName>
    <definedName name="TUJU" localSheetId="1">#REF!</definedName>
    <definedName name="TUJU" localSheetId="3">#REF!</definedName>
    <definedName name="TUJU">#REF!</definedName>
    <definedName name="u" localSheetId="1">#REF!</definedName>
    <definedName name="u" localSheetId="3">#REF!</definedName>
    <definedName name="u">#REF!</definedName>
    <definedName name="u_581" localSheetId="1">#REF!</definedName>
    <definedName name="u_581" localSheetId="3">#REF!</definedName>
    <definedName name="u_581">#REF!</definedName>
    <definedName name="U_916" localSheetId="1">#REF!</definedName>
    <definedName name="U_916" localSheetId="3">#REF!</definedName>
    <definedName name="U_916">#REF!</definedName>
    <definedName name="UD.BOLSACONT" localSheetId="1">#REF!</definedName>
    <definedName name="UD.BOLSACONT" localSheetId="3">#REF!</definedName>
    <definedName name="UD.BOLSACONT">#REF!</definedName>
    <definedName name="UD.BOLSADMT" localSheetId="1">#REF!</definedName>
    <definedName name="UD.BOLSADMT" localSheetId="3">#REF!</definedName>
    <definedName name="UD.BOLSADMT">#REF!</definedName>
    <definedName name="UD.BOLSAPTA" localSheetId="1">#REF!</definedName>
    <definedName name="UD.BOLSAPTA" localSheetId="3">#REF!</definedName>
    <definedName name="UD.BOLSAPTA">#REF!</definedName>
    <definedName name="UD.CARTON" localSheetId="1">#REF!</definedName>
    <definedName name="UD.CARTON" localSheetId="3">#REF!</definedName>
    <definedName name="UD.CARTON">#REF!</definedName>
    <definedName name="UD.CINTA" localSheetId="1">#REF!</definedName>
    <definedName name="UD.CINTA" localSheetId="3">#REF!</definedName>
    <definedName name="UD.CINTA">#REF!</definedName>
    <definedName name="UD.PALEDMTSACA" localSheetId="1">#REF!</definedName>
    <definedName name="UD.PALEDMTSACA" localSheetId="3">#REF!</definedName>
    <definedName name="UD.PALEDMTSACA">#REF!</definedName>
    <definedName name="UD.PALEDMTSACO" localSheetId="1">#REF!</definedName>
    <definedName name="UD.PALEDMTSACO" localSheetId="3">#REF!</definedName>
    <definedName name="UD.PALEDMTSACO">#REF!</definedName>
    <definedName name="UD.PALEPTASACA" localSheetId="1">#REF!</definedName>
    <definedName name="UD.PALEPTASACA" localSheetId="3">#REF!</definedName>
    <definedName name="UD.PALEPTASACA">#REF!</definedName>
    <definedName name="UD.PALEPTASACO" localSheetId="1">#REF!</definedName>
    <definedName name="UD.PALEPTASACO" localSheetId="3">#REF!</definedName>
    <definedName name="UD.PALEPTASACO">#REF!</definedName>
    <definedName name="UD.PALET25DMT" localSheetId="1">#REF!</definedName>
    <definedName name="UD.PALET25DMT" localSheetId="3">#REF!</definedName>
    <definedName name="UD.PALET25DMT">#REF!</definedName>
    <definedName name="UD.PALETDMTEX" localSheetId="1">#REF!</definedName>
    <definedName name="UD.PALETDMTEX" localSheetId="3">#REF!</definedName>
    <definedName name="UD.PALETDMTEX">#REF!</definedName>
    <definedName name="ud.paletdmtexpsacas" localSheetId="1">#REF!</definedName>
    <definedName name="ud.paletdmtexpsacas" localSheetId="3">#REF!</definedName>
    <definedName name="ud.paletdmtexpsacas">#REF!</definedName>
    <definedName name="UD.PALETDMTN" localSheetId="1">#REF!</definedName>
    <definedName name="UD.PALETDMTN" localSheetId="3">#REF!</definedName>
    <definedName name="UD.PALETDMTN">#REF!</definedName>
    <definedName name="UD.PALETPTA900" localSheetId="1">#REF!</definedName>
    <definedName name="UD.PALETPTA900" localSheetId="3">#REF!</definedName>
    <definedName name="UD.PALETPTA900">#REF!</definedName>
    <definedName name="UD.PALETPTAEX" localSheetId="1">#REF!</definedName>
    <definedName name="UD.PALETPTAEX" localSheetId="3">#REF!</definedName>
    <definedName name="UD.PALETPTAEX">#REF!</definedName>
    <definedName name="UD.PALETPTAN" localSheetId="1">#REF!</definedName>
    <definedName name="UD.PALETPTAN" localSheetId="3">#REF!</definedName>
    <definedName name="UD.PALETPTAN">#REF!</definedName>
    <definedName name="UD.PALETPTASACO" localSheetId="1">#REF!</definedName>
    <definedName name="UD.PALETPTASACO" localSheetId="3">#REF!</definedName>
    <definedName name="UD.PALETPTASACO">#REF!</definedName>
    <definedName name="UD.PARRILADMTSACA" localSheetId="1">#REF!</definedName>
    <definedName name="UD.PARRILADMTSACA" localSheetId="3">#REF!</definedName>
    <definedName name="UD.PARRILADMTSACA">#REF!</definedName>
    <definedName name="UD.PARRILAPTASACA" localSheetId="1">#REF!</definedName>
    <definedName name="UD.PARRILAPTASACA" localSheetId="3">#REF!</definedName>
    <definedName name="UD.PARRILAPTASACA">#REF!</definedName>
    <definedName name="UD.PARRILLA" localSheetId="1">#REF!</definedName>
    <definedName name="UD.PARRILLA" localSheetId="3">#REF!</definedName>
    <definedName name="UD.PARRILLA">#REF!</definedName>
    <definedName name="UD.PARRILLADMTSACO" localSheetId="1">#REF!</definedName>
    <definedName name="UD.PARRILLADMTSACO" localSheetId="3">#REF!</definedName>
    <definedName name="UD.PARRILLADMTSACO">#REF!</definedName>
    <definedName name="UD.PARRPTASACO" localSheetId="1">#REF!</definedName>
    <definedName name="UD.PARRPTASACO" localSheetId="3">#REF!</definedName>
    <definedName name="UD.PARRPTASACO">#REF!</definedName>
    <definedName name="UD.REJA" localSheetId="1">#REF!</definedName>
    <definedName name="UD.REJA" localSheetId="3">#REF!</definedName>
    <definedName name="UD.REJA">#REF!</definedName>
    <definedName name="UD.REJAMAD" localSheetId="1">#REF!</definedName>
    <definedName name="UD.REJAMAD" localSheetId="3">#REF!</definedName>
    <definedName name="UD.REJAMAD">#REF!</definedName>
    <definedName name="UD.SACADMT" localSheetId="1">#REF!</definedName>
    <definedName name="UD.SACADMT" localSheetId="3">#REF!</definedName>
    <definedName name="UD.SACADMT">#REF!</definedName>
    <definedName name="UD.SACAPTAEX" localSheetId="1">#REF!</definedName>
    <definedName name="UD.SACAPTAEX" localSheetId="3">#REF!</definedName>
    <definedName name="UD.SACAPTAEX">#REF!</definedName>
    <definedName name="UD.SACAPTAN" localSheetId="1">#REF!</definedName>
    <definedName name="UD.SACAPTAN" localSheetId="3">#REF!</definedName>
    <definedName name="UD.SACAPTAN">#REF!</definedName>
    <definedName name="UD.SACO25DMT" localSheetId="1">#REF!</definedName>
    <definedName name="UD.SACO25DMT" localSheetId="3">#REF!</definedName>
    <definedName name="UD.SACO25DMT">#REF!</definedName>
    <definedName name="UD.SACO25PTA" localSheetId="1">#REF!</definedName>
    <definedName name="UD.SACO25PTA" localSheetId="3">#REF!</definedName>
    <definedName name="UD.SACO25PTA">#REF!</definedName>
    <definedName name="UD.SACO25V" localSheetId="1">#REF!</definedName>
    <definedName name="UD.SACO25V" localSheetId="3">#REF!</definedName>
    <definedName name="UD.SACO25V">#REF!</definedName>
    <definedName name="UDY_501" localSheetId="1">#REF!</definedName>
    <definedName name="UDY_501" localSheetId="3">#REF!</definedName>
    <definedName name="UDY_501">#REF!</definedName>
    <definedName name="UDY_502" localSheetId="1">#REF!</definedName>
    <definedName name="UDY_502" localSheetId="3">#REF!</definedName>
    <definedName name="UDY_502">#REF!</definedName>
    <definedName name="UDY_511" localSheetId="1">#REF!</definedName>
    <definedName name="UDY_511" localSheetId="3">#REF!</definedName>
    <definedName name="UDY_511">#REF!</definedName>
    <definedName name="UDY_521" localSheetId="1">#REF!</definedName>
    <definedName name="UDY_521" localSheetId="3">#REF!</definedName>
    <definedName name="UDY_521">#REF!</definedName>
    <definedName name="UDY_553" localSheetId="1">#REF!</definedName>
    <definedName name="UDY_553" localSheetId="3">#REF!</definedName>
    <definedName name="UDY_553">#REF!</definedName>
    <definedName name="UDY_571" localSheetId="1">#REF!</definedName>
    <definedName name="UDY_571" localSheetId="3">#REF!</definedName>
    <definedName name="UDY_571">#REF!</definedName>
    <definedName name="UDY_573" localSheetId="1">#REF!</definedName>
    <definedName name="UDY_573" localSheetId="3">#REF!</definedName>
    <definedName name="UDY_573">#REF!</definedName>
    <definedName name="UDY_581" localSheetId="1">#REF!</definedName>
    <definedName name="UDY_581" localSheetId="3">#REF!</definedName>
    <definedName name="UDY_581">#REF!</definedName>
    <definedName name="UDY_582" localSheetId="1">#REF!</definedName>
    <definedName name="UDY_582" localSheetId="3">#REF!</definedName>
    <definedName name="UDY_582">#REF!</definedName>
    <definedName name="UDY_583" localSheetId="1">#REF!</definedName>
    <definedName name="UDY_583" localSheetId="3">#REF!</definedName>
    <definedName name="UDY_583">#REF!</definedName>
    <definedName name="UDY_741" localSheetId="1">#REF!</definedName>
    <definedName name="UDY_741" localSheetId="3">#REF!</definedName>
    <definedName name="UDY_741">#REF!</definedName>
    <definedName name="UDY_791" localSheetId="1">#REF!</definedName>
    <definedName name="UDY_791" localSheetId="3">#REF!</definedName>
    <definedName name="UDY_791">#REF!</definedName>
    <definedName name="UDY_916" localSheetId="1">#REF!</definedName>
    <definedName name="UDY_916" localSheetId="3">#REF!</definedName>
    <definedName name="UDY_916">#REF!</definedName>
    <definedName name="UDY_961" localSheetId="1">#REF!</definedName>
    <definedName name="UDY_961" localSheetId="3">#REF!</definedName>
    <definedName name="UDY_961">#REF!</definedName>
    <definedName name="UDY_BE" localSheetId="1">#REF!</definedName>
    <definedName name="UDY_BE" localSheetId="3">#REF!</definedName>
    <definedName name="UDY_BE">#REF!</definedName>
    <definedName name="UDY_TE" localSheetId="1">#REF!</definedName>
    <definedName name="UDY_TE" localSheetId="3">#REF!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1">#REF!</definedName>
    <definedName name="unnamed" localSheetId="3">#REF!</definedName>
    <definedName name="unnamed">#REF!</definedName>
    <definedName name="unnamed_1" localSheetId="1">#REF!</definedName>
    <definedName name="unnamed_1" localSheetId="3">#REF!</definedName>
    <definedName name="unnamed_1">#REF!</definedName>
    <definedName name="unnamed_2" localSheetId="1">#REF!</definedName>
    <definedName name="unnamed_2" localSheetId="3">#REF!</definedName>
    <definedName name="unnamed_2">#REF!</definedName>
    <definedName name="unnamed_3" localSheetId="1">#REF!</definedName>
    <definedName name="unnamed_3" localSheetId="3">#REF!</definedName>
    <definedName name="unnamed_3">#REF!</definedName>
    <definedName name="unnamed_4" localSheetId="1">#REF!</definedName>
    <definedName name="unnamed_4" localSheetId="3">#REF!</definedName>
    <definedName name="unnamed_4">#REF!</definedName>
    <definedName name="unnamed_5" localSheetId="1">#REF!</definedName>
    <definedName name="unnamed_5" localSheetId="3">#REF!</definedName>
    <definedName name="unnamed_5">#REF!</definedName>
    <definedName name="unnamed_6" localSheetId="1">#REF!</definedName>
    <definedName name="unnamed_6" localSheetId="3">#REF!</definedName>
    <definedName name="unnamed_6">#REF!</definedName>
    <definedName name="unnamed_7" localSheetId="1">#REF!</definedName>
    <definedName name="unnamed_7" localSheetId="3">#REF!</definedName>
    <definedName name="unnamed_7">#REF!</definedName>
    <definedName name="unnamed_8" localSheetId="1">#REF!</definedName>
    <definedName name="unnamed_8" localSheetId="3">#REF!</definedName>
    <definedName name="unnamed_8">#REF!</definedName>
    <definedName name="UNO" localSheetId="1">#REF!</definedName>
    <definedName name="UNO" localSheetId="3">#REF!</definedName>
    <definedName name="UNO">#REF!</definedName>
    <definedName name="up" localSheetId="1">#REF!</definedName>
    <definedName name="up" localSheetId="3">#REF!</definedName>
    <definedName name="up">#REF!</definedName>
    <definedName name="uren2010" localSheetId="1">#REF!</definedName>
    <definedName name="uren2010" localSheetId="3">#REF!</definedName>
    <definedName name="uren2010">#REF!</definedName>
    <definedName name="Urgo33" localSheetId="1" hidden="1">#REF!</definedName>
    <definedName name="Urgo33" localSheetId="3" hidden="1">#REF!</definedName>
    <definedName name="Urgo33" hidden="1">#REF!</definedName>
    <definedName name="Urgo34" localSheetId="1" hidden="1">#REF!</definedName>
    <definedName name="Urgo34" localSheetId="3" hidden="1">#REF!</definedName>
    <definedName name="Urgo34" hidden="1">#REF!</definedName>
    <definedName name="US">'[10]ADJ - RATE'!$B$3</definedName>
    <definedName name="usd">9318</definedName>
    <definedName name="USD_1" localSheetId="1">#REF!</definedName>
    <definedName name="USD_1" localSheetId="3">#REF!</definedName>
    <definedName name="USD_1">#REF!</definedName>
    <definedName name="USD_2" localSheetId="1">#REF!</definedName>
    <definedName name="USD_2" localSheetId="3">#REF!</definedName>
    <definedName name="USD_2">#REF!</definedName>
    <definedName name="USD_32">9170</definedName>
    <definedName name="USD_9">9415</definedName>
    <definedName name="USD_PER_MTR" localSheetId="1">#REF!</definedName>
    <definedName name="USD_PER_MTR" localSheetId="3">#REF!</definedName>
    <definedName name="USD_PER_MTR">#REF!</definedName>
    <definedName name="USD_PER_MTR_4" localSheetId="1">#REF!</definedName>
    <definedName name="USD_PER_MTR_4" localSheetId="3">#REF!</definedName>
    <definedName name="USD_PER_MTR_4">#REF!</definedName>
    <definedName name="USD_PER_MTR_8" localSheetId="1">#REF!</definedName>
    <definedName name="USD_PER_MTR_8" localSheetId="3">#REF!</definedName>
    <definedName name="USD_PER_MTR_8">#REF!</definedName>
    <definedName name="utility" localSheetId="1">#REF!</definedName>
    <definedName name="utility" localSheetId="3">#REF!</definedName>
    <definedName name="utility">#REF!</definedName>
    <definedName name="UTL" localSheetId="1">#REF!</definedName>
    <definedName name="UTL" localSheetId="3">#REF!</definedName>
    <definedName name="UTL">#REF!</definedName>
    <definedName name="uw_501" localSheetId="1">#REF!</definedName>
    <definedName name="uw_501" localSheetId="3">#REF!</definedName>
    <definedName name="uw_501">#REF!</definedName>
    <definedName name="uw_521" localSheetId="1">#REF!</definedName>
    <definedName name="uw_521" localSheetId="3">#REF!</definedName>
    <definedName name="uw_521">#REF!</definedName>
    <definedName name="uw_582" localSheetId="1">#REF!</definedName>
    <definedName name="uw_582" localSheetId="3">#REF!</definedName>
    <definedName name="uw_582">#REF!</definedName>
    <definedName name="v" hidden="1">{"LVMH Book P&amp;L",#N/A,FALSE,"CONSO LVMH P&amp;L"}</definedName>
    <definedName name="Vachier" localSheetId="1">#REF!</definedName>
    <definedName name="Vachier" localSheetId="3">#REF!</definedName>
    <definedName name="Vachier">#REF!</definedName>
    <definedName name="Value" localSheetId="1">#REF!</definedName>
    <definedName name="Value" localSheetId="3">#REF!</definedName>
    <definedName name="Value">#REF!</definedName>
    <definedName name="Values_Entered" localSheetId="1">IF('Historical Financials THB_TH'!Loan_Amount*'Historical Financials THB_TH'!Interest_Rate*'Historical Financials THB_TH'!Loan_Years*'Historical Financials THB_TH'!Loan_Start&gt;0,1,0)</definedName>
    <definedName name="Values_Entered" localSheetId="3">IF('Historical Financials USD_TH'!Loan_Amount*'Historical Financials USD_TH'!Interest_Rate*'Historical Financials USD_TH'!Loan_Years*'Historical Financials USD_TH'!Loan_Start&gt;0,1,0)</definedName>
    <definedName name="Values_Entered">IF(Loan_Amount*Interest_Rate*Loan_Years*Loan_Start&gt;0,1,0)</definedName>
    <definedName name="VAPOR" localSheetId="1">#REF!</definedName>
    <definedName name="VAPOR" localSheetId="3">#REF!</definedName>
    <definedName name="VAPOR">#REF!</definedName>
    <definedName name="VAPORCC" localSheetId="1">#REF!</definedName>
    <definedName name="VAPORCC" localSheetId="3">#REF!</definedName>
    <definedName name="VAPORCC">#REF!</definedName>
    <definedName name="var.alm" localSheetId="1">#REF!</definedName>
    <definedName name="var.alm" localSheetId="3">#REF!</definedName>
    <definedName name="var.alm">#REF!</definedName>
    <definedName name="Variance" localSheetId="1">#REF!</definedName>
    <definedName name="Variance" localSheetId="3">#REF!</definedName>
    <definedName name="Variance">#REF!</definedName>
    <definedName name="Variance_9" localSheetId="1">#REF!</definedName>
    <definedName name="Variance_9" localSheetId="3">#REF!</definedName>
    <definedName name="Variance_9">#REF!</definedName>
    <definedName name="VARIASCC" localSheetId="1">#REF!</definedName>
    <definedName name="VARIASCC" localSheetId="3">#REF!</definedName>
    <definedName name="VARIASCC">#REF!</definedName>
    <definedName name="VENDAS_ALP" localSheetId="1">#REF!</definedName>
    <definedName name="VENDAS_ALP" localSheetId="3">#REF!</definedName>
    <definedName name="VENDAS_ALP">#REF!</definedName>
    <definedName name="VENDAS_LAB_ME" localSheetId="1">#REF!</definedName>
    <definedName name="VENDAS_LAB_ME" localSheetId="3">#REF!</definedName>
    <definedName name="VENDAS_LAB_ME">#REF!</definedName>
    <definedName name="VENDAS_LAB_MI" localSheetId="1">#REF!</definedName>
    <definedName name="VENDAS_LAB_MI" localSheetId="3">#REF!</definedName>
    <definedName name="VENDAS_LAB_MI">#REF!</definedName>
    <definedName name="Vendas_ME_Chapas___ton" localSheetId="1">#REF!</definedName>
    <definedName name="Vendas_ME_Chapas___ton" localSheetId="3">#REF!</definedName>
    <definedName name="Vendas_ME_Chapas___ton">#REF!</definedName>
    <definedName name="Vendas_ME_Resina____ton" localSheetId="1">#REF!</definedName>
    <definedName name="Vendas_ME_Resina____ton" localSheetId="3">#REF!</definedName>
    <definedName name="Vendas_ME_Resina____ton">#REF!</definedName>
    <definedName name="Vendas_MI_Chapas____ton" localSheetId="1">#REF!</definedName>
    <definedName name="Vendas_MI_Chapas____ton" localSheetId="3">#REF!</definedName>
    <definedName name="Vendas_MI_Chapas____ton">#REF!</definedName>
    <definedName name="Vendas_MI_Resina__ton" localSheetId="1">#REF!</definedName>
    <definedName name="Vendas_MI_Resina__ton" localSheetId="3">#REF!</definedName>
    <definedName name="Vendas_MI_Resina__ton">#REF!</definedName>
    <definedName name="Vente_H1" localSheetId="1">#REF!</definedName>
    <definedName name="Vente_H1" localSheetId="3">#REF!</definedName>
    <definedName name="Vente_H1">#REF!</definedName>
    <definedName name="Vente_H2" localSheetId="1">#REF!</definedName>
    <definedName name="Vente_H2" localSheetId="3">#REF!</definedName>
    <definedName name="Vente_H2">#REF!</definedName>
    <definedName name="Vente_H3" localSheetId="1">#REF!</definedName>
    <definedName name="Vente_H3" localSheetId="3">#REF!</definedName>
    <definedName name="Vente_H3">#REF!</definedName>
    <definedName name="Vente_H4" localSheetId="1">#REF!</definedName>
    <definedName name="Vente_H4" localSheetId="3">#REF!</definedName>
    <definedName name="Vente_H4">#REF!</definedName>
    <definedName name="Vente_H5" localSheetId="1">#REF!</definedName>
    <definedName name="Vente_H5" localSheetId="3">#REF!</definedName>
    <definedName name="Vente_H5">#REF!</definedName>
    <definedName name="vente_P1" localSheetId="1">#REF!</definedName>
    <definedName name="vente_P1" localSheetId="3">#REF!</definedName>
    <definedName name="vente_P1">#REF!</definedName>
    <definedName name="Vente_P2" localSheetId="1">#REF!</definedName>
    <definedName name="Vente_P2" localSheetId="3">#REF!</definedName>
    <definedName name="Vente_P2">#REF!</definedName>
    <definedName name="Vente_P3" localSheetId="1">#REF!</definedName>
    <definedName name="Vente_P3" localSheetId="3">#REF!</definedName>
    <definedName name="Vente_P3">#REF!</definedName>
    <definedName name="Vente_P4" localSheetId="1">#REF!</definedName>
    <definedName name="Vente_P4" localSheetId="3">#REF!</definedName>
    <definedName name="Vente_P4">#REF!</definedName>
    <definedName name="Vente_P5" localSheetId="1">#REF!</definedName>
    <definedName name="Vente_P5" localSheetId="3">#REF!</definedName>
    <definedName name="Vente_P5">#REF!</definedName>
    <definedName name="Vente_P6" localSheetId="1">#REF!</definedName>
    <definedName name="Vente_P6" localSheetId="3">#REF!</definedName>
    <definedName name="Vente_P6">#REF!</definedName>
    <definedName name="Ventes2014" localSheetId="1">#REF!</definedName>
    <definedName name="Ventes2014" localSheetId="3">#REF!</definedName>
    <definedName name="Ventes2014">#REF!</definedName>
    <definedName name="Ventes2015" localSheetId="1">#REF!</definedName>
    <definedName name="Ventes2015" localSheetId="3">#REF!</definedName>
    <definedName name="Ventes2015">#REF!</definedName>
    <definedName name="VF">'[26]PRMT-00'!$H$7</definedName>
    <definedName name="VF_1" localSheetId="1">#REF!</definedName>
    <definedName name="VF_1" localSheetId="3">#REF!</definedName>
    <definedName name="VF_1">#REF!</definedName>
    <definedName name="VF_2" localSheetId="1">#REF!</definedName>
    <definedName name="VF_2" localSheetId="3">#REF!</definedName>
    <definedName name="VF_2">#REF!</definedName>
    <definedName name="VFDSA" hidden="1">{#N/A,#N/A,FALSE,"INV14"}</definedName>
    <definedName name="VFDSA_1" hidden="1">{#N/A,#N/A,FALSE,"INV14"}</definedName>
    <definedName name="Victoria_Gas" localSheetId="1">#REF!</definedName>
    <definedName name="Victoria_Gas" localSheetId="3">#REF!</definedName>
    <definedName name="Victoria_Gas">#REF!</definedName>
    <definedName name="View" localSheetId="1">#REF!</definedName>
    <definedName name="View" localSheetId="3">#REF!</definedName>
    <definedName name="View">#REF!</definedName>
    <definedName name="ViewBreakEven" localSheetId="1">#REF!</definedName>
    <definedName name="ViewBreakEven" localSheetId="3">#REF!</definedName>
    <definedName name="ViewBreakEven">#REF!</definedName>
    <definedName name="ViewBreakEven1" localSheetId="1">#REF!</definedName>
    <definedName name="ViewBreakEven1" localSheetId="3">#REF!</definedName>
    <definedName name="ViewBreakEven1">#REF!</definedName>
    <definedName name="ViewCost" localSheetId="1">#REF!</definedName>
    <definedName name="ViewCost" localSheetId="3">#REF!</definedName>
    <definedName name="ViewCost">#REF!</definedName>
    <definedName name="ViewCost1" localSheetId="1">#REF!</definedName>
    <definedName name="ViewCost1" localSheetId="3">#REF!</definedName>
    <definedName name="ViewCost1">#REF!</definedName>
    <definedName name="ViewCost2" localSheetId="1">#REF!</definedName>
    <definedName name="ViewCost2" localSheetId="3">#REF!</definedName>
    <definedName name="ViewCost2">#REF!</definedName>
    <definedName name="ViewCustom" localSheetId="1">#REF!</definedName>
    <definedName name="ViewCustom" localSheetId="3">#REF!</definedName>
    <definedName name="ViewCustom">#REF!</definedName>
    <definedName name="ViewCustom1" localSheetId="1">#REF!</definedName>
    <definedName name="ViewCustom1" localSheetId="3">#REF!</definedName>
    <definedName name="ViewCustom1">#REF!</definedName>
    <definedName name="ViewHeading" localSheetId="1">#REF!</definedName>
    <definedName name="ViewHeading" localSheetId="3">#REF!</definedName>
    <definedName name="ViewHeading">#REF!</definedName>
    <definedName name="ViewMain" localSheetId="1">#REF!</definedName>
    <definedName name="ViewMain" localSheetId="3">#REF!</definedName>
    <definedName name="ViewMain">#REF!</definedName>
    <definedName name="ViewMain1" localSheetId="1">#REF!</definedName>
    <definedName name="ViewMain1" localSheetId="3">#REF!</definedName>
    <definedName name="ViewMain1">#REF!</definedName>
    <definedName name="ViewMain2" localSheetId="1">#REF!</definedName>
    <definedName name="ViewMain2" localSheetId="3">#REF!</definedName>
    <definedName name="ViewMain2">#REF!</definedName>
    <definedName name="viewparameter" localSheetId="1">#REF!</definedName>
    <definedName name="viewparameter" localSheetId="3">#REF!</definedName>
    <definedName name="viewparameter">#REF!</definedName>
    <definedName name="viewparameter1" localSheetId="1">#REF!</definedName>
    <definedName name="viewparameter1" localSheetId="3">#REF!</definedName>
    <definedName name="viewparameter1">#REF!</definedName>
    <definedName name="VK">[6]Value!$AE$18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1">#REF!</definedName>
    <definedName name="vvv" localSheetId="3">#REF!</definedName>
    <definedName name="vvv">#REF!</definedName>
    <definedName name="vvvvvvv" localSheetId="1">#REF!</definedName>
    <definedName name="vvvvvvv" localSheetId="3">#REF!</definedName>
    <definedName name="vvvvvvv">#REF!</definedName>
    <definedName name="vvvvvvvvvvvvvvvvvvvvvvvvvvvvvvvvvvvv" localSheetId="1">#REF!</definedName>
    <definedName name="vvvvvvvvvvvvvvvvvvvvvvvvvvvvvvvvvvvv" localSheetId="3">#REF!</definedName>
    <definedName name="vvvvvvvvvvvvvvvvvvvvvvvvvvvvvvvvvvvv">#REF!</definedName>
    <definedName name="vvvvvvvvvvvvvvvvvvvvvvvvvvvvvvvvvvvvv" localSheetId="1">#REF!</definedName>
    <definedName name="vvvvvvvvvvvvvvvvvvvvvvvvvvvvvvvvvvvvv" localSheetId="3">#REF!</definedName>
    <definedName name="vvvvvvvvvvvvvvvvvvvvvvvvvvvvvvvvvvvvv">#REF!</definedName>
    <definedName name="vvvvvvvvvvvvvvvvvvvvvvvvvvvvvvvvvvvvvvvvv" localSheetId="1">#REF!</definedName>
    <definedName name="vvvvvvvvvvvvvvvvvvvvvvvvvvvvvvvvvvvvvvvvv" localSheetId="3">#REF!</definedName>
    <definedName name="vvvvvvvvvvvvvvvvvvvvvvvvvvvvvvvvvvvvvvvvv">#REF!</definedName>
    <definedName name="wa" localSheetId="1">#REF!</definedName>
    <definedName name="wa" localSheetId="3">#REF!</definedName>
    <definedName name="wa">#REF!</definedName>
    <definedName name="Waiting">"Picture 1"</definedName>
    <definedName name="warehouse" localSheetId="1">#REF!</definedName>
    <definedName name="warehouse" localSheetId="3">#REF!</definedName>
    <definedName name="warehouse">#REF!</definedName>
    <definedName name="Waste" localSheetId="1">#REF!</definedName>
    <definedName name="Waste" localSheetId="3">#REF!</definedName>
    <definedName name="Waste">#REF!</definedName>
    <definedName name="Water_Hot" localSheetId="1">#REF!</definedName>
    <definedName name="Water_Hot" localSheetId="3">#REF!</definedName>
    <definedName name="Water_Hot">#REF!</definedName>
    <definedName name="Water_UDI" localSheetId="1">#REF!</definedName>
    <definedName name="Water_UDI" localSheetId="3">#REF!</definedName>
    <definedName name="Water_UDI">#REF!</definedName>
    <definedName name="webjbdjefb" localSheetId="1" hidden="1">#REF!</definedName>
    <definedName name="webjbdjefb" localSheetId="3" hidden="1">#REF!</definedName>
    <definedName name="webjbdjefb" hidden="1">#REF!</definedName>
    <definedName name="WeeklyTable">#N/A</definedName>
    <definedName name="WGE_power_kW" localSheetId="1">#REF!</definedName>
    <definedName name="WGE_power_kW" localSheetId="3">#REF!</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1">#REF!</definedName>
    <definedName name="Working_Capital" localSheetId="3">#REF!</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 localSheetId="1">#REF!</definedName>
    <definedName name="WT_501" localSheetId="3">#REF!</definedName>
    <definedName name="WT_501">#REF!</definedName>
    <definedName name="WT_502" localSheetId="1">#REF!</definedName>
    <definedName name="WT_502" localSheetId="3">#REF!</definedName>
    <definedName name="WT_502">#REF!</definedName>
    <definedName name="WT_511" localSheetId="1">#REF!</definedName>
    <definedName name="WT_511" localSheetId="3">#REF!</definedName>
    <definedName name="WT_511">#REF!</definedName>
    <definedName name="WT_521" localSheetId="1">#REF!</definedName>
    <definedName name="WT_521" localSheetId="3">#REF!</definedName>
    <definedName name="WT_521">#REF!</definedName>
    <definedName name="WT_553" localSheetId="1">#REF!</definedName>
    <definedName name="WT_553" localSheetId="3">#REF!</definedName>
    <definedName name="WT_553">#REF!</definedName>
    <definedName name="WT_571" localSheetId="1">#REF!</definedName>
    <definedName name="WT_571" localSheetId="3">#REF!</definedName>
    <definedName name="WT_571">#REF!</definedName>
    <definedName name="WT_573" localSheetId="1">#REF!</definedName>
    <definedName name="WT_573" localSheetId="3">#REF!</definedName>
    <definedName name="WT_573">#REF!</definedName>
    <definedName name="WT_581" localSheetId="1">#REF!</definedName>
    <definedName name="WT_581" localSheetId="3">#REF!</definedName>
    <definedName name="WT_581">#REF!</definedName>
    <definedName name="WT_582" localSheetId="1">#REF!</definedName>
    <definedName name="WT_582" localSheetId="3">#REF!</definedName>
    <definedName name="WT_582">#REF!</definedName>
    <definedName name="WT_583" localSheetId="1">#REF!</definedName>
    <definedName name="WT_583" localSheetId="3">#REF!</definedName>
    <definedName name="WT_583">#REF!</definedName>
    <definedName name="WT_741" localSheetId="1">#REF!</definedName>
    <definedName name="WT_741" localSheetId="3">#REF!</definedName>
    <definedName name="WT_741">#REF!</definedName>
    <definedName name="WT_791" localSheetId="1">#REF!</definedName>
    <definedName name="WT_791" localSheetId="3">#REF!</definedName>
    <definedName name="WT_791">#REF!</definedName>
    <definedName name="WT_806" localSheetId="1">#REF!</definedName>
    <definedName name="WT_806" localSheetId="3">#REF!</definedName>
    <definedName name="WT_806">#REF!</definedName>
    <definedName name="WT_807" localSheetId="1">#REF!</definedName>
    <definedName name="WT_807" localSheetId="3">#REF!</definedName>
    <definedName name="WT_807">#REF!</definedName>
    <definedName name="WT_808" localSheetId="1">#REF!</definedName>
    <definedName name="WT_808" localSheetId="3">#REF!</definedName>
    <definedName name="WT_808">#REF!</definedName>
    <definedName name="WT_812" localSheetId="1">#REF!</definedName>
    <definedName name="WT_812" localSheetId="3">#REF!</definedName>
    <definedName name="WT_812">#REF!</definedName>
    <definedName name="WT_916" localSheetId="1">#REF!</definedName>
    <definedName name="WT_916" localSheetId="3">#REF!</definedName>
    <definedName name="WT_916">#REF!</definedName>
    <definedName name="WT_961" localSheetId="1">#REF!</definedName>
    <definedName name="WT_961" localSheetId="3">#REF!</definedName>
    <definedName name="WT_961">#REF!</definedName>
    <definedName name="WTY" localSheetId="1">#REF!</definedName>
    <definedName name="WTY" localSheetId="3">#REF!</definedName>
    <definedName name="WTY">#REF!</definedName>
    <definedName name="WTY_P" localSheetId="1">#REF!</definedName>
    <definedName name="WTY_P" localSheetId="3">#REF!</definedName>
    <definedName name="WTY_P">#REF!</definedName>
    <definedName name="WTY_U" localSheetId="1">#REF!</definedName>
    <definedName name="WTY_U" localSheetId="3">#REF!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 localSheetId="1">#REF!</definedName>
    <definedName name="wwwwwa" localSheetId="3">#REF!</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1">#REF!</definedName>
    <definedName name="xCol" localSheetId="3">#REF!</definedName>
    <definedName name="xCol">#REF!</definedName>
    <definedName name="XREF_COLUMN_1" localSheetId="1" hidden="1">#REF!</definedName>
    <definedName name="XREF_COLUMN_1" localSheetId="3" hidden="1">#REF!</definedName>
    <definedName name="XREF_COLUMN_1" hidden="1">#REF!</definedName>
    <definedName name="XREF_COLUMN_2" localSheetId="1" hidden="1">#REF!</definedName>
    <definedName name="XREF_COLUMN_2" localSheetId="3" hidden="1">#REF!</definedName>
    <definedName name="XREF_COLUMN_2" hidden="1">#REF!</definedName>
    <definedName name="XREF_COLUMN_3" localSheetId="1" hidden="1">#REF!</definedName>
    <definedName name="XREF_COLUMN_3" localSheetId="3" hidden="1">#REF!</definedName>
    <definedName name="XREF_COLUMN_3" hidden="1">#REF!</definedName>
    <definedName name="XRefActiveRow" localSheetId="1" hidden="1">#REF!</definedName>
    <definedName name="XRefActiveRow" localSheetId="3" hidden="1">#REF!</definedName>
    <definedName name="XRefActiveRow" hidden="1">#REF!</definedName>
    <definedName name="XRefColumnsCount" hidden="1">3</definedName>
    <definedName name="XRefCopy1" localSheetId="1" hidden="1">#REF!</definedName>
    <definedName name="XRefCopy1" localSheetId="3" hidden="1">#REF!</definedName>
    <definedName name="XRefCopy1" hidden="1">#REF!</definedName>
    <definedName name="XRefCopy3" localSheetId="1" hidden="1">#REF!</definedName>
    <definedName name="XRefCopy3" localSheetId="3" hidden="1">#REF!</definedName>
    <definedName name="XRefCopy3" hidden="1">#REF!</definedName>
    <definedName name="XRefCopy3Row" localSheetId="1" hidden="1">#REF!</definedName>
    <definedName name="XRefCopy3Row" localSheetId="3" hidden="1">#REF!</definedName>
    <definedName name="XRefCopy3Row" hidden="1">#REF!</definedName>
    <definedName name="XRefCopy5" localSheetId="1" hidden="1">#REF!</definedName>
    <definedName name="XRefCopy5" localSheetId="3" hidden="1">#REF!</definedName>
    <definedName name="XRefCopy5" hidden="1">#REF!</definedName>
    <definedName name="XRefCopy5Row" localSheetId="1" hidden="1">#REF!</definedName>
    <definedName name="XRefCopy5Row" localSheetId="3" hidden="1">#REF!</definedName>
    <definedName name="XRefCopy5Row" hidden="1">#REF!</definedName>
    <definedName name="XRefCopyRangeCount" hidden="1">5</definedName>
    <definedName name="XRefPaste1" localSheetId="1" hidden="1">#REF!</definedName>
    <definedName name="XRefPaste1" localSheetId="3" hidden="1">#REF!</definedName>
    <definedName name="XRefPaste1" hidden="1">#REF!</definedName>
    <definedName name="XRefPaste1Row" localSheetId="1" hidden="1">#REF!</definedName>
    <definedName name="XRefPaste1Row" localSheetId="3" hidden="1">#REF!</definedName>
    <definedName name="XRefPaste1Row" hidden="1">#REF!</definedName>
    <definedName name="XRefPaste2" localSheetId="1" hidden="1">#REF!</definedName>
    <definedName name="XRefPaste2" localSheetId="3" hidden="1">#REF!</definedName>
    <definedName name="XRefPaste2" hidden="1">#REF!</definedName>
    <definedName name="XRefPaste2Row" localSheetId="1" hidden="1">#REF!</definedName>
    <definedName name="XRefPaste2Row" localSheetId="3" hidden="1">#REF!</definedName>
    <definedName name="XRefPaste2Row" hidden="1">#REF!</definedName>
    <definedName name="XRefPasteRangeCount" hidden="1">2</definedName>
    <definedName name="xrt">[27]TABLES!$A$2:$C$22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 localSheetId="1">#REF!</definedName>
    <definedName name="xxx" localSheetId="3">#REF!</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 localSheetId="1">#REF!</definedName>
    <definedName name="xxxx" localSheetId="3">#REF!</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1">#REF!</definedName>
    <definedName name="XYLF" localSheetId="3">#REF!</definedName>
    <definedName name="XYLF">#REF!</definedName>
    <definedName name="XYLF10" localSheetId="1">#REF!</definedName>
    <definedName name="XYLF10" localSheetId="3">#REF!</definedName>
    <definedName name="XYLF10">#REF!</definedName>
    <definedName name="XYLF11" localSheetId="1">#REF!</definedName>
    <definedName name="XYLF11" localSheetId="3">#REF!</definedName>
    <definedName name="XYLF11">#REF!</definedName>
    <definedName name="XYLF12" localSheetId="1">#REF!</definedName>
    <definedName name="XYLF12" localSheetId="3">#REF!</definedName>
    <definedName name="XYLF12">#REF!</definedName>
    <definedName name="XYLF2" localSheetId="1">#REF!</definedName>
    <definedName name="XYLF2" localSheetId="3">#REF!</definedName>
    <definedName name="XYLF2">#REF!</definedName>
    <definedName name="XYLF3" localSheetId="1">#REF!</definedName>
    <definedName name="XYLF3" localSheetId="3">#REF!</definedName>
    <definedName name="XYLF3">#REF!</definedName>
    <definedName name="XYLF4" localSheetId="1">#REF!</definedName>
    <definedName name="XYLF4" localSheetId="3">#REF!</definedName>
    <definedName name="XYLF4">#REF!</definedName>
    <definedName name="XYLF5" localSheetId="1">#REF!</definedName>
    <definedName name="XYLF5" localSheetId="3">#REF!</definedName>
    <definedName name="XYLF5">#REF!</definedName>
    <definedName name="XYLF6" localSheetId="1">#REF!</definedName>
    <definedName name="XYLF6" localSheetId="3">#REF!</definedName>
    <definedName name="XYLF6">#REF!</definedName>
    <definedName name="XYLF7" localSheetId="1">#REF!</definedName>
    <definedName name="XYLF7" localSheetId="3">#REF!</definedName>
    <definedName name="XYLF7">#REF!</definedName>
    <definedName name="XYLF8" localSheetId="1">#REF!</definedName>
    <definedName name="XYLF8" localSheetId="3">#REF!</definedName>
    <definedName name="XYLF8">#REF!</definedName>
    <definedName name="XYLF9" localSheetId="1">#REF!</definedName>
    <definedName name="XYLF9" localSheetId="3">#REF!</definedName>
    <definedName name="XYLF9">#REF!</definedName>
    <definedName name="xyz" localSheetId="1" hidden="1">#REF!</definedName>
    <definedName name="xyz" localSheetId="3" hidden="1">#REF!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1">'Historical Financials THB_TH'!USD_1/#REF!</definedName>
    <definedName name="YEN_1_1" localSheetId="3">'Historical Financials USD_TH'!USD_1/#REF!</definedName>
    <definedName name="YEN_1_1">USD_1/#REF!</definedName>
    <definedName name="YEN_1_1_1" localSheetId="1">'Historical Financials THB_TH'!USD_1/#REF!</definedName>
    <definedName name="YEN_1_1_1" localSheetId="3">'Historical Financials USD_TH'!USD_1/#REF!</definedName>
    <definedName name="YEN_1_1_1">USD_1/#REF!</definedName>
    <definedName name="YEN_1_1_1_28" localSheetId="1">'Historical Financials THB_TH'!USD_1/#REF!</definedName>
    <definedName name="YEN_1_1_1_28" localSheetId="3">'Historical Financials USD_TH'!USD_1/#REF!</definedName>
    <definedName name="YEN_1_1_1_28">USD_1/#REF!</definedName>
    <definedName name="YEN_1_1_1_34" localSheetId="1">'Historical Financials THB_TH'!USD_1/#REF!</definedName>
    <definedName name="YEN_1_1_1_34" localSheetId="3">'Historical Financials USD_TH'!USD_1/#REF!</definedName>
    <definedName name="YEN_1_1_1_34">USD_1/#REF!</definedName>
    <definedName name="YEN_1_1_1_4" localSheetId="1">'Historical Financials THB_TH'!USD_1/#REF!</definedName>
    <definedName name="YEN_1_1_1_4" localSheetId="3">'Historical Financials USD_TH'!USD_1/#REF!</definedName>
    <definedName name="YEN_1_1_1_4">USD_1/#REF!</definedName>
    <definedName name="YEN_1_1_1_46" localSheetId="1">'Historical Financials THB_TH'!USD_1/#REF!</definedName>
    <definedName name="YEN_1_1_1_46" localSheetId="3">'Historical Financials USD_TH'!USD_1/#REF!</definedName>
    <definedName name="YEN_1_1_1_46">USD_1/#REF!</definedName>
    <definedName name="YEN_1_1_1_7" localSheetId="1">'Historical Financials THB_TH'!USD_1/#REF!</definedName>
    <definedName name="YEN_1_1_1_7" localSheetId="3">'Historical Financials USD_TH'!USD_1/#REF!</definedName>
    <definedName name="YEN_1_1_1_7">USD_1/#REF!</definedName>
    <definedName name="YEN_1_1_1_8" localSheetId="1">'Historical Financials THB_TH'!USD_1/#REF!</definedName>
    <definedName name="YEN_1_1_1_8" localSheetId="3">'Historical Financials USD_TH'!USD_1/#REF!</definedName>
    <definedName name="YEN_1_1_1_8">USD_1/#REF!</definedName>
    <definedName name="YEN_1_1_28" localSheetId="1">'Historical Financials THB_TH'!USD_1/#REF!</definedName>
    <definedName name="YEN_1_1_28" localSheetId="3">'Historical Financials USD_TH'!USD_1/#REF!</definedName>
    <definedName name="YEN_1_1_28">USD_1/#REF!</definedName>
    <definedName name="YEN_1_1_34" localSheetId="1">'Historical Financials THB_TH'!USD_1/#REF!</definedName>
    <definedName name="YEN_1_1_34" localSheetId="3">'Historical Financials USD_TH'!USD_1/#REF!</definedName>
    <definedName name="YEN_1_1_34">USD_1/#REF!</definedName>
    <definedName name="YEN_1_1_4" localSheetId="1">'Historical Financials THB_TH'!USD_1/#REF!</definedName>
    <definedName name="YEN_1_1_4" localSheetId="3">'Historical Financials USD_TH'!USD_1/#REF!</definedName>
    <definedName name="YEN_1_1_4">USD_1/#REF!</definedName>
    <definedName name="YEN_1_1_46" localSheetId="1">'Historical Financials THB_TH'!USD_1/#REF!</definedName>
    <definedName name="YEN_1_1_46" localSheetId="3">'Historical Financials USD_TH'!USD_1/#REF!</definedName>
    <definedName name="YEN_1_1_46">USD_1/#REF!</definedName>
    <definedName name="YEN_1_1_7" localSheetId="1">'Historical Financials THB_TH'!USD_1/#REF!</definedName>
    <definedName name="YEN_1_1_7" localSheetId="3">'Historical Financials USD_TH'!USD_1/#REF!</definedName>
    <definedName name="YEN_1_1_7">USD_1/#REF!</definedName>
    <definedName name="YEN_1_1_8" localSheetId="1">'Historical Financials THB_TH'!USD_1/#REF!</definedName>
    <definedName name="YEN_1_1_8" localSheetId="3">'Historical Financials USD_TH'!USD_1/#REF!</definedName>
    <definedName name="YEN_1_1_8">USD_1/#REF!</definedName>
    <definedName name="YEN_1_1_8_1" localSheetId="1">'Historical Financials THB_TH'!USD_1/#REF!</definedName>
    <definedName name="YEN_1_1_8_1" localSheetId="3">'Historical Financials USD_TH'!USD_1/#REF!</definedName>
    <definedName name="YEN_1_1_8_1">USD_1/#REF!</definedName>
    <definedName name="YEN_1_1_8_1_28" localSheetId="1">'Historical Financials THB_TH'!USD_1/#REF!</definedName>
    <definedName name="YEN_1_1_8_1_28" localSheetId="3">'Historical Financials USD_TH'!USD_1/#REF!</definedName>
    <definedName name="YEN_1_1_8_1_28">USD_1/#REF!</definedName>
    <definedName name="YEN_1_1_8_1_34" localSheetId="1">'Historical Financials THB_TH'!USD_1/#REF!</definedName>
    <definedName name="YEN_1_1_8_1_34" localSheetId="3">'Historical Financials USD_TH'!USD_1/#REF!</definedName>
    <definedName name="YEN_1_1_8_1_34">USD_1/#REF!</definedName>
    <definedName name="YEN_1_1_8_1_4" localSheetId="1">'Historical Financials THB_TH'!USD_1/#REF!</definedName>
    <definedName name="YEN_1_1_8_1_4" localSheetId="3">'Historical Financials USD_TH'!USD_1/#REF!</definedName>
    <definedName name="YEN_1_1_8_1_4">USD_1/#REF!</definedName>
    <definedName name="YEN_1_1_8_1_46" localSheetId="1">'Historical Financials THB_TH'!USD_1/#REF!</definedName>
    <definedName name="YEN_1_1_8_1_46" localSheetId="3">'Historical Financials USD_TH'!USD_1/#REF!</definedName>
    <definedName name="YEN_1_1_8_1_46">USD_1/#REF!</definedName>
    <definedName name="YEN_1_1_8_1_7" localSheetId="1">'Historical Financials THB_TH'!USD_1/#REF!</definedName>
    <definedName name="YEN_1_1_8_1_7" localSheetId="3">'Historical Financials USD_TH'!USD_1/#REF!</definedName>
    <definedName name="YEN_1_1_8_1_7">USD_1/#REF!</definedName>
    <definedName name="YEN_1_1_8_1_8" localSheetId="1">'Historical Financials THB_TH'!USD_1/#REF!</definedName>
    <definedName name="YEN_1_1_8_1_8" localSheetId="3">'Historical Financials USD_TH'!USD_1/#REF!</definedName>
    <definedName name="YEN_1_1_8_1_8">USD_1/#REF!</definedName>
    <definedName name="YEN_1_1_8_28" localSheetId="1">'Historical Financials THB_TH'!USD_1/#REF!</definedName>
    <definedName name="YEN_1_1_8_28" localSheetId="3">'Historical Financials USD_TH'!USD_1/#REF!</definedName>
    <definedName name="YEN_1_1_8_28">USD_1/#REF!</definedName>
    <definedName name="YEN_1_1_8_34" localSheetId="1">'Historical Financials THB_TH'!USD_1/#REF!</definedName>
    <definedName name="YEN_1_1_8_34" localSheetId="3">'Historical Financials USD_TH'!USD_1/#REF!</definedName>
    <definedName name="YEN_1_1_8_34">USD_1/#REF!</definedName>
    <definedName name="YEN_1_1_8_4" localSheetId="1">'Historical Financials THB_TH'!USD_1/#REF!</definedName>
    <definedName name="YEN_1_1_8_4" localSheetId="3">'Historical Financials USD_TH'!USD_1/#REF!</definedName>
    <definedName name="YEN_1_1_8_4">USD_1/#REF!</definedName>
    <definedName name="YEN_1_1_8_46" localSheetId="1">'Historical Financials THB_TH'!USD_1/#REF!</definedName>
    <definedName name="YEN_1_1_8_46" localSheetId="3">'Historical Financials USD_TH'!USD_1/#REF!</definedName>
    <definedName name="YEN_1_1_8_46">USD_1/#REF!</definedName>
    <definedName name="YEN_1_1_8_7" localSheetId="1">'Historical Financials THB_TH'!USD_1/#REF!</definedName>
    <definedName name="YEN_1_1_8_7" localSheetId="3">'Historical Financials USD_TH'!USD_1/#REF!</definedName>
    <definedName name="YEN_1_1_8_7">USD_1/#REF!</definedName>
    <definedName name="YEN_1_1_8_8" localSheetId="1">'Historical Financials THB_TH'!USD_1/#REF!</definedName>
    <definedName name="YEN_1_1_8_8" localSheetId="3">'Historical Financials USD_TH'!USD_1/#REF!</definedName>
    <definedName name="YEN_1_1_8_8">USD_1/#REF!</definedName>
    <definedName name="YEN_1_8">NA()</definedName>
    <definedName name="YEN_2" localSheetId="1">'Historical Financials THB_TH'!USD_2/#REF!</definedName>
    <definedName name="YEN_2" localSheetId="3">'Historical Financials USD_TH'!USD_2/#REF!</definedName>
    <definedName name="YEN_2">USD_2/#REF!</definedName>
    <definedName name="YEN_2_1" localSheetId="1">'Historical Financials THB_TH'!USD_2/#REF!</definedName>
    <definedName name="YEN_2_1" localSheetId="3">'Historical Financials USD_TH'!USD_2/#REF!</definedName>
    <definedName name="YEN_2_1">USD_2/#REF!</definedName>
    <definedName name="YEN_2_1_28" localSheetId="1">'Historical Financials THB_TH'!USD_2/#REF!</definedName>
    <definedName name="YEN_2_1_28" localSheetId="3">'Historical Financials USD_TH'!USD_2/#REF!</definedName>
    <definedName name="YEN_2_1_28">USD_2/#REF!</definedName>
    <definedName name="YEN_2_1_34" localSheetId="1">'Historical Financials THB_TH'!USD_2/#REF!</definedName>
    <definedName name="YEN_2_1_34" localSheetId="3">'Historical Financials USD_TH'!USD_2/#REF!</definedName>
    <definedName name="YEN_2_1_34">USD_2/#REF!</definedName>
    <definedName name="YEN_2_1_4" localSheetId="1">'Historical Financials THB_TH'!USD_2/#REF!</definedName>
    <definedName name="YEN_2_1_4" localSheetId="3">'Historical Financials USD_TH'!USD_2/#REF!</definedName>
    <definedName name="YEN_2_1_4">USD_2/#REF!</definedName>
    <definedName name="YEN_2_1_46" localSheetId="1">'Historical Financials THB_TH'!USD_2/#REF!</definedName>
    <definedName name="YEN_2_1_46" localSheetId="3">'Historical Financials USD_TH'!USD_2/#REF!</definedName>
    <definedName name="YEN_2_1_46">USD_2/#REF!</definedName>
    <definedName name="YEN_2_1_7" localSheetId="1">'Historical Financials THB_TH'!USD_2/#REF!</definedName>
    <definedName name="YEN_2_1_7" localSheetId="3">'Historical Financials USD_TH'!USD_2/#REF!</definedName>
    <definedName name="YEN_2_1_7">USD_2/#REF!</definedName>
    <definedName name="YEN_2_1_8" localSheetId="1">'Historical Financials THB_TH'!USD_2/#REF!</definedName>
    <definedName name="YEN_2_1_8" localSheetId="3">'Historical Financials USD_TH'!USD_2/#REF!</definedName>
    <definedName name="YEN_2_1_8">USD_2/#REF!</definedName>
    <definedName name="YEN_2_1_8_28" localSheetId="1">'Historical Financials THB_TH'!USD_2/#REF!</definedName>
    <definedName name="YEN_2_1_8_28" localSheetId="3">'Historical Financials USD_TH'!USD_2/#REF!</definedName>
    <definedName name="YEN_2_1_8_28">USD_2/#REF!</definedName>
    <definedName name="YEN_2_1_8_34" localSheetId="1">'Historical Financials THB_TH'!USD_2/#REF!</definedName>
    <definedName name="YEN_2_1_8_34" localSheetId="3">'Historical Financials USD_TH'!USD_2/#REF!</definedName>
    <definedName name="YEN_2_1_8_34">USD_2/#REF!</definedName>
    <definedName name="YEN_2_1_8_4" localSheetId="1">'Historical Financials THB_TH'!USD_2/#REF!</definedName>
    <definedName name="YEN_2_1_8_4" localSheetId="3">'Historical Financials USD_TH'!USD_2/#REF!</definedName>
    <definedName name="YEN_2_1_8_4">USD_2/#REF!</definedName>
    <definedName name="YEN_2_1_8_46" localSheetId="1">'Historical Financials THB_TH'!USD_2/#REF!</definedName>
    <definedName name="YEN_2_1_8_46" localSheetId="3">'Historical Financials USD_TH'!USD_2/#REF!</definedName>
    <definedName name="YEN_2_1_8_46">USD_2/#REF!</definedName>
    <definedName name="YEN_2_1_8_7" localSheetId="1">'Historical Financials THB_TH'!USD_2/#REF!</definedName>
    <definedName name="YEN_2_1_8_7" localSheetId="3">'Historical Financials USD_TH'!USD_2/#REF!</definedName>
    <definedName name="YEN_2_1_8_7">USD_2/#REF!</definedName>
    <definedName name="YEN_2_1_8_8" localSheetId="1">'Historical Financials THB_TH'!USD_2/#REF!</definedName>
    <definedName name="YEN_2_1_8_8" localSheetId="3">'Historical Financials USD_TH'!USD_2/#REF!</definedName>
    <definedName name="YEN_2_1_8_8">USD_2/#REF!</definedName>
    <definedName name="YEN_2_28" localSheetId="1">'Historical Financials THB_TH'!USD_2/#REF!</definedName>
    <definedName name="YEN_2_28" localSheetId="3">'Historical Financials USD_TH'!USD_2/#REF!</definedName>
    <definedName name="YEN_2_28">USD_2/#REF!</definedName>
    <definedName name="YEN_2_34" localSheetId="1">'Historical Financials THB_TH'!USD_2/#REF!</definedName>
    <definedName name="YEN_2_34" localSheetId="3">'Historical Financials USD_TH'!USD_2/#REF!</definedName>
    <definedName name="YEN_2_34">USD_2/#REF!</definedName>
    <definedName name="YEN_2_4" localSheetId="1">'Historical Financials THB_TH'!USD_2/#REF!</definedName>
    <definedName name="YEN_2_4" localSheetId="3">'Historical Financials USD_TH'!USD_2/#REF!</definedName>
    <definedName name="YEN_2_4">USD_2/#REF!</definedName>
    <definedName name="YEN_2_46" localSheetId="1">'Historical Financials THB_TH'!USD_2/#REF!</definedName>
    <definedName name="YEN_2_46" localSheetId="3">'Historical Financials USD_TH'!USD_2/#REF!</definedName>
    <definedName name="YEN_2_46">USD_2/#REF!</definedName>
    <definedName name="YEN_2_7" localSheetId="1">'Historical Financials THB_TH'!USD_2/#REF!</definedName>
    <definedName name="YEN_2_7" localSheetId="3">'Historical Financials USD_TH'!USD_2/#REF!</definedName>
    <definedName name="YEN_2_7">USD_2/#REF!</definedName>
    <definedName name="YEN_2_8" localSheetId="1">'Historical Financials THB_TH'!USD_2/#REF!</definedName>
    <definedName name="YEN_2_8" localSheetId="3">'Historical Financials USD_TH'!USD_2/#REF!</definedName>
    <definedName name="YEN_2_8">USD_2/#REF!</definedName>
    <definedName name="YEN_2_8_28" localSheetId="1">'Historical Financials THB_TH'!USD_2/#REF!</definedName>
    <definedName name="YEN_2_8_28" localSheetId="3">'Historical Financials USD_TH'!USD_2/#REF!</definedName>
    <definedName name="YEN_2_8_28">USD_2/#REF!</definedName>
    <definedName name="YEN_2_8_34" localSheetId="1">'Historical Financials THB_TH'!USD_2/#REF!</definedName>
    <definedName name="YEN_2_8_34" localSheetId="3">'Historical Financials USD_TH'!USD_2/#REF!</definedName>
    <definedName name="YEN_2_8_34">USD_2/#REF!</definedName>
    <definedName name="YEN_2_8_4" localSheetId="1">'Historical Financials THB_TH'!USD_2/#REF!</definedName>
    <definedName name="YEN_2_8_4" localSheetId="3">'Historical Financials USD_TH'!USD_2/#REF!</definedName>
    <definedName name="YEN_2_8_4">USD_2/#REF!</definedName>
    <definedName name="YEN_2_8_46" localSheetId="1">'Historical Financials THB_TH'!USD_2/#REF!</definedName>
    <definedName name="YEN_2_8_46" localSheetId="3">'Historical Financials USD_TH'!USD_2/#REF!</definedName>
    <definedName name="YEN_2_8_46">USD_2/#REF!</definedName>
    <definedName name="YEN_2_8_7" localSheetId="1">'Historical Financials THB_TH'!USD_2/#REF!</definedName>
    <definedName name="YEN_2_8_7" localSheetId="3">'Historical Financials USD_TH'!USD_2/#REF!</definedName>
    <definedName name="YEN_2_8_7">USD_2/#REF!</definedName>
    <definedName name="YEN_2_8_8" localSheetId="1">'Historical Financials THB_TH'!USD_2/#REF!</definedName>
    <definedName name="YEN_2_8_8" localSheetId="3">'Historical Financials USD_TH'!USD_2/#REF!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 localSheetId="1">#REF!</definedName>
    <definedName name="yyyy" localSheetId="3">#REF!</definedName>
    <definedName name="yyyy">#REF!</definedName>
    <definedName name="z" localSheetId="1">#REF!</definedName>
    <definedName name="z" localSheetId="3">#REF!</definedName>
    <definedName name="z">#REF!</definedName>
    <definedName name="Z_02AD87C2_0864_11D3_B448_0004AC9D327E_.wvu.Cols" localSheetId="1" hidden="1">#REF!,#REF!</definedName>
    <definedName name="Z_02AD87C2_0864_11D3_B448_0004AC9D327E_.wvu.Cols" localSheetId="3" hidden="1">#REF!,#REF!</definedName>
    <definedName name="Z_02AD87C2_0864_11D3_B448_0004AC9D327E_.wvu.Cols" hidden="1">#REF!,#REF!</definedName>
    <definedName name="Z_02AD87C2_0864_11D3_B448_0004AC9D327E_.wvu.PrintArea" localSheetId="1" hidden="1">#REF!</definedName>
    <definedName name="Z_02AD87C2_0864_11D3_B448_0004AC9D327E_.wvu.PrintArea" localSheetId="3" hidden="1">#REF!</definedName>
    <definedName name="Z_02AD87C2_0864_11D3_B448_0004AC9D327E_.wvu.PrintArea" hidden="1">#REF!</definedName>
    <definedName name="Z_02AD87C2_0864_11D3_B448_0004AC9D327E_.wvu.PrintTitles" localSheetId="1" hidden="1">#REF!</definedName>
    <definedName name="Z_02AD87C2_0864_11D3_B448_0004AC9D327E_.wvu.PrintTitles" localSheetId="3" hidden="1">#REF!</definedName>
    <definedName name="Z_02AD87C2_0864_11D3_B448_0004AC9D327E_.wvu.PrintTitles" hidden="1">#REF!</definedName>
    <definedName name="Z_02AD87DB_0864_11D3_B448_0004AC9D327E_.wvu.Cols" localSheetId="1" hidden="1">#REF!</definedName>
    <definedName name="Z_02AD87DB_0864_11D3_B448_0004AC9D327E_.wvu.Cols" localSheetId="3" hidden="1">#REF!</definedName>
    <definedName name="Z_02AD87DB_0864_11D3_B448_0004AC9D327E_.wvu.Cols" hidden="1">#REF!</definedName>
    <definedName name="Z_02AD87DB_0864_11D3_B448_0004AC9D327E_.wvu.PrintArea" localSheetId="1" hidden="1">#REF!</definedName>
    <definedName name="Z_02AD87DB_0864_11D3_B448_0004AC9D327E_.wvu.PrintArea" localSheetId="3" hidden="1">#REF!</definedName>
    <definedName name="Z_02AD87DB_0864_11D3_B448_0004AC9D327E_.wvu.PrintArea" hidden="1">#REF!</definedName>
    <definedName name="Z_02AD87DB_0864_11D3_B448_0004AC9D327E_.wvu.PrintTitles" localSheetId="1" hidden="1">#REF!</definedName>
    <definedName name="Z_02AD87DB_0864_11D3_B448_0004AC9D327E_.wvu.PrintTitles" localSheetId="3" hidden="1">#REF!</definedName>
    <definedName name="Z_02AD87DB_0864_11D3_B448_0004AC9D327E_.wvu.PrintTitles" hidden="1">#REF!</definedName>
    <definedName name="Z_02AD87E7_0864_11D3_B448_0004AC9D327E_.wvu.Cols" localSheetId="1" hidden="1">#REF!,#REF!</definedName>
    <definedName name="Z_02AD87E7_0864_11D3_B448_0004AC9D327E_.wvu.Cols" localSheetId="3" hidden="1">#REF!,#REF!</definedName>
    <definedName name="Z_02AD87E7_0864_11D3_B448_0004AC9D327E_.wvu.Cols" hidden="1">#REF!,#REF!</definedName>
    <definedName name="Z_02AD87E7_0864_11D3_B448_0004AC9D327E_.wvu.PrintArea" localSheetId="1" hidden="1">#REF!</definedName>
    <definedName name="Z_02AD87E7_0864_11D3_B448_0004AC9D327E_.wvu.PrintArea" localSheetId="3" hidden="1">#REF!</definedName>
    <definedName name="Z_02AD87E7_0864_11D3_B448_0004AC9D327E_.wvu.PrintArea" hidden="1">#REF!</definedName>
    <definedName name="Z_02AD87E7_0864_11D3_B448_0004AC9D327E_.wvu.PrintTitles" localSheetId="1" hidden="1">#REF!</definedName>
    <definedName name="Z_02AD87E7_0864_11D3_B448_0004AC9D327E_.wvu.PrintTitles" localSheetId="3" hidden="1">#REF!</definedName>
    <definedName name="Z_02AD87E7_0864_11D3_B448_0004AC9D327E_.wvu.PrintTitles" hidden="1">#REF!</definedName>
    <definedName name="Z_02AD8800_0864_11D3_B448_0004AC9D327E_.wvu.Cols" localSheetId="1" hidden="1">#REF!</definedName>
    <definedName name="Z_02AD8800_0864_11D3_B448_0004AC9D327E_.wvu.Cols" localSheetId="3" hidden="1">#REF!</definedName>
    <definedName name="Z_02AD8800_0864_11D3_B448_0004AC9D327E_.wvu.Cols" hidden="1">#REF!</definedName>
    <definedName name="Z_02AD8800_0864_11D3_B448_0004AC9D327E_.wvu.PrintArea" localSheetId="1" hidden="1">#REF!</definedName>
    <definedName name="Z_02AD8800_0864_11D3_B448_0004AC9D327E_.wvu.PrintArea" localSheetId="3" hidden="1">#REF!</definedName>
    <definedName name="Z_02AD8800_0864_11D3_B448_0004AC9D327E_.wvu.PrintArea" hidden="1">#REF!</definedName>
    <definedName name="Z_02AD8800_0864_11D3_B448_0004AC9D327E_.wvu.PrintTitles" localSheetId="1" hidden="1">#REF!</definedName>
    <definedName name="Z_02AD8800_0864_11D3_B448_0004AC9D327E_.wvu.PrintTitles" localSheetId="3" hidden="1">#REF!</definedName>
    <definedName name="Z_02AD8800_0864_11D3_B448_0004AC9D327E_.wvu.PrintTitles" hidden="1">#REF!</definedName>
    <definedName name="Z_067E13A4_DE0F_11D2_B447_0004AC2EF02B_.wvu.PrintArea" localSheetId="1" hidden="1">#REF!</definedName>
    <definedName name="Z_067E13A4_DE0F_11D2_B447_0004AC2EF02B_.wvu.PrintArea" localSheetId="3" hidden="1">#REF!</definedName>
    <definedName name="Z_067E13A4_DE0F_11D2_B447_0004AC2EF02B_.wvu.PrintArea" hidden="1">#REF!</definedName>
    <definedName name="Z_067E13A4_DE0F_11D2_B447_0004AC2EF02B_.wvu.PrintTitles" localSheetId="1" hidden="1">#REF!</definedName>
    <definedName name="Z_067E13A4_DE0F_11D2_B447_0004AC2EF02B_.wvu.PrintTitles" localSheetId="3" hidden="1">#REF!</definedName>
    <definedName name="Z_067E13A4_DE0F_11D2_B447_0004AC2EF02B_.wvu.PrintTitles" hidden="1">#REF!</definedName>
    <definedName name="Z_067E13AF_DE0F_11D2_B447_0004AC2EF02B_.wvu.PrintArea" localSheetId="1" hidden="1">#REF!</definedName>
    <definedName name="Z_067E13AF_DE0F_11D2_B447_0004AC2EF02B_.wvu.PrintArea" localSheetId="3" hidden="1">#REF!</definedName>
    <definedName name="Z_067E13AF_DE0F_11D2_B447_0004AC2EF02B_.wvu.PrintArea" hidden="1">#REF!</definedName>
    <definedName name="Z_067E13AF_DE0F_11D2_B447_0004AC2EF02B_.wvu.PrintTitles" localSheetId="1" hidden="1">#REF!</definedName>
    <definedName name="Z_067E13AF_DE0F_11D2_B447_0004AC2EF02B_.wvu.PrintTitles" localSheetId="3" hidden="1">#REF!</definedName>
    <definedName name="Z_067E13AF_DE0F_11D2_B447_0004AC2EF02B_.wvu.PrintTitles" hidden="1">#REF!</definedName>
    <definedName name="Z_067E13D0_DE0F_11D2_B447_0004AC2EF02B_.wvu.Cols" localSheetId="1" hidden="1">#REF!</definedName>
    <definedName name="Z_067E13D0_DE0F_11D2_B447_0004AC2EF02B_.wvu.Cols" localSheetId="3" hidden="1">#REF!</definedName>
    <definedName name="Z_067E13D0_DE0F_11D2_B447_0004AC2EF02B_.wvu.Cols" hidden="1">#REF!</definedName>
    <definedName name="Z_067E13D0_DE0F_11D2_B447_0004AC2EF02B_.wvu.PrintTitles" localSheetId="1" hidden="1">#REF!</definedName>
    <definedName name="Z_067E13D0_DE0F_11D2_B447_0004AC2EF02B_.wvu.PrintTitles" localSheetId="3" hidden="1">#REF!</definedName>
    <definedName name="Z_067E13D0_DE0F_11D2_B447_0004AC2EF02B_.wvu.PrintTitles" hidden="1">#REF!</definedName>
    <definedName name="Z_067E13D8_DE0F_11D2_B447_0004AC2EF02B_.wvu.Cols" localSheetId="1" hidden="1">#REF!</definedName>
    <definedName name="Z_067E13D8_DE0F_11D2_B447_0004AC2EF02B_.wvu.Cols" localSheetId="3" hidden="1">#REF!</definedName>
    <definedName name="Z_067E13D8_DE0F_11D2_B447_0004AC2EF02B_.wvu.Cols" hidden="1">#REF!</definedName>
    <definedName name="Z_067E13D8_DE0F_11D2_B447_0004AC2EF02B_.wvu.PrintArea" localSheetId="1" hidden="1">#REF!</definedName>
    <definedName name="Z_067E13D8_DE0F_11D2_B447_0004AC2EF02B_.wvu.PrintArea" localSheetId="3" hidden="1">#REF!</definedName>
    <definedName name="Z_067E13D8_DE0F_11D2_B447_0004AC2EF02B_.wvu.PrintArea" hidden="1">#REF!</definedName>
    <definedName name="Z_067E13D8_DE0F_11D2_B447_0004AC2EF02B_.wvu.PrintTitles" localSheetId="1" hidden="1">#REF!</definedName>
    <definedName name="Z_067E13D8_DE0F_11D2_B447_0004AC2EF02B_.wvu.PrintTitles" localSheetId="3" hidden="1">#REF!</definedName>
    <definedName name="Z_067E13D8_DE0F_11D2_B447_0004AC2EF02B_.wvu.PrintTitles" hidden="1">#REF!</definedName>
    <definedName name="Z_067E13D9_DE0F_11D2_B447_0004AC2EF02B_.wvu.Cols" localSheetId="1" hidden="1">#REF!</definedName>
    <definedName name="Z_067E13D9_DE0F_11D2_B447_0004AC2EF02B_.wvu.Cols" localSheetId="3" hidden="1">#REF!</definedName>
    <definedName name="Z_067E13D9_DE0F_11D2_B447_0004AC2EF02B_.wvu.Cols" hidden="1">#REF!</definedName>
    <definedName name="Z_067E13D9_DE0F_11D2_B447_0004AC2EF02B_.wvu.PrintArea" localSheetId="1" hidden="1">#REF!</definedName>
    <definedName name="Z_067E13D9_DE0F_11D2_B447_0004AC2EF02B_.wvu.PrintArea" localSheetId="3" hidden="1">#REF!</definedName>
    <definedName name="Z_067E13D9_DE0F_11D2_B447_0004AC2EF02B_.wvu.PrintArea" hidden="1">#REF!</definedName>
    <definedName name="Z_067E13D9_DE0F_11D2_B447_0004AC2EF02B_.wvu.PrintTitles" localSheetId="1" hidden="1">#REF!</definedName>
    <definedName name="Z_067E13D9_DE0F_11D2_B447_0004AC2EF02B_.wvu.PrintTitles" localSheetId="3" hidden="1">#REF!</definedName>
    <definedName name="Z_067E13D9_DE0F_11D2_B447_0004AC2EF02B_.wvu.PrintTitles" hidden="1">#REF!</definedName>
    <definedName name="Z_067E13E3_DE0F_11D2_B447_0004AC2EF02B_.wvu.Cols" localSheetId="1" hidden="1">#REF!</definedName>
    <definedName name="Z_067E13E3_DE0F_11D2_B447_0004AC2EF02B_.wvu.Cols" localSheetId="3" hidden="1">#REF!</definedName>
    <definedName name="Z_067E13E3_DE0F_11D2_B447_0004AC2EF02B_.wvu.Cols" hidden="1">#REF!</definedName>
    <definedName name="Z_067E13E3_DE0F_11D2_B447_0004AC2EF02B_.wvu.PrintTitles" localSheetId="1" hidden="1">#REF!</definedName>
    <definedName name="Z_067E13E3_DE0F_11D2_B447_0004AC2EF02B_.wvu.PrintTitles" localSheetId="3" hidden="1">#REF!</definedName>
    <definedName name="Z_067E13E3_DE0F_11D2_B447_0004AC2EF02B_.wvu.PrintTitles" hidden="1">#REF!</definedName>
    <definedName name="Z_067E13EB_DE0F_11D2_B447_0004AC2EF02B_.wvu.Cols" localSheetId="1" hidden="1">#REF!</definedName>
    <definedName name="Z_067E13EB_DE0F_11D2_B447_0004AC2EF02B_.wvu.Cols" localSheetId="3" hidden="1">#REF!</definedName>
    <definedName name="Z_067E13EB_DE0F_11D2_B447_0004AC2EF02B_.wvu.Cols" hidden="1">#REF!</definedName>
    <definedName name="Z_067E13EB_DE0F_11D2_B447_0004AC2EF02B_.wvu.PrintArea" localSheetId="1" hidden="1">#REF!</definedName>
    <definedName name="Z_067E13EB_DE0F_11D2_B447_0004AC2EF02B_.wvu.PrintArea" localSheetId="3" hidden="1">#REF!</definedName>
    <definedName name="Z_067E13EB_DE0F_11D2_B447_0004AC2EF02B_.wvu.PrintArea" hidden="1">#REF!</definedName>
    <definedName name="Z_067E13EB_DE0F_11D2_B447_0004AC2EF02B_.wvu.PrintTitles" localSheetId="1" hidden="1">#REF!</definedName>
    <definedName name="Z_067E13EB_DE0F_11D2_B447_0004AC2EF02B_.wvu.PrintTitles" localSheetId="3" hidden="1">#REF!</definedName>
    <definedName name="Z_067E13EB_DE0F_11D2_B447_0004AC2EF02B_.wvu.PrintTitles" hidden="1">#REF!</definedName>
    <definedName name="Z_067E13EC_DE0F_11D2_B447_0004AC2EF02B_.wvu.Cols" localSheetId="1" hidden="1">#REF!</definedName>
    <definedName name="Z_067E13EC_DE0F_11D2_B447_0004AC2EF02B_.wvu.Cols" localSheetId="3" hidden="1">#REF!</definedName>
    <definedName name="Z_067E13EC_DE0F_11D2_B447_0004AC2EF02B_.wvu.Cols" hidden="1">#REF!</definedName>
    <definedName name="Z_067E13EC_DE0F_11D2_B447_0004AC2EF02B_.wvu.PrintArea" localSheetId="1" hidden="1">#REF!</definedName>
    <definedName name="Z_067E13EC_DE0F_11D2_B447_0004AC2EF02B_.wvu.PrintArea" localSheetId="3" hidden="1">#REF!</definedName>
    <definedName name="Z_067E13EC_DE0F_11D2_B447_0004AC2EF02B_.wvu.PrintArea" hidden="1">#REF!</definedName>
    <definedName name="Z_067E13EC_DE0F_11D2_B447_0004AC2EF02B_.wvu.PrintTitles" localSheetId="1" hidden="1">#REF!</definedName>
    <definedName name="Z_067E13EC_DE0F_11D2_B447_0004AC2EF02B_.wvu.PrintTitles" localSheetId="3" hidden="1">#REF!</definedName>
    <definedName name="Z_067E13EC_DE0F_11D2_B447_0004AC2EF02B_.wvu.PrintTitles" hidden="1">#REF!</definedName>
    <definedName name="Z_19618642_7A6E_11D4_AF37_0020AFD7F42C_.wvu.FilterData" localSheetId="1" hidden="1">#REF!</definedName>
    <definedName name="Z_19618642_7A6E_11D4_AF37_0020AFD7F42C_.wvu.FilterData" localSheetId="3" hidden="1">#REF!</definedName>
    <definedName name="Z_19618642_7A6E_11D4_AF37_0020AFD7F42C_.wvu.FilterData" hidden="1">#REF!</definedName>
    <definedName name="Z_19618642_7A6E_11D4_AF37_0020AFD7F42C_.wvu.PrintArea" localSheetId="1" hidden="1">#REF!</definedName>
    <definedName name="Z_19618642_7A6E_11D4_AF37_0020AFD7F42C_.wvu.PrintArea" localSheetId="3" hidden="1">#REF!</definedName>
    <definedName name="Z_19618642_7A6E_11D4_AF37_0020AFD7F42C_.wvu.PrintArea" hidden="1">#REF!</definedName>
    <definedName name="Z_19618642_7A6E_11D4_AF37_0020AFD7F42C_.wvu.Rows" localSheetId="1" hidden="1">#REF!</definedName>
    <definedName name="Z_19618642_7A6E_11D4_AF37_0020AFD7F42C_.wvu.Rows" localSheetId="3" hidden="1">#REF!</definedName>
    <definedName name="Z_19618642_7A6E_11D4_AF37_0020AFD7F42C_.wvu.Rows" hidden="1">#REF!</definedName>
    <definedName name="Z_1DCACF56_E1E8_11D2_B446_0004AC2EF02B_.wvu.Cols" localSheetId="1" hidden="1">#REF!</definedName>
    <definedName name="Z_1DCACF56_E1E8_11D2_B446_0004AC2EF02B_.wvu.Cols" localSheetId="3" hidden="1">#REF!</definedName>
    <definedName name="Z_1DCACF56_E1E8_11D2_B446_0004AC2EF02B_.wvu.Cols" hidden="1">#REF!</definedName>
    <definedName name="Z_1DCACF56_E1E8_11D2_B446_0004AC2EF02B_.wvu.PrintTitles" localSheetId="1" hidden="1">#REF!</definedName>
    <definedName name="Z_1DCACF56_E1E8_11D2_B446_0004AC2EF02B_.wvu.PrintTitles" localSheetId="3" hidden="1">#REF!</definedName>
    <definedName name="Z_1DCACF56_E1E8_11D2_B446_0004AC2EF02B_.wvu.PrintTitles" hidden="1">#REF!</definedName>
    <definedName name="Z_1DCACF5E_E1E8_11D2_B446_0004AC2EF02B_.wvu.Cols" localSheetId="1" hidden="1">#REF!</definedName>
    <definedName name="Z_1DCACF5E_E1E8_11D2_B446_0004AC2EF02B_.wvu.Cols" localSheetId="3" hidden="1">#REF!</definedName>
    <definedName name="Z_1DCACF5E_E1E8_11D2_B446_0004AC2EF02B_.wvu.Cols" hidden="1">#REF!</definedName>
    <definedName name="Z_1DCACF5E_E1E8_11D2_B446_0004AC2EF02B_.wvu.PrintArea" localSheetId="1" hidden="1">#REF!</definedName>
    <definedName name="Z_1DCACF5E_E1E8_11D2_B446_0004AC2EF02B_.wvu.PrintArea" localSheetId="3" hidden="1">#REF!</definedName>
    <definedName name="Z_1DCACF5E_E1E8_11D2_B446_0004AC2EF02B_.wvu.PrintArea" hidden="1">#REF!</definedName>
    <definedName name="Z_1DCACF5E_E1E8_11D2_B446_0004AC2EF02B_.wvu.PrintTitles" localSheetId="1" hidden="1">#REF!</definedName>
    <definedName name="Z_1DCACF5E_E1E8_11D2_B446_0004AC2EF02B_.wvu.PrintTitles" localSheetId="3" hidden="1">#REF!</definedName>
    <definedName name="Z_1DCACF5E_E1E8_11D2_B446_0004AC2EF02B_.wvu.PrintTitles" hidden="1">#REF!</definedName>
    <definedName name="Z_1DCACF5F_E1E8_11D2_B446_0004AC2EF02B_.wvu.Cols" localSheetId="1" hidden="1">#REF!</definedName>
    <definedName name="Z_1DCACF5F_E1E8_11D2_B446_0004AC2EF02B_.wvu.Cols" localSheetId="3" hidden="1">#REF!</definedName>
    <definedName name="Z_1DCACF5F_E1E8_11D2_B446_0004AC2EF02B_.wvu.Cols" hidden="1">#REF!</definedName>
    <definedName name="Z_1DCACF5F_E1E8_11D2_B446_0004AC2EF02B_.wvu.PrintArea" localSheetId="1" hidden="1">#REF!</definedName>
    <definedName name="Z_1DCACF5F_E1E8_11D2_B446_0004AC2EF02B_.wvu.PrintArea" localSheetId="3" hidden="1">#REF!</definedName>
    <definedName name="Z_1DCACF5F_E1E8_11D2_B446_0004AC2EF02B_.wvu.PrintArea" hidden="1">#REF!</definedName>
    <definedName name="Z_1DCACF5F_E1E8_11D2_B446_0004AC2EF02B_.wvu.PrintTitles" localSheetId="1" hidden="1">#REF!</definedName>
    <definedName name="Z_1DCACF5F_E1E8_11D2_B446_0004AC2EF02B_.wvu.PrintTitles" localSheetId="3" hidden="1">#REF!</definedName>
    <definedName name="Z_1DCACF5F_E1E8_11D2_B446_0004AC2EF02B_.wvu.PrintTitles" hidden="1">#REF!</definedName>
    <definedName name="Z_1DCACF69_E1E8_11D2_B446_0004AC2EF02B_.wvu.Cols" localSheetId="1" hidden="1">#REF!</definedName>
    <definedName name="Z_1DCACF69_E1E8_11D2_B446_0004AC2EF02B_.wvu.Cols" localSheetId="3" hidden="1">#REF!</definedName>
    <definedName name="Z_1DCACF69_E1E8_11D2_B446_0004AC2EF02B_.wvu.Cols" hidden="1">#REF!</definedName>
    <definedName name="Z_1DCACF69_E1E8_11D2_B446_0004AC2EF02B_.wvu.PrintTitles" localSheetId="1" hidden="1">#REF!</definedName>
    <definedName name="Z_1DCACF69_E1E8_11D2_B446_0004AC2EF02B_.wvu.PrintTitles" localSheetId="3" hidden="1">#REF!</definedName>
    <definedName name="Z_1DCACF69_E1E8_11D2_B446_0004AC2EF02B_.wvu.PrintTitles" hidden="1">#REF!</definedName>
    <definedName name="Z_1DCACF71_E1E8_11D2_B446_0004AC2EF02B_.wvu.Cols" localSheetId="1" hidden="1">#REF!</definedName>
    <definedName name="Z_1DCACF71_E1E8_11D2_B446_0004AC2EF02B_.wvu.Cols" localSheetId="3" hidden="1">#REF!</definedName>
    <definedName name="Z_1DCACF71_E1E8_11D2_B446_0004AC2EF02B_.wvu.Cols" hidden="1">#REF!</definedName>
    <definedName name="Z_1DCACF71_E1E8_11D2_B446_0004AC2EF02B_.wvu.PrintArea" localSheetId="1" hidden="1">#REF!</definedName>
    <definedName name="Z_1DCACF71_E1E8_11D2_B446_0004AC2EF02B_.wvu.PrintArea" localSheetId="3" hidden="1">#REF!</definedName>
    <definedName name="Z_1DCACF71_E1E8_11D2_B446_0004AC2EF02B_.wvu.PrintArea" hidden="1">#REF!</definedName>
    <definedName name="Z_1DCACF71_E1E8_11D2_B446_0004AC2EF02B_.wvu.PrintTitles" localSheetId="1" hidden="1">#REF!</definedName>
    <definedName name="Z_1DCACF71_E1E8_11D2_B446_0004AC2EF02B_.wvu.PrintTitles" localSheetId="3" hidden="1">#REF!</definedName>
    <definedName name="Z_1DCACF71_E1E8_11D2_B446_0004AC2EF02B_.wvu.PrintTitles" hidden="1">#REF!</definedName>
    <definedName name="Z_1DCACF72_E1E8_11D2_B446_0004AC2EF02B_.wvu.Cols" localSheetId="1" hidden="1">#REF!</definedName>
    <definedName name="Z_1DCACF72_E1E8_11D2_B446_0004AC2EF02B_.wvu.Cols" localSheetId="3" hidden="1">#REF!</definedName>
    <definedName name="Z_1DCACF72_E1E8_11D2_B446_0004AC2EF02B_.wvu.Cols" hidden="1">#REF!</definedName>
    <definedName name="Z_1DCACF72_E1E8_11D2_B446_0004AC2EF02B_.wvu.PrintArea" localSheetId="1" hidden="1">#REF!</definedName>
    <definedName name="Z_1DCACF72_E1E8_11D2_B446_0004AC2EF02B_.wvu.PrintArea" localSheetId="3" hidden="1">#REF!</definedName>
    <definedName name="Z_1DCACF72_E1E8_11D2_B446_0004AC2EF02B_.wvu.PrintArea" hidden="1">#REF!</definedName>
    <definedName name="Z_1DCACF72_E1E8_11D2_B446_0004AC2EF02B_.wvu.PrintTitles" localSheetId="1" hidden="1">#REF!</definedName>
    <definedName name="Z_1DCACF72_E1E8_11D2_B446_0004AC2EF02B_.wvu.PrintTitles" localSheetId="3" hidden="1">#REF!</definedName>
    <definedName name="Z_1DCACF72_E1E8_11D2_B446_0004AC2EF02B_.wvu.PrintTitles" hidden="1">#REF!</definedName>
    <definedName name="Z_1DCACFA0_E1E8_11D2_B446_0004AC2EF02B_.wvu.PrintArea" localSheetId="1" hidden="1">#REF!</definedName>
    <definedName name="Z_1DCACFA0_E1E8_11D2_B446_0004AC2EF02B_.wvu.PrintArea" localSheetId="3" hidden="1">#REF!</definedName>
    <definedName name="Z_1DCACFA0_E1E8_11D2_B446_0004AC2EF02B_.wvu.PrintArea" hidden="1">#REF!</definedName>
    <definedName name="Z_1DCACFA0_E1E8_11D2_B446_0004AC2EF02B_.wvu.PrintTitles" localSheetId="1" hidden="1">#REF!</definedName>
    <definedName name="Z_1DCACFA0_E1E8_11D2_B446_0004AC2EF02B_.wvu.PrintTitles" localSheetId="3" hidden="1">#REF!</definedName>
    <definedName name="Z_1DCACFA0_E1E8_11D2_B446_0004AC2EF02B_.wvu.PrintTitles" hidden="1">#REF!</definedName>
    <definedName name="Z_1DCACFAB_E1E8_11D2_B446_0004AC2EF02B_.wvu.PrintArea" localSheetId="1" hidden="1">#REF!</definedName>
    <definedName name="Z_1DCACFAB_E1E8_11D2_B446_0004AC2EF02B_.wvu.PrintArea" localSheetId="3" hidden="1">#REF!</definedName>
    <definedName name="Z_1DCACFAB_E1E8_11D2_B446_0004AC2EF02B_.wvu.PrintArea" hidden="1">#REF!</definedName>
    <definedName name="Z_1DCACFAB_E1E8_11D2_B446_0004AC2EF02B_.wvu.PrintTitles" localSheetId="1" hidden="1">#REF!</definedName>
    <definedName name="Z_1DCACFAB_E1E8_11D2_B446_0004AC2EF02B_.wvu.PrintTitles" localSheetId="3" hidden="1">#REF!</definedName>
    <definedName name="Z_1DCACFAB_E1E8_11D2_B446_0004AC2EF02B_.wvu.PrintTitles" hidden="1">#REF!</definedName>
    <definedName name="Z_1F664F0A_E5D7_11D2_B445_0004AC9D327E_.wvu.PrintArea" localSheetId="1" hidden="1">#REF!</definedName>
    <definedName name="Z_1F664F0A_E5D7_11D2_B445_0004AC9D327E_.wvu.PrintArea" localSheetId="3" hidden="1">#REF!</definedName>
    <definedName name="Z_1F664F0A_E5D7_11D2_B445_0004AC9D327E_.wvu.PrintArea" hidden="1">#REF!</definedName>
    <definedName name="Z_1F664F0A_E5D7_11D2_B445_0004AC9D327E_.wvu.PrintTitles" localSheetId="1" hidden="1">#REF!</definedName>
    <definedName name="Z_1F664F0A_E5D7_11D2_B445_0004AC9D327E_.wvu.PrintTitles" localSheetId="3" hidden="1">#REF!</definedName>
    <definedName name="Z_1F664F0A_E5D7_11D2_B445_0004AC9D327E_.wvu.PrintTitles" hidden="1">#REF!</definedName>
    <definedName name="Z_1F664F15_E5D7_11D2_B445_0004AC9D327E_.wvu.PrintArea" localSheetId="1" hidden="1">#REF!</definedName>
    <definedName name="Z_1F664F15_E5D7_11D2_B445_0004AC9D327E_.wvu.PrintArea" localSheetId="3" hidden="1">#REF!</definedName>
    <definedName name="Z_1F664F15_E5D7_11D2_B445_0004AC9D327E_.wvu.PrintArea" hidden="1">#REF!</definedName>
    <definedName name="Z_1F664F15_E5D7_11D2_B445_0004AC9D327E_.wvu.PrintTitles" localSheetId="1" hidden="1">#REF!</definedName>
    <definedName name="Z_1F664F15_E5D7_11D2_B445_0004AC9D327E_.wvu.PrintTitles" localSheetId="3" hidden="1">#REF!</definedName>
    <definedName name="Z_1F664F15_E5D7_11D2_B445_0004AC9D327E_.wvu.PrintTitles" hidden="1">#REF!</definedName>
    <definedName name="Z_1F664F36_E5D7_11D2_B445_0004AC9D327E_.wvu.Cols" localSheetId="1" hidden="1">#REF!</definedName>
    <definedName name="Z_1F664F36_E5D7_11D2_B445_0004AC9D327E_.wvu.Cols" localSheetId="3" hidden="1">#REF!</definedName>
    <definedName name="Z_1F664F36_E5D7_11D2_B445_0004AC9D327E_.wvu.Cols" hidden="1">#REF!</definedName>
    <definedName name="Z_1F664F36_E5D7_11D2_B445_0004AC9D327E_.wvu.PrintTitles" localSheetId="1" hidden="1">#REF!</definedName>
    <definedName name="Z_1F664F36_E5D7_11D2_B445_0004AC9D327E_.wvu.PrintTitles" localSheetId="3" hidden="1">#REF!</definedName>
    <definedName name="Z_1F664F36_E5D7_11D2_B445_0004AC9D327E_.wvu.PrintTitles" hidden="1">#REF!</definedName>
    <definedName name="Z_1F664F3E_E5D7_11D2_B445_0004AC9D327E_.wvu.Cols" localSheetId="1" hidden="1">#REF!</definedName>
    <definedName name="Z_1F664F3E_E5D7_11D2_B445_0004AC9D327E_.wvu.Cols" localSheetId="3" hidden="1">#REF!</definedName>
    <definedName name="Z_1F664F3E_E5D7_11D2_B445_0004AC9D327E_.wvu.Cols" hidden="1">#REF!</definedName>
    <definedName name="Z_1F664F3E_E5D7_11D2_B445_0004AC9D327E_.wvu.PrintArea" localSheetId="1" hidden="1">#REF!</definedName>
    <definedName name="Z_1F664F3E_E5D7_11D2_B445_0004AC9D327E_.wvu.PrintArea" localSheetId="3" hidden="1">#REF!</definedName>
    <definedName name="Z_1F664F3E_E5D7_11D2_B445_0004AC9D327E_.wvu.PrintArea" hidden="1">#REF!</definedName>
    <definedName name="Z_1F664F3E_E5D7_11D2_B445_0004AC9D327E_.wvu.PrintTitles" localSheetId="1" hidden="1">#REF!</definedName>
    <definedName name="Z_1F664F3E_E5D7_11D2_B445_0004AC9D327E_.wvu.PrintTitles" localSheetId="3" hidden="1">#REF!</definedName>
    <definedName name="Z_1F664F3E_E5D7_11D2_B445_0004AC9D327E_.wvu.PrintTitles" hidden="1">#REF!</definedName>
    <definedName name="Z_1F664F3F_E5D7_11D2_B445_0004AC9D327E_.wvu.Cols" localSheetId="1" hidden="1">#REF!</definedName>
    <definedName name="Z_1F664F3F_E5D7_11D2_B445_0004AC9D327E_.wvu.Cols" localSheetId="3" hidden="1">#REF!</definedName>
    <definedName name="Z_1F664F3F_E5D7_11D2_B445_0004AC9D327E_.wvu.Cols" hidden="1">#REF!</definedName>
    <definedName name="Z_1F664F3F_E5D7_11D2_B445_0004AC9D327E_.wvu.PrintArea" localSheetId="1" hidden="1">#REF!</definedName>
    <definedName name="Z_1F664F3F_E5D7_11D2_B445_0004AC9D327E_.wvu.PrintArea" localSheetId="3" hidden="1">#REF!</definedName>
    <definedName name="Z_1F664F3F_E5D7_11D2_B445_0004AC9D327E_.wvu.PrintArea" hidden="1">#REF!</definedName>
    <definedName name="Z_1F664F3F_E5D7_11D2_B445_0004AC9D327E_.wvu.PrintTitles" localSheetId="1" hidden="1">#REF!</definedName>
    <definedName name="Z_1F664F3F_E5D7_11D2_B445_0004AC9D327E_.wvu.PrintTitles" localSheetId="3" hidden="1">#REF!</definedName>
    <definedName name="Z_1F664F3F_E5D7_11D2_B445_0004AC9D327E_.wvu.PrintTitles" hidden="1">#REF!</definedName>
    <definedName name="Z_1F664F49_E5D7_11D2_B445_0004AC9D327E_.wvu.Cols" localSheetId="1" hidden="1">#REF!</definedName>
    <definedName name="Z_1F664F49_E5D7_11D2_B445_0004AC9D327E_.wvu.Cols" localSheetId="3" hidden="1">#REF!</definedName>
    <definedName name="Z_1F664F49_E5D7_11D2_B445_0004AC9D327E_.wvu.Cols" hidden="1">#REF!</definedName>
    <definedName name="Z_1F664F49_E5D7_11D2_B445_0004AC9D327E_.wvu.PrintTitles" localSheetId="1" hidden="1">#REF!</definedName>
    <definedName name="Z_1F664F49_E5D7_11D2_B445_0004AC9D327E_.wvu.PrintTitles" localSheetId="3" hidden="1">#REF!</definedName>
    <definedName name="Z_1F664F49_E5D7_11D2_B445_0004AC9D327E_.wvu.PrintTitles" hidden="1">#REF!</definedName>
    <definedName name="Z_1F664F51_E5D7_11D2_B445_0004AC9D327E_.wvu.Cols" localSheetId="1" hidden="1">#REF!</definedName>
    <definedName name="Z_1F664F51_E5D7_11D2_B445_0004AC9D327E_.wvu.Cols" localSheetId="3" hidden="1">#REF!</definedName>
    <definedName name="Z_1F664F51_E5D7_11D2_B445_0004AC9D327E_.wvu.Cols" hidden="1">#REF!</definedName>
    <definedName name="Z_1F664F51_E5D7_11D2_B445_0004AC9D327E_.wvu.PrintArea" localSheetId="1" hidden="1">#REF!</definedName>
    <definedName name="Z_1F664F51_E5D7_11D2_B445_0004AC9D327E_.wvu.PrintArea" localSheetId="3" hidden="1">#REF!</definedName>
    <definedName name="Z_1F664F51_E5D7_11D2_B445_0004AC9D327E_.wvu.PrintArea" hidden="1">#REF!</definedName>
    <definedName name="Z_1F664F51_E5D7_11D2_B445_0004AC9D327E_.wvu.PrintTitles" localSheetId="1" hidden="1">#REF!</definedName>
    <definedName name="Z_1F664F51_E5D7_11D2_B445_0004AC9D327E_.wvu.PrintTitles" localSheetId="3" hidden="1">#REF!</definedName>
    <definedName name="Z_1F664F51_E5D7_11D2_B445_0004AC9D327E_.wvu.PrintTitles" hidden="1">#REF!</definedName>
    <definedName name="Z_1F664F52_E5D7_11D2_B445_0004AC9D327E_.wvu.Cols" localSheetId="1" hidden="1">#REF!</definedName>
    <definedName name="Z_1F664F52_E5D7_11D2_B445_0004AC9D327E_.wvu.Cols" localSheetId="3" hidden="1">#REF!</definedName>
    <definedName name="Z_1F664F52_E5D7_11D2_B445_0004AC9D327E_.wvu.Cols" hidden="1">#REF!</definedName>
    <definedName name="Z_1F664F52_E5D7_11D2_B445_0004AC9D327E_.wvu.PrintArea" localSheetId="1" hidden="1">#REF!</definedName>
    <definedName name="Z_1F664F52_E5D7_11D2_B445_0004AC9D327E_.wvu.PrintArea" localSheetId="3" hidden="1">#REF!</definedName>
    <definedName name="Z_1F664F52_E5D7_11D2_B445_0004AC9D327E_.wvu.PrintArea" hidden="1">#REF!</definedName>
    <definedName name="Z_1F664F52_E5D7_11D2_B445_0004AC9D327E_.wvu.PrintTitles" localSheetId="1" hidden="1">#REF!</definedName>
    <definedName name="Z_1F664F52_E5D7_11D2_B445_0004AC9D327E_.wvu.PrintTitles" localSheetId="3" hidden="1">#REF!</definedName>
    <definedName name="Z_1F664F52_E5D7_11D2_B445_0004AC9D327E_.wvu.PrintTitles" hidden="1">#REF!</definedName>
    <definedName name="Z_35DCD7B0_E15C_11D2_B445_0004AC2EF02B_.wvu.PrintArea" localSheetId="1" hidden="1">#REF!</definedName>
    <definedName name="Z_35DCD7B0_E15C_11D2_B445_0004AC2EF02B_.wvu.PrintArea" localSheetId="3" hidden="1">#REF!</definedName>
    <definedName name="Z_35DCD7B0_E15C_11D2_B445_0004AC2EF02B_.wvu.PrintArea" hidden="1">#REF!</definedName>
    <definedName name="Z_35DCD7B0_E15C_11D2_B445_0004AC2EF02B_.wvu.PrintTitles" localSheetId="1" hidden="1">#REF!</definedName>
    <definedName name="Z_35DCD7B0_E15C_11D2_B445_0004AC2EF02B_.wvu.PrintTitles" localSheetId="3" hidden="1">#REF!</definedName>
    <definedName name="Z_35DCD7B0_E15C_11D2_B445_0004AC2EF02B_.wvu.PrintTitles" hidden="1">#REF!</definedName>
    <definedName name="Z_35DCD7BB_E15C_11D2_B445_0004AC2EF02B_.wvu.PrintArea" localSheetId="1" hidden="1">#REF!</definedName>
    <definedName name="Z_35DCD7BB_E15C_11D2_B445_0004AC2EF02B_.wvu.PrintArea" localSheetId="3" hidden="1">#REF!</definedName>
    <definedName name="Z_35DCD7BB_E15C_11D2_B445_0004AC2EF02B_.wvu.PrintArea" hidden="1">#REF!</definedName>
    <definedName name="Z_35DCD7BB_E15C_11D2_B445_0004AC2EF02B_.wvu.PrintTitles" localSheetId="1" hidden="1">#REF!</definedName>
    <definedName name="Z_35DCD7BB_E15C_11D2_B445_0004AC2EF02B_.wvu.PrintTitles" localSheetId="3" hidden="1">#REF!</definedName>
    <definedName name="Z_35DCD7BB_E15C_11D2_B445_0004AC2EF02B_.wvu.PrintTitles" hidden="1">#REF!</definedName>
    <definedName name="Z_35DCD7DC_E15C_11D2_B445_0004AC2EF02B_.wvu.Cols" localSheetId="1" hidden="1">#REF!</definedName>
    <definedName name="Z_35DCD7DC_E15C_11D2_B445_0004AC2EF02B_.wvu.Cols" localSheetId="3" hidden="1">#REF!</definedName>
    <definedName name="Z_35DCD7DC_E15C_11D2_B445_0004AC2EF02B_.wvu.Cols" hidden="1">#REF!</definedName>
    <definedName name="Z_35DCD7DC_E15C_11D2_B445_0004AC2EF02B_.wvu.PrintTitles" localSheetId="1" hidden="1">#REF!</definedName>
    <definedName name="Z_35DCD7DC_E15C_11D2_B445_0004AC2EF02B_.wvu.PrintTitles" localSheetId="3" hidden="1">#REF!</definedName>
    <definedName name="Z_35DCD7DC_E15C_11D2_B445_0004AC2EF02B_.wvu.PrintTitles" hidden="1">#REF!</definedName>
    <definedName name="Z_35DCD7E4_E15C_11D2_B445_0004AC2EF02B_.wvu.Cols" localSheetId="1" hidden="1">#REF!</definedName>
    <definedName name="Z_35DCD7E4_E15C_11D2_B445_0004AC2EF02B_.wvu.Cols" localSheetId="3" hidden="1">#REF!</definedName>
    <definedName name="Z_35DCD7E4_E15C_11D2_B445_0004AC2EF02B_.wvu.Cols" hidden="1">#REF!</definedName>
    <definedName name="Z_35DCD7E4_E15C_11D2_B445_0004AC2EF02B_.wvu.PrintArea" localSheetId="1" hidden="1">#REF!</definedName>
    <definedName name="Z_35DCD7E4_E15C_11D2_B445_0004AC2EF02B_.wvu.PrintArea" localSheetId="3" hidden="1">#REF!</definedName>
    <definedName name="Z_35DCD7E4_E15C_11D2_B445_0004AC2EF02B_.wvu.PrintArea" hidden="1">#REF!</definedName>
    <definedName name="Z_35DCD7E4_E15C_11D2_B445_0004AC2EF02B_.wvu.PrintTitles" localSheetId="1" hidden="1">#REF!</definedName>
    <definedName name="Z_35DCD7E4_E15C_11D2_B445_0004AC2EF02B_.wvu.PrintTitles" localSheetId="3" hidden="1">#REF!</definedName>
    <definedName name="Z_35DCD7E4_E15C_11D2_B445_0004AC2EF02B_.wvu.PrintTitles" hidden="1">#REF!</definedName>
    <definedName name="Z_35DCD7E5_E15C_11D2_B445_0004AC2EF02B_.wvu.Cols" localSheetId="1" hidden="1">#REF!</definedName>
    <definedName name="Z_35DCD7E5_E15C_11D2_B445_0004AC2EF02B_.wvu.Cols" localSheetId="3" hidden="1">#REF!</definedName>
    <definedName name="Z_35DCD7E5_E15C_11D2_B445_0004AC2EF02B_.wvu.Cols" hidden="1">#REF!</definedName>
    <definedName name="Z_35DCD7E5_E15C_11D2_B445_0004AC2EF02B_.wvu.PrintArea" localSheetId="1" hidden="1">#REF!</definedName>
    <definedName name="Z_35DCD7E5_E15C_11D2_B445_0004AC2EF02B_.wvu.PrintArea" localSheetId="3" hidden="1">#REF!</definedName>
    <definedName name="Z_35DCD7E5_E15C_11D2_B445_0004AC2EF02B_.wvu.PrintArea" hidden="1">#REF!</definedName>
    <definedName name="Z_35DCD7E5_E15C_11D2_B445_0004AC2EF02B_.wvu.PrintTitles" localSheetId="1" hidden="1">#REF!</definedName>
    <definedName name="Z_35DCD7E5_E15C_11D2_B445_0004AC2EF02B_.wvu.PrintTitles" localSheetId="3" hidden="1">#REF!</definedName>
    <definedName name="Z_35DCD7E5_E15C_11D2_B445_0004AC2EF02B_.wvu.PrintTitles" hidden="1">#REF!</definedName>
    <definedName name="Z_35DCD7EF_E15C_11D2_B445_0004AC2EF02B_.wvu.Cols" localSheetId="1" hidden="1">#REF!</definedName>
    <definedName name="Z_35DCD7EF_E15C_11D2_B445_0004AC2EF02B_.wvu.Cols" localSheetId="3" hidden="1">#REF!</definedName>
    <definedName name="Z_35DCD7EF_E15C_11D2_B445_0004AC2EF02B_.wvu.Cols" hidden="1">#REF!</definedName>
    <definedName name="Z_35DCD7EF_E15C_11D2_B445_0004AC2EF02B_.wvu.PrintTitles" localSheetId="1" hidden="1">#REF!</definedName>
    <definedName name="Z_35DCD7EF_E15C_11D2_B445_0004AC2EF02B_.wvu.PrintTitles" localSheetId="3" hidden="1">#REF!</definedName>
    <definedName name="Z_35DCD7EF_E15C_11D2_B445_0004AC2EF02B_.wvu.PrintTitles" hidden="1">#REF!</definedName>
    <definedName name="Z_35DCD7F7_E15C_11D2_B445_0004AC2EF02B_.wvu.Cols" localSheetId="1" hidden="1">#REF!</definedName>
    <definedName name="Z_35DCD7F7_E15C_11D2_B445_0004AC2EF02B_.wvu.Cols" localSheetId="3" hidden="1">#REF!</definedName>
    <definedName name="Z_35DCD7F7_E15C_11D2_B445_0004AC2EF02B_.wvu.Cols" hidden="1">#REF!</definedName>
    <definedName name="Z_35DCD7F7_E15C_11D2_B445_0004AC2EF02B_.wvu.PrintArea" localSheetId="1" hidden="1">#REF!</definedName>
    <definedName name="Z_35DCD7F7_E15C_11D2_B445_0004AC2EF02B_.wvu.PrintArea" localSheetId="3" hidden="1">#REF!</definedName>
    <definedName name="Z_35DCD7F7_E15C_11D2_B445_0004AC2EF02B_.wvu.PrintArea" hidden="1">#REF!</definedName>
    <definedName name="Z_35DCD7F7_E15C_11D2_B445_0004AC2EF02B_.wvu.PrintTitles" localSheetId="1" hidden="1">#REF!</definedName>
    <definedName name="Z_35DCD7F7_E15C_11D2_B445_0004AC2EF02B_.wvu.PrintTitles" localSheetId="3" hidden="1">#REF!</definedName>
    <definedName name="Z_35DCD7F7_E15C_11D2_B445_0004AC2EF02B_.wvu.PrintTitles" hidden="1">#REF!</definedName>
    <definedName name="Z_35DCD7F8_E15C_11D2_B445_0004AC2EF02B_.wvu.Cols" localSheetId="1" hidden="1">#REF!</definedName>
    <definedName name="Z_35DCD7F8_E15C_11D2_B445_0004AC2EF02B_.wvu.Cols" localSheetId="3" hidden="1">#REF!</definedName>
    <definedName name="Z_35DCD7F8_E15C_11D2_B445_0004AC2EF02B_.wvu.Cols" hidden="1">#REF!</definedName>
    <definedName name="Z_35DCD7F8_E15C_11D2_B445_0004AC2EF02B_.wvu.PrintArea" localSheetId="1" hidden="1">#REF!</definedName>
    <definedName name="Z_35DCD7F8_E15C_11D2_B445_0004AC2EF02B_.wvu.PrintArea" localSheetId="3" hidden="1">#REF!</definedName>
    <definedName name="Z_35DCD7F8_E15C_11D2_B445_0004AC2EF02B_.wvu.PrintArea" hidden="1">#REF!</definedName>
    <definedName name="Z_35DCD7F8_E15C_11D2_B445_0004AC2EF02B_.wvu.PrintTitles" localSheetId="1" hidden="1">#REF!</definedName>
    <definedName name="Z_35DCD7F8_E15C_11D2_B445_0004AC2EF02B_.wvu.PrintTitles" localSheetId="3" hidden="1">#REF!</definedName>
    <definedName name="Z_35DCD7F8_E15C_11D2_B445_0004AC2EF02B_.wvu.PrintTitles" hidden="1">#REF!</definedName>
    <definedName name="Z_35EB1658_E2C7_11D2_B444_0004AC9D327E_.wvu.PrintArea" localSheetId="1" hidden="1">#REF!</definedName>
    <definedName name="Z_35EB1658_E2C7_11D2_B444_0004AC9D327E_.wvu.PrintArea" localSheetId="3" hidden="1">#REF!</definedName>
    <definedName name="Z_35EB1658_E2C7_11D2_B444_0004AC9D327E_.wvu.PrintArea" hidden="1">#REF!</definedName>
    <definedName name="Z_35EB1658_E2C7_11D2_B444_0004AC9D327E_.wvu.PrintTitles" localSheetId="1" hidden="1">#REF!</definedName>
    <definedName name="Z_35EB1658_E2C7_11D2_B444_0004AC9D327E_.wvu.PrintTitles" localSheetId="3" hidden="1">#REF!</definedName>
    <definedName name="Z_35EB1658_E2C7_11D2_B444_0004AC9D327E_.wvu.PrintTitles" hidden="1">#REF!</definedName>
    <definedName name="Z_35EB1663_E2C7_11D2_B444_0004AC9D327E_.wvu.PrintArea" localSheetId="1" hidden="1">#REF!</definedName>
    <definedName name="Z_35EB1663_E2C7_11D2_B444_0004AC9D327E_.wvu.PrintArea" localSheetId="3" hidden="1">#REF!</definedName>
    <definedName name="Z_35EB1663_E2C7_11D2_B444_0004AC9D327E_.wvu.PrintArea" hidden="1">#REF!</definedName>
    <definedName name="Z_35EB1663_E2C7_11D2_B444_0004AC9D327E_.wvu.PrintTitles" localSheetId="1" hidden="1">#REF!</definedName>
    <definedName name="Z_35EB1663_E2C7_11D2_B444_0004AC9D327E_.wvu.PrintTitles" localSheetId="3" hidden="1">#REF!</definedName>
    <definedName name="Z_35EB1663_E2C7_11D2_B444_0004AC9D327E_.wvu.PrintTitles" hidden="1">#REF!</definedName>
    <definedName name="Z_35EB1670_E2C7_11D2_B444_0004AC9D327E_.wvu.Cols" localSheetId="1" hidden="1">#REF!</definedName>
    <definedName name="Z_35EB1670_E2C7_11D2_B444_0004AC9D327E_.wvu.Cols" localSheetId="3" hidden="1">#REF!</definedName>
    <definedName name="Z_35EB1670_E2C7_11D2_B444_0004AC9D327E_.wvu.Cols" hidden="1">#REF!</definedName>
    <definedName name="Z_35EB1670_E2C7_11D2_B444_0004AC9D327E_.wvu.PrintTitles" localSheetId="1" hidden="1">#REF!</definedName>
    <definedName name="Z_35EB1670_E2C7_11D2_B444_0004AC9D327E_.wvu.PrintTitles" localSheetId="3" hidden="1">#REF!</definedName>
    <definedName name="Z_35EB1670_E2C7_11D2_B444_0004AC9D327E_.wvu.PrintTitles" hidden="1">#REF!</definedName>
    <definedName name="Z_35EB1678_E2C7_11D2_B444_0004AC9D327E_.wvu.Cols" localSheetId="1" hidden="1">#REF!</definedName>
    <definedName name="Z_35EB1678_E2C7_11D2_B444_0004AC9D327E_.wvu.Cols" localSheetId="3" hidden="1">#REF!</definedName>
    <definedName name="Z_35EB1678_E2C7_11D2_B444_0004AC9D327E_.wvu.Cols" hidden="1">#REF!</definedName>
    <definedName name="Z_35EB1678_E2C7_11D2_B444_0004AC9D327E_.wvu.PrintArea" localSheetId="1" hidden="1">#REF!</definedName>
    <definedName name="Z_35EB1678_E2C7_11D2_B444_0004AC9D327E_.wvu.PrintArea" localSheetId="3" hidden="1">#REF!</definedName>
    <definedName name="Z_35EB1678_E2C7_11D2_B444_0004AC9D327E_.wvu.PrintArea" hidden="1">#REF!</definedName>
    <definedName name="Z_35EB1678_E2C7_11D2_B444_0004AC9D327E_.wvu.PrintTitles" localSheetId="1" hidden="1">#REF!</definedName>
    <definedName name="Z_35EB1678_E2C7_11D2_B444_0004AC9D327E_.wvu.PrintTitles" localSheetId="3" hidden="1">#REF!</definedName>
    <definedName name="Z_35EB1678_E2C7_11D2_B444_0004AC9D327E_.wvu.PrintTitles" hidden="1">#REF!</definedName>
    <definedName name="Z_35EB1679_E2C7_11D2_B444_0004AC9D327E_.wvu.Cols" localSheetId="1" hidden="1">#REF!</definedName>
    <definedName name="Z_35EB1679_E2C7_11D2_B444_0004AC9D327E_.wvu.Cols" localSheetId="3" hidden="1">#REF!</definedName>
    <definedName name="Z_35EB1679_E2C7_11D2_B444_0004AC9D327E_.wvu.Cols" hidden="1">#REF!</definedName>
    <definedName name="Z_35EB1679_E2C7_11D2_B444_0004AC9D327E_.wvu.PrintArea" localSheetId="1" hidden="1">#REF!</definedName>
    <definedName name="Z_35EB1679_E2C7_11D2_B444_0004AC9D327E_.wvu.PrintArea" localSheetId="3" hidden="1">#REF!</definedName>
    <definedName name="Z_35EB1679_E2C7_11D2_B444_0004AC9D327E_.wvu.PrintArea" hidden="1">#REF!</definedName>
    <definedName name="Z_35EB1679_E2C7_11D2_B444_0004AC9D327E_.wvu.PrintTitles" localSheetId="1" hidden="1">#REF!</definedName>
    <definedName name="Z_35EB1679_E2C7_11D2_B444_0004AC9D327E_.wvu.PrintTitles" localSheetId="3" hidden="1">#REF!</definedName>
    <definedName name="Z_35EB1679_E2C7_11D2_B444_0004AC9D327E_.wvu.PrintTitles" hidden="1">#REF!</definedName>
    <definedName name="Z_35EB1683_E2C7_11D2_B444_0004AC9D327E_.wvu.Cols" localSheetId="1" hidden="1">#REF!</definedName>
    <definedName name="Z_35EB1683_E2C7_11D2_B444_0004AC9D327E_.wvu.Cols" localSheetId="3" hidden="1">#REF!</definedName>
    <definedName name="Z_35EB1683_E2C7_11D2_B444_0004AC9D327E_.wvu.Cols" hidden="1">#REF!</definedName>
    <definedName name="Z_35EB1683_E2C7_11D2_B444_0004AC9D327E_.wvu.PrintTitles" localSheetId="1" hidden="1">#REF!</definedName>
    <definedName name="Z_35EB1683_E2C7_11D2_B444_0004AC9D327E_.wvu.PrintTitles" localSheetId="3" hidden="1">#REF!</definedName>
    <definedName name="Z_35EB1683_E2C7_11D2_B444_0004AC9D327E_.wvu.PrintTitles" hidden="1">#REF!</definedName>
    <definedName name="Z_35EB168B_E2C7_11D2_B444_0004AC9D327E_.wvu.Cols" localSheetId="1" hidden="1">#REF!</definedName>
    <definedName name="Z_35EB168B_E2C7_11D2_B444_0004AC9D327E_.wvu.Cols" localSheetId="3" hidden="1">#REF!</definedName>
    <definedName name="Z_35EB168B_E2C7_11D2_B444_0004AC9D327E_.wvu.Cols" hidden="1">#REF!</definedName>
    <definedName name="Z_35EB168B_E2C7_11D2_B444_0004AC9D327E_.wvu.PrintArea" localSheetId="1" hidden="1">#REF!</definedName>
    <definedName name="Z_35EB168B_E2C7_11D2_B444_0004AC9D327E_.wvu.PrintArea" localSheetId="3" hidden="1">#REF!</definedName>
    <definedName name="Z_35EB168B_E2C7_11D2_B444_0004AC9D327E_.wvu.PrintArea" hidden="1">#REF!</definedName>
    <definedName name="Z_35EB168B_E2C7_11D2_B444_0004AC9D327E_.wvu.PrintTitles" localSheetId="1" hidden="1">#REF!</definedName>
    <definedName name="Z_35EB168B_E2C7_11D2_B444_0004AC9D327E_.wvu.PrintTitles" localSheetId="3" hidden="1">#REF!</definedName>
    <definedName name="Z_35EB168B_E2C7_11D2_B444_0004AC9D327E_.wvu.PrintTitles" hidden="1">#REF!</definedName>
    <definedName name="Z_35EB168C_E2C7_11D2_B444_0004AC9D327E_.wvu.Cols" localSheetId="1" hidden="1">#REF!</definedName>
    <definedName name="Z_35EB168C_E2C7_11D2_B444_0004AC9D327E_.wvu.Cols" localSheetId="3" hidden="1">#REF!</definedName>
    <definedName name="Z_35EB168C_E2C7_11D2_B444_0004AC9D327E_.wvu.Cols" hidden="1">#REF!</definedName>
    <definedName name="Z_35EB168C_E2C7_11D2_B444_0004AC9D327E_.wvu.PrintArea" localSheetId="1" hidden="1">#REF!</definedName>
    <definedName name="Z_35EB168C_E2C7_11D2_B444_0004AC9D327E_.wvu.PrintArea" localSheetId="3" hidden="1">#REF!</definedName>
    <definedName name="Z_35EB168C_E2C7_11D2_B444_0004AC9D327E_.wvu.PrintArea" hidden="1">#REF!</definedName>
    <definedName name="Z_35EB168C_E2C7_11D2_B444_0004AC9D327E_.wvu.PrintTitles" localSheetId="1" hidden="1">#REF!</definedName>
    <definedName name="Z_35EB168C_E2C7_11D2_B444_0004AC9D327E_.wvu.PrintTitles" localSheetId="3" hidden="1">#REF!</definedName>
    <definedName name="Z_35EB168C_E2C7_11D2_B444_0004AC9D327E_.wvu.PrintTitles" hidden="1">#REF!</definedName>
    <definedName name="Z_35EB16AC_E2C7_11D2_B444_0004AC9D327E_.wvu.Cols" localSheetId="1" hidden="1">#REF!</definedName>
    <definedName name="Z_35EB16AC_E2C7_11D2_B444_0004AC9D327E_.wvu.Cols" localSheetId="3" hidden="1">#REF!</definedName>
    <definedName name="Z_35EB16AC_E2C7_11D2_B444_0004AC9D327E_.wvu.Cols" hidden="1">#REF!</definedName>
    <definedName name="Z_35EB16AC_E2C7_11D2_B444_0004AC9D327E_.wvu.PrintTitles" localSheetId="1" hidden="1">#REF!</definedName>
    <definedName name="Z_35EB16AC_E2C7_11D2_B444_0004AC9D327E_.wvu.PrintTitles" localSheetId="3" hidden="1">#REF!</definedName>
    <definedName name="Z_35EB16AC_E2C7_11D2_B444_0004AC9D327E_.wvu.PrintTitles" hidden="1">#REF!</definedName>
    <definedName name="Z_35EB16B4_E2C7_11D2_B444_0004AC9D327E_.wvu.Cols" localSheetId="1" hidden="1">#REF!</definedName>
    <definedName name="Z_35EB16B4_E2C7_11D2_B444_0004AC9D327E_.wvu.Cols" localSheetId="3" hidden="1">#REF!</definedName>
    <definedName name="Z_35EB16B4_E2C7_11D2_B444_0004AC9D327E_.wvu.Cols" hidden="1">#REF!</definedName>
    <definedName name="Z_35EB16B4_E2C7_11D2_B444_0004AC9D327E_.wvu.PrintArea" localSheetId="1" hidden="1">#REF!</definedName>
    <definedName name="Z_35EB16B4_E2C7_11D2_B444_0004AC9D327E_.wvu.PrintArea" localSheetId="3" hidden="1">#REF!</definedName>
    <definedName name="Z_35EB16B4_E2C7_11D2_B444_0004AC9D327E_.wvu.PrintArea" hidden="1">#REF!</definedName>
    <definedName name="Z_35EB16B4_E2C7_11D2_B444_0004AC9D327E_.wvu.PrintTitles" localSheetId="1" hidden="1">#REF!</definedName>
    <definedName name="Z_35EB16B4_E2C7_11D2_B444_0004AC9D327E_.wvu.PrintTitles" localSheetId="3" hidden="1">#REF!</definedName>
    <definedName name="Z_35EB16B4_E2C7_11D2_B444_0004AC9D327E_.wvu.PrintTitles" hidden="1">#REF!</definedName>
    <definedName name="Z_35EB16B5_E2C7_11D2_B444_0004AC9D327E_.wvu.Cols" localSheetId="1" hidden="1">#REF!</definedName>
    <definedName name="Z_35EB16B5_E2C7_11D2_B444_0004AC9D327E_.wvu.Cols" localSheetId="3" hidden="1">#REF!</definedName>
    <definedName name="Z_35EB16B5_E2C7_11D2_B444_0004AC9D327E_.wvu.Cols" hidden="1">#REF!</definedName>
    <definedName name="Z_35EB16B5_E2C7_11D2_B444_0004AC9D327E_.wvu.PrintArea" localSheetId="1" hidden="1">#REF!</definedName>
    <definedName name="Z_35EB16B5_E2C7_11D2_B444_0004AC9D327E_.wvu.PrintArea" localSheetId="3" hidden="1">#REF!</definedName>
    <definedName name="Z_35EB16B5_E2C7_11D2_B444_0004AC9D327E_.wvu.PrintArea" hidden="1">#REF!</definedName>
    <definedName name="Z_35EB16B5_E2C7_11D2_B444_0004AC9D327E_.wvu.PrintTitles" localSheetId="1" hidden="1">#REF!</definedName>
    <definedName name="Z_35EB16B5_E2C7_11D2_B444_0004AC9D327E_.wvu.PrintTitles" localSheetId="3" hidden="1">#REF!</definedName>
    <definedName name="Z_35EB16B5_E2C7_11D2_B444_0004AC9D327E_.wvu.PrintTitles" hidden="1">#REF!</definedName>
    <definedName name="Z_35EB16BF_E2C7_11D2_B444_0004AC9D327E_.wvu.Cols" localSheetId="1" hidden="1">#REF!</definedName>
    <definedName name="Z_35EB16BF_E2C7_11D2_B444_0004AC9D327E_.wvu.Cols" localSheetId="3" hidden="1">#REF!</definedName>
    <definedName name="Z_35EB16BF_E2C7_11D2_B444_0004AC9D327E_.wvu.Cols" hidden="1">#REF!</definedName>
    <definedName name="Z_35EB16BF_E2C7_11D2_B444_0004AC9D327E_.wvu.PrintTitles" localSheetId="1" hidden="1">#REF!</definedName>
    <definedName name="Z_35EB16BF_E2C7_11D2_B444_0004AC9D327E_.wvu.PrintTitles" localSheetId="3" hidden="1">#REF!</definedName>
    <definedName name="Z_35EB16BF_E2C7_11D2_B444_0004AC9D327E_.wvu.PrintTitles" hidden="1">#REF!</definedName>
    <definedName name="Z_35EB16C7_E2C7_11D2_B444_0004AC9D327E_.wvu.Cols" localSheetId="1" hidden="1">#REF!</definedName>
    <definedName name="Z_35EB16C7_E2C7_11D2_B444_0004AC9D327E_.wvu.Cols" localSheetId="3" hidden="1">#REF!</definedName>
    <definedName name="Z_35EB16C7_E2C7_11D2_B444_0004AC9D327E_.wvu.Cols" hidden="1">#REF!</definedName>
    <definedName name="Z_35EB16C7_E2C7_11D2_B444_0004AC9D327E_.wvu.PrintArea" localSheetId="1" hidden="1">#REF!</definedName>
    <definedName name="Z_35EB16C7_E2C7_11D2_B444_0004AC9D327E_.wvu.PrintArea" localSheetId="3" hidden="1">#REF!</definedName>
    <definedName name="Z_35EB16C7_E2C7_11D2_B444_0004AC9D327E_.wvu.PrintArea" hidden="1">#REF!</definedName>
    <definedName name="Z_35EB16C7_E2C7_11D2_B444_0004AC9D327E_.wvu.PrintTitles" localSheetId="1" hidden="1">#REF!</definedName>
    <definedName name="Z_35EB16C7_E2C7_11D2_B444_0004AC9D327E_.wvu.PrintTitles" localSheetId="3" hidden="1">#REF!</definedName>
    <definedName name="Z_35EB16C7_E2C7_11D2_B444_0004AC9D327E_.wvu.PrintTitles" hidden="1">#REF!</definedName>
    <definedName name="Z_35EB16C8_E2C7_11D2_B444_0004AC9D327E_.wvu.Cols" localSheetId="1" hidden="1">#REF!</definedName>
    <definedName name="Z_35EB16C8_E2C7_11D2_B444_0004AC9D327E_.wvu.Cols" localSheetId="3" hidden="1">#REF!</definedName>
    <definedName name="Z_35EB16C8_E2C7_11D2_B444_0004AC9D327E_.wvu.Cols" hidden="1">#REF!</definedName>
    <definedName name="Z_35EB16C8_E2C7_11D2_B444_0004AC9D327E_.wvu.PrintArea" localSheetId="1" hidden="1">#REF!</definedName>
    <definedName name="Z_35EB16C8_E2C7_11D2_B444_0004AC9D327E_.wvu.PrintArea" localSheetId="3" hidden="1">#REF!</definedName>
    <definedName name="Z_35EB16C8_E2C7_11D2_B444_0004AC9D327E_.wvu.PrintArea" hidden="1">#REF!</definedName>
    <definedName name="Z_35EB16C8_E2C7_11D2_B444_0004AC9D327E_.wvu.PrintTitles" localSheetId="1" hidden="1">#REF!</definedName>
    <definedName name="Z_35EB16C8_E2C7_11D2_B444_0004AC9D327E_.wvu.PrintTitles" localSheetId="3" hidden="1">#REF!</definedName>
    <definedName name="Z_35EB16C8_E2C7_11D2_B444_0004AC9D327E_.wvu.PrintTitles" hidden="1">#REF!</definedName>
    <definedName name="Z_35EB16D4_E2C7_11D2_B444_0004AC9D327E_.wvu.PrintArea" localSheetId="1" hidden="1">#REF!</definedName>
    <definedName name="Z_35EB16D4_E2C7_11D2_B444_0004AC9D327E_.wvu.PrintArea" localSheetId="3" hidden="1">#REF!</definedName>
    <definedName name="Z_35EB16D4_E2C7_11D2_B444_0004AC9D327E_.wvu.PrintArea" hidden="1">#REF!</definedName>
    <definedName name="Z_35EB16D4_E2C7_11D2_B444_0004AC9D327E_.wvu.PrintTitles" localSheetId="1" hidden="1">#REF!</definedName>
    <definedName name="Z_35EB16D4_E2C7_11D2_B444_0004AC9D327E_.wvu.PrintTitles" localSheetId="3" hidden="1">#REF!</definedName>
    <definedName name="Z_35EB16D4_E2C7_11D2_B444_0004AC9D327E_.wvu.PrintTitles" hidden="1">#REF!</definedName>
    <definedName name="Z_35EB16DF_E2C7_11D2_B444_0004AC9D327E_.wvu.PrintArea" localSheetId="1" hidden="1">#REF!</definedName>
    <definedName name="Z_35EB16DF_E2C7_11D2_B444_0004AC9D327E_.wvu.PrintArea" localSheetId="3" hidden="1">#REF!</definedName>
    <definedName name="Z_35EB16DF_E2C7_11D2_B444_0004AC9D327E_.wvu.PrintArea" hidden="1">#REF!</definedName>
    <definedName name="Z_35EB16DF_E2C7_11D2_B444_0004AC9D327E_.wvu.PrintTitles" localSheetId="1" hidden="1">#REF!</definedName>
    <definedName name="Z_35EB16DF_E2C7_11D2_B444_0004AC9D327E_.wvu.PrintTitles" localSheetId="3" hidden="1">#REF!</definedName>
    <definedName name="Z_35EB16DF_E2C7_11D2_B444_0004AC9D327E_.wvu.PrintTitles" hidden="1">#REF!</definedName>
    <definedName name="Z_35EB16FE_E2C7_11D2_B444_0004AC9D327E_.wvu.PrintArea" localSheetId="1" hidden="1">#REF!</definedName>
    <definedName name="Z_35EB16FE_E2C7_11D2_B444_0004AC9D327E_.wvu.PrintArea" localSheetId="3" hidden="1">#REF!</definedName>
    <definedName name="Z_35EB16FE_E2C7_11D2_B444_0004AC9D327E_.wvu.PrintArea" hidden="1">#REF!</definedName>
    <definedName name="Z_35EB16FE_E2C7_11D2_B444_0004AC9D327E_.wvu.PrintTitles" localSheetId="1" hidden="1">#REF!</definedName>
    <definedName name="Z_35EB16FE_E2C7_11D2_B444_0004AC9D327E_.wvu.PrintTitles" localSheetId="3" hidden="1">#REF!</definedName>
    <definedName name="Z_35EB16FE_E2C7_11D2_B444_0004AC9D327E_.wvu.PrintTitles" hidden="1">#REF!</definedName>
    <definedName name="Z_35EB1709_E2C7_11D2_B444_0004AC9D327E_.wvu.PrintArea" localSheetId="1" hidden="1">#REF!</definedName>
    <definedName name="Z_35EB1709_E2C7_11D2_B444_0004AC9D327E_.wvu.PrintArea" localSheetId="3" hidden="1">#REF!</definedName>
    <definedName name="Z_35EB1709_E2C7_11D2_B444_0004AC9D327E_.wvu.PrintArea" hidden="1">#REF!</definedName>
    <definedName name="Z_35EB1709_E2C7_11D2_B444_0004AC9D327E_.wvu.PrintTitles" localSheetId="1" hidden="1">#REF!</definedName>
    <definedName name="Z_35EB1709_E2C7_11D2_B444_0004AC9D327E_.wvu.PrintTitles" localSheetId="3" hidden="1">#REF!</definedName>
    <definedName name="Z_35EB1709_E2C7_11D2_B444_0004AC9D327E_.wvu.PrintTitles" hidden="1">#REF!</definedName>
    <definedName name="Z_3A5BE8F8_0799_11D3_B448_0004AC9D327E_.wvu.Cols" localSheetId="1" hidden="1">#REF!</definedName>
    <definedName name="Z_3A5BE8F8_0799_11D3_B448_0004AC9D327E_.wvu.Cols" localSheetId="3" hidden="1">#REF!</definedName>
    <definedName name="Z_3A5BE8F8_0799_11D3_B448_0004AC9D327E_.wvu.Cols" hidden="1">#REF!</definedName>
    <definedName name="Z_3A5BE8F8_0799_11D3_B448_0004AC9D327E_.wvu.PrintArea" localSheetId="1" hidden="1">#REF!</definedName>
    <definedName name="Z_3A5BE8F8_0799_11D3_B448_0004AC9D327E_.wvu.PrintArea" localSheetId="3" hidden="1">#REF!</definedName>
    <definedName name="Z_3A5BE8F8_0799_11D3_B448_0004AC9D327E_.wvu.PrintArea" hidden="1">#REF!</definedName>
    <definedName name="Z_3A5BE8F8_0799_11D3_B448_0004AC9D327E_.wvu.PrintTitles" localSheetId="1" hidden="1">#REF!</definedName>
    <definedName name="Z_3A5BE8F8_0799_11D3_B448_0004AC9D327E_.wvu.PrintTitles" localSheetId="3" hidden="1">#REF!</definedName>
    <definedName name="Z_3A5BE8F8_0799_11D3_B448_0004AC9D327E_.wvu.PrintTitles" hidden="1">#REF!</definedName>
    <definedName name="Z_3A5BE91B_0799_11D3_B448_0004AC9D327E_.wvu.Cols" localSheetId="1" hidden="1">#REF!</definedName>
    <definedName name="Z_3A5BE91B_0799_11D3_B448_0004AC9D327E_.wvu.Cols" localSheetId="3" hidden="1">#REF!</definedName>
    <definedName name="Z_3A5BE91B_0799_11D3_B448_0004AC9D327E_.wvu.Cols" hidden="1">#REF!</definedName>
    <definedName name="Z_3A5BE91B_0799_11D3_B448_0004AC9D327E_.wvu.PrintArea" localSheetId="1" hidden="1">#REF!</definedName>
    <definedName name="Z_3A5BE91B_0799_11D3_B448_0004AC9D327E_.wvu.PrintArea" localSheetId="3" hidden="1">#REF!</definedName>
    <definedName name="Z_3A5BE91B_0799_11D3_B448_0004AC9D327E_.wvu.PrintArea" hidden="1">#REF!</definedName>
    <definedName name="Z_3A5BE91B_0799_11D3_B448_0004AC9D327E_.wvu.PrintTitles" localSheetId="1" hidden="1">#REF!</definedName>
    <definedName name="Z_3A5BE91B_0799_11D3_B448_0004AC9D327E_.wvu.PrintTitles" localSheetId="3" hidden="1">#REF!</definedName>
    <definedName name="Z_3A5BE91B_0799_11D3_B448_0004AC9D327E_.wvu.PrintTitles" hidden="1">#REF!</definedName>
    <definedName name="Z_43B342C4_0978_11D3_B448_0004AC9D327E_.wvu.Cols" localSheetId="1" hidden="1">#REF!,#REF!</definedName>
    <definedName name="Z_43B342C4_0978_11D3_B448_0004AC9D327E_.wvu.Cols" localSheetId="3" hidden="1">#REF!,#REF!</definedName>
    <definedName name="Z_43B342C4_0978_11D3_B448_0004AC9D327E_.wvu.Cols" hidden="1">#REF!,#REF!</definedName>
    <definedName name="Z_43B342C4_0978_11D3_B448_0004AC9D327E_.wvu.PrintArea" localSheetId="1" hidden="1">#REF!</definedName>
    <definedName name="Z_43B342C4_0978_11D3_B448_0004AC9D327E_.wvu.PrintArea" localSheetId="3" hidden="1">#REF!</definedName>
    <definedName name="Z_43B342C4_0978_11D3_B448_0004AC9D327E_.wvu.PrintArea" hidden="1">#REF!</definedName>
    <definedName name="Z_43B342C4_0978_11D3_B448_0004AC9D327E_.wvu.PrintTitles" localSheetId="1" hidden="1">#REF!</definedName>
    <definedName name="Z_43B342C4_0978_11D3_B448_0004AC9D327E_.wvu.PrintTitles" localSheetId="3" hidden="1">#REF!</definedName>
    <definedName name="Z_43B342C4_0978_11D3_B448_0004AC9D327E_.wvu.PrintTitles" hidden="1">#REF!</definedName>
    <definedName name="Z_43B342C5_0978_11D3_B448_0004AC9D327E_.wvu.Cols" localSheetId="1" hidden="1">#REF!,#REF!</definedName>
    <definedName name="Z_43B342C5_0978_11D3_B448_0004AC9D327E_.wvu.Cols" localSheetId="3" hidden="1">#REF!,#REF!</definedName>
    <definedName name="Z_43B342C5_0978_11D3_B448_0004AC9D327E_.wvu.Cols" hidden="1">#REF!,#REF!</definedName>
    <definedName name="Z_43B342C5_0978_11D3_B448_0004AC9D327E_.wvu.PrintArea" localSheetId="1" hidden="1">#REF!</definedName>
    <definedName name="Z_43B342C5_0978_11D3_B448_0004AC9D327E_.wvu.PrintArea" localSheetId="3" hidden="1">#REF!</definedName>
    <definedName name="Z_43B342C5_0978_11D3_B448_0004AC9D327E_.wvu.PrintArea" hidden="1">#REF!</definedName>
    <definedName name="Z_43B342C5_0978_11D3_B448_0004AC9D327E_.wvu.PrintTitles" localSheetId="1" hidden="1">#REF!</definedName>
    <definedName name="Z_43B342C5_0978_11D3_B448_0004AC9D327E_.wvu.PrintTitles" localSheetId="3" hidden="1">#REF!</definedName>
    <definedName name="Z_43B342C5_0978_11D3_B448_0004AC9D327E_.wvu.PrintTitles" hidden="1">#REF!</definedName>
    <definedName name="Z_43B342C9_0978_11D3_B448_0004AC9D327E_.wvu.Cols" localSheetId="1" hidden="1">#REF!,#REF!</definedName>
    <definedName name="Z_43B342C9_0978_11D3_B448_0004AC9D327E_.wvu.Cols" localSheetId="3" hidden="1">#REF!,#REF!</definedName>
    <definedName name="Z_43B342C9_0978_11D3_B448_0004AC9D327E_.wvu.Cols" hidden="1">#REF!,#REF!</definedName>
    <definedName name="Z_43B342C9_0978_11D3_B448_0004AC9D327E_.wvu.PrintArea" localSheetId="1" hidden="1">#REF!</definedName>
    <definedName name="Z_43B342C9_0978_11D3_B448_0004AC9D327E_.wvu.PrintArea" localSheetId="3" hidden="1">#REF!</definedName>
    <definedName name="Z_43B342C9_0978_11D3_B448_0004AC9D327E_.wvu.PrintArea" hidden="1">#REF!</definedName>
    <definedName name="Z_43B342C9_0978_11D3_B448_0004AC9D327E_.wvu.PrintTitles" localSheetId="1" hidden="1">#REF!</definedName>
    <definedName name="Z_43B342C9_0978_11D3_B448_0004AC9D327E_.wvu.PrintTitles" localSheetId="3" hidden="1">#REF!</definedName>
    <definedName name="Z_43B342C9_0978_11D3_B448_0004AC9D327E_.wvu.PrintTitles" hidden="1">#REF!</definedName>
    <definedName name="Z_43B342DB_0978_11D3_B448_0004AC9D327E_.wvu.Cols" localSheetId="1" hidden="1">#REF!</definedName>
    <definedName name="Z_43B342DB_0978_11D3_B448_0004AC9D327E_.wvu.Cols" localSheetId="3" hidden="1">#REF!</definedName>
    <definedName name="Z_43B342DB_0978_11D3_B448_0004AC9D327E_.wvu.Cols" hidden="1">#REF!</definedName>
    <definedName name="Z_43B342DB_0978_11D3_B448_0004AC9D327E_.wvu.PrintArea" localSheetId="1" hidden="1">#REF!</definedName>
    <definedName name="Z_43B342DB_0978_11D3_B448_0004AC9D327E_.wvu.PrintArea" localSheetId="3" hidden="1">#REF!</definedName>
    <definedName name="Z_43B342DB_0978_11D3_B448_0004AC9D327E_.wvu.PrintArea" hidden="1">#REF!</definedName>
    <definedName name="Z_43B342DB_0978_11D3_B448_0004AC9D327E_.wvu.PrintTitles" localSheetId="1" hidden="1">#REF!</definedName>
    <definedName name="Z_43B342DB_0978_11D3_B448_0004AC9D327E_.wvu.PrintTitles" localSheetId="3" hidden="1">#REF!</definedName>
    <definedName name="Z_43B342DB_0978_11D3_B448_0004AC9D327E_.wvu.PrintTitles" hidden="1">#REF!</definedName>
    <definedName name="Z_43B342E7_0978_11D3_B448_0004AC9D327E_.wvu.Cols" localSheetId="1" hidden="1">#REF!,#REF!</definedName>
    <definedName name="Z_43B342E7_0978_11D3_B448_0004AC9D327E_.wvu.Cols" localSheetId="3" hidden="1">#REF!,#REF!</definedName>
    <definedName name="Z_43B342E7_0978_11D3_B448_0004AC9D327E_.wvu.Cols" hidden="1">#REF!,#REF!</definedName>
    <definedName name="Z_43B342E7_0978_11D3_B448_0004AC9D327E_.wvu.PrintArea" localSheetId="1" hidden="1">#REF!</definedName>
    <definedName name="Z_43B342E7_0978_11D3_B448_0004AC9D327E_.wvu.PrintArea" localSheetId="3" hidden="1">#REF!</definedName>
    <definedName name="Z_43B342E7_0978_11D3_B448_0004AC9D327E_.wvu.PrintArea" hidden="1">#REF!</definedName>
    <definedName name="Z_43B342E7_0978_11D3_B448_0004AC9D327E_.wvu.PrintTitles" localSheetId="1" hidden="1">#REF!</definedName>
    <definedName name="Z_43B342E7_0978_11D3_B448_0004AC9D327E_.wvu.PrintTitles" localSheetId="3" hidden="1">#REF!</definedName>
    <definedName name="Z_43B342E7_0978_11D3_B448_0004AC9D327E_.wvu.PrintTitles" hidden="1">#REF!</definedName>
    <definedName name="Z_43B342E8_0978_11D3_B448_0004AC9D327E_.wvu.Cols" localSheetId="1" hidden="1">#REF!,#REF!</definedName>
    <definedName name="Z_43B342E8_0978_11D3_B448_0004AC9D327E_.wvu.Cols" localSheetId="3" hidden="1">#REF!,#REF!</definedName>
    <definedName name="Z_43B342E8_0978_11D3_B448_0004AC9D327E_.wvu.Cols" hidden="1">#REF!,#REF!</definedName>
    <definedName name="Z_43B342E8_0978_11D3_B448_0004AC9D327E_.wvu.PrintArea" localSheetId="1" hidden="1">#REF!</definedName>
    <definedName name="Z_43B342E8_0978_11D3_B448_0004AC9D327E_.wvu.PrintArea" localSheetId="3" hidden="1">#REF!</definedName>
    <definedName name="Z_43B342E8_0978_11D3_B448_0004AC9D327E_.wvu.PrintArea" hidden="1">#REF!</definedName>
    <definedName name="Z_43B342E8_0978_11D3_B448_0004AC9D327E_.wvu.PrintTitles" localSheetId="1" hidden="1">#REF!</definedName>
    <definedName name="Z_43B342E8_0978_11D3_B448_0004AC9D327E_.wvu.PrintTitles" localSheetId="3" hidden="1">#REF!</definedName>
    <definedName name="Z_43B342E8_0978_11D3_B448_0004AC9D327E_.wvu.PrintTitles" hidden="1">#REF!</definedName>
    <definedName name="Z_43B342EC_0978_11D3_B448_0004AC9D327E_.wvu.Cols" localSheetId="1" hidden="1">#REF!,#REF!</definedName>
    <definedName name="Z_43B342EC_0978_11D3_B448_0004AC9D327E_.wvu.Cols" localSheetId="3" hidden="1">#REF!,#REF!</definedName>
    <definedName name="Z_43B342EC_0978_11D3_B448_0004AC9D327E_.wvu.Cols" hidden="1">#REF!,#REF!</definedName>
    <definedName name="Z_43B342EC_0978_11D3_B448_0004AC9D327E_.wvu.PrintArea" localSheetId="1" hidden="1">#REF!</definedName>
    <definedName name="Z_43B342EC_0978_11D3_B448_0004AC9D327E_.wvu.PrintArea" localSheetId="3" hidden="1">#REF!</definedName>
    <definedName name="Z_43B342EC_0978_11D3_B448_0004AC9D327E_.wvu.PrintArea" hidden="1">#REF!</definedName>
    <definedName name="Z_43B342EC_0978_11D3_B448_0004AC9D327E_.wvu.PrintTitles" localSheetId="1" hidden="1">#REF!</definedName>
    <definedName name="Z_43B342EC_0978_11D3_B448_0004AC9D327E_.wvu.PrintTitles" localSheetId="3" hidden="1">#REF!</definedName>
    <definedName name="Z_43B342EC_0978_11D3_B448_0004AC9D327E_.wvu.PrintTitles" hidden="1">#REF!</definedName>
    <definedName name="Z_43B342FE_0978_11D3_B448_0004AC9D327E_.wvu.Cols" localSheetId="1" hidden="1">#REF!</definedName>
    <definedName name="Z_43B342FE_0978_11D3_B448_0004AC9D327E_.wvu.Cols" localSheetId="3" hidden="1">#REF!</definedName>
    <definedName name="Z_43B342FE_0978_11D3_B448_0004AC9D327E_.wvu.Cols" hidden="1">#REF!</definedName>
    <definedName name="Z_43B342FE_0978_11D3_B448_0004AC9D327E_.wvu.PrintArea" localSheetId="1" hidden="1">#REF!</definedName>
    <definedName name="Z_43B342FE_0978_11D3_B448_0004AC9D327E_.wvu.PrintArea" localSheetId="3" hidden="1">#REF!</definedName>
    <definedName name="Z_43B342FE_0978_11D3_B448_0004AC9D327E_.wvu.PrintArea" hidden="1">#REF!</definedName>
    <definedName name="Z_43B342FE_0978_11D3_B448_0004AC9D327E_.wvu.PrintTitles" localSheetId="1" hidden="1">#REF!</definedName>
    <definedName name="Z_43B342FE_0978_11D3_B448_0004AC9D327E_.wvu.PrintTitles" localSheetId="3" hidden="1">#REF!</definedName>
    <definedName name="Z_43B342FE_0978_11D3_B448_0004AC9D327E_.wvu.PrintTitles" hidden="1">#REF!</definedName>
    <definedName name="Z_4D12E791_1512_11D3_B448_0004AC9D327E_.wvu.Cols" localSheetId="1" hidden="1">#REF!,#REF!</definedName>
    <definedName name="Z_4D12E791_1512_11D3_B448_0004AC9D327E_.wvu.Cols" localSheetId="3" hidden="1">#REF!,#REF!</definedName>
    <definedName name="Z_4D12E791_1512_11D3_B448_0004AC9D327E_.wvu.Cols" hidden="1">#REF!,#REF!</definedName>
    <definedName name="Z_4D12E791_1512_11D3_B448_0004AC9D327E_.wvu.PrintArea" localSheetId="1" hidden="1">#REF!</definedName>
    <definedName name="Z_4D12E791_1512_11D3_B448_0004AC9D327E_.wvu.PrintArea" localSheetId="3" hidden="1">#REF!</definedName>
    <definedName name="Z_4D12E791_1512_11D3_B448_0004AC9D327E_.wvu.PrintArea" hidden="1">#REF!</definedName>
    <definedName name="Z_4D12E791_1512_11D3_B448_0004AC9D327E_.wvu.PrintTitles" localSheetId="1" hidden="1">#REF!</definedName>
    <definedName name="Z_4D12E791_1512_11D3_B448_0004AC9D327E_.wvu.PrintTitles" localSheetId="3" hidden="1">#REF!</definedName>
    <definedName name="Z_4D12E791_1512_11D3_B448_0004AC9D327E_.wvu.PrintTitles" hidden="1">#REF!</definedName>
    <definedName name="Z_4D12E79C_1512_11D3_B448_0004AC9D327E_.wvu.Cols" localSheetId="1" hidden="1">#REF!,#REF!</definedName>
    <definedName name="Z_4D12E79C_1512_11D3_B448_0004AC9D327E_.wvu.Cols" localSheetId="3" hidden="1">#REF!,#REF!</definedName>
    <definedName name="Z_4D12E79C_1512_11D3_B448_0004AC9D327E_.wvu.Cols" hidden="1">#REF!,#REF!</definedName>
    <definedName name="Z_4D12E79C_1512_11D3_B448_0004AC9D327E_.wvu.PrintArea" localSheetId="1" hidden="1">#REF!</definedName>
    <definedName name="Z_4D12E79C_1512_11D3_B448_0004AC9D327E_.wvu.PrintArea" localSheetId="3" hidden="1">#REF!</definedName>
    <definedName name="Z_4D12E79C_1512_11D3_B448_0004AC9D327E_.wvu.PrintArea" hidden="1">#REF!</definedName>
    <definedName name="Z_4D12E79C_1512_11D3_B448_0004AC9D327E_.wvu.PrintTitles" localSheetId="1" hidden="1">#REF!</definedName>
    <definedName name="Z_4D12E79C_1512_11D3_B448_0004AC9D327E_.wvu.PrintTitles" localSheetId="3" hidden="1">#REF!</definedName>
    <definedName name="Z_4D12E79C_1512_11D3_B448_0004AC9D327E_.wvu.PrintTitles" hidden="1">#REF!</definedName>
    <definedName name="Z_4D12E7C1_1512_11D3_B448_0004AC9D327E_.wvu.Cols" localSheetId="1" hidden="1">#REF!,#REF!</definedName>
    <definedName name="Z_4D12E7C1_1512_11D3_B448_0004AC9D327E_.wvu.Cols" localSheetId="3" hidden="1">#REF!,#REF!</definedName>
    <definedName name="Z_4D12E7C1_1512_11D3_B448_0004AC9D327E_.wvu.Cols" hidden="1">#REF!,#REF!</definedName>
    <definedName name="Z_4D12E7C1_1512_11D3_B448_0004AC9D327E_.wvu.PrintArea" localSheetId="1" hidden="1">#REF!</definedName>
    <definedName name="Z_4D12E7C1_1512_11D3_B448_0004AC9D327E_.wvu.PrintArea" localSheetId="3" hidden="1">#REF!</definedName>
    <definedName name="Z_4D12E7C1_1512_11D3_B448_0004AC9D327E_.wvu.PrintArea" hidden="1">#REF!</definedName>
    <definedName name="Z_4D12E7C1_1512_11D3_B448_0004AC9D327E_.wvu.PrintTitles" localSheetId="1" hidden="1">#REF!</definedName>
    <definedName name="Z_4D12E7C1_1512_11D3_B448_0004AC9D327E_.wvu.PrintTitles" localSheetId="3" hidden="1">#REF!</definedName>
    <definedName name="Z_4D12E7C1_1512_11D3_B448_0004AC9D327E_.wvu.PrintTitles" hidden="1">#REF!</definedName>
    <definedName name="Z_4D12E7CC_1512_11D3_B448_0004AC9D327E_.wvu.Cols" localSheetId="1" hidden="1">#REF!,#REF!</definedName>
    <definedName name="Z_4D12E7CC_1512_11D3_B448_0004AC9D327E_.wvu.Cols" localSheetId="3" hidden="1">#REF!,#REF!</definedName>
    <definedName name="Z_4D12E7CC_1512_11D3_B448_0004AC9D327E_.wvu.Cols" hidden="1">#REF!,#REF!</definedName>
    <definedName name="Z_4D12E7CC_1512_11D3_B448_0004AC9D327E_.wvu.PrintArea" localSheetId="1" hidden="1">#REF!</definedName>
    <definedName name="Z_4D12E7CC_1512_11D3_B448_0004AC9D327E_.wvu.PrintArea" localSheetId="3" hidden="1">#REF!</definedName>
    <definedName name="Z_4D12E7CC_1512_11D3_B448_0004AC9D327E_.wvu.PrintArea" hidden="1">#REF!</definedName>
    <definedName name="Z_4D12E7CC_1512_11D3_B448_0004AC9D327E_.wvu.PrintTitles" localSheetId="1" hidden="1">#REF!</definedName>
    <definedName name="Z_4D12E7CC_1512_11D3_B448_0004AC9D327E_.wvu.PrintTitles" localSheetId="3" hidden="1">#REF!</definedName>
    <definedName name="Z_4D12E7CC_1512_11D3_B448_0004AC9D327E_.wvu.PrintTitles" hidden="1">#REF!</definedName>
    <definedName name="Z_59AA63B8_F64E_11D2_B446_0004AC9D327E_.wvu.Cols" localSheetId="1" hidden="1">#REF!</definedName>
    <definedName name="Z_59AA63B8_F64E_11D2_B446_0004AC9D327E_.wvu.Cols" localSheetId="3" hidden="1">#REF!</definedName>
    <definedName name="Z_59AA63B8_F64E_11D2_B446_0004AC9D327E_.wvu.Cols" hidden="1">#REF!</definedName>
    <definedName name="Z_59AA63B8_F64E_11D2_B446_0004AC9D327E_.wvu.PrintTitles" localSheetId="1" hidden="1">#REF!</definedName>
    <definedName name="Z_59AA63B8_F64E_11D2_B446_0004AC9D327E_.wvu.PrintTitles" localSheetId="3" hidden="1">#REF!</definedName>
    <definedName name="Z_59AA63B8_F64E_11D2_B446_0004AC9D327E_.wvu.PrintTitles" hidden="1">#REF!</definedName>
    <definedName name="Z_59AA63C0_F64E_11D2_B446_0004AC9D327E_.wvu.Cols" localSheetId="1" hidden="1">#REF!</definedName>
    <definedName name="Z_59AA63C0_F64E_11D2_B446_0004AC9D327E_.wvu.Cols" localSheetId="3" hidden="1">#REF!</definedName>
    <definedName name="Z_59AA63C0_F64E_11D2_B446_0004AC9D327E_.wvu.Cols" hidden="1">#REF!</definedName>
    <definedName name="Z_59AA63C0_F64E_11D2_B446_0004AC9D327E_.wvu.PrintArea" localSheetId="1" hidden="1">#REF!</definedName>
    <definedName name="Z_59AA63C0_F64E_11D2_B446_0004AC9D327E_.wvu.PrintArea" localSheetId="3" hidden="1">#REF!</definedName>
    <definedName name="Z_59AA63C0_F64E_11D2_B446_0004AC9D327E_.wvu.PrintArea" hidden="1">#REF!</definedName>
    <definedName name="Z_59AA63C0_F64E_11D2_B446_0004AC9D327E_.wvu.PrintTitles" localSheetId="1" hidden="1">#REF!</definedName>
    <definedName name="Z_59AA63C0_F64E_11D2_B446_0004AC9D327E_.wvu.PrintTitles" localSheetId="3" hidden="1">#REF!</definedName>
    <definedName name="Z_59AA63C0_F64E_11D2_B446_0004AC9D327E_.wvu.PrintTitles" hidden="1">#REF!</definedName>
    <definedName name="Z_59AA63C1_F64E_11D2_B446_0004AC9D327E_.wvu.Cols" localSheetId="1" hidden="1">#REF!</definedName>
    <definedName name="Z_59AA63C1_F64E_11D2_B446_0004AC9D327E_.wvu.Cols" localSheetId="3" hidden="1">#REF!</definedName>
    <definedName name="Z_59AA63C1_F64E_11D2_B446_0004AC9D327E_.wvu.Cols" hidden="1">#REF!</definedName>
    <definedName name="Z_59AA63C1_F64E_11D2_B446_0004AC9D327E_.wvu.PrintArea" localSheetId="1" hidden="1">#REF!</definedName>
    <definedName name="Z_59AA63C1_F64E_11D2_B446_0004AC9D327E_.wvu.PrintArea" localSheetId="3" hidden="1">#REF!</definedName>
    <definedName name="Z_59AA63C1_F64E_11D2_B446_0004AC9D327E_.wvu.PrintArea" hidden="1">#REF!</definedName>
    <definedName name="Z_59AA63C1_F64E_11D2_B446_0004AC9D327E_.wvu.PrintTitles" localSheetId="1" hidden="1">#REF!</definedName>
    <definedName name="Z_59AA63C1_F64E_11D2_B446_0004AC9D327E_.wvu.PrintTitles" localSheetId="3" hidden="1">#REF!</definedName>
    <definedName name="Z_59AA63C1_F64E_11D2_B446_0004AC9D327E_.wvu.PrintTitles" hidden="1">#REF!</definedName>
    <definedName name="Z_59AA63CB_F64E_11D2_B446_0004AC9D327E_.wvu.Cols" localSheetId="1" hidden="1">#REF!</definedName>
    <definedName name="Z_59AA63CB_F64E_11D2_B446_0004AC9D327E_.wvu.Cols" localSheetId="3" hidden="1">#REF!</definedName>
    <definedName name="Z_59AA63CB_F64E_11D2_B446_0004AC9D327E_.wvu.Cols" hidden="1">#REF!</definedName>
    <definedName name="Z_59AA63CB_F64E_11D2_B446_0004AC9D327E_.wvu.PrintTitles" localSheetId="1" hidden="1">#REF!</definedName>
    <definedName name="Z_59AA63CB_F64E_11D2_B446_0004AC9D327E_.wvu.PrintTitles" localSheetId="3" hidden="1">#REF!</definedName>
    <definedName name="Z_59AA63CB_F64E_11D2_B446_0004AC9D327E_.wvu.PrintTitles" hidden="1">#REF!</definedName>
    <definedName name="Z_59AA63D3_F64E_11D2_B446_0004AC9D327E_.wvu.Cols" localSheetId="1" hidden="1">#REF!</definedName>
    <definedName name="Z_59AA63D3_F64E_11D2_B446_0004AC9D327E_.wvu.Cols" localSheetId="3" hidden="1">#REF!</definedName>
    <definedName name="Z_59AA63D3_F64E_11D2_B446_0004AC9D327E_.wvu.Cols" hidden="1">#REF!</definedName>
    <definedName name="Z_59AA63D3_F64E_11D2_B446_0004AC9D327E_.wvu.PrintArea" localSheetId="1" hidden="1">#REF!</definedName>
    <definedName name="Z_59AA63D3_F64E_11D2_B446_0004AC9D327E_.wvu.PrintArea" localSheetId="3" hidden="1">#REF!</definedName>
    <definedName name="Z_59AA63D3_F64E_11D2_B446_0004AC9D327E_.wvu.PrintArea" hidden="1">#REF!</definedName>
    <definedName name="Z_59AA63D3_F64E_11D2_B446_0004AC9D327E_.wvu.PrintTitles" localSheetId="1" hidden="1">#REF!</definedName>
    <definedName name="Z_59AA63D3_F64E_11D2_B446_0004AC9D327E_.wvu.PrintTitles" localSheetId="3" hidden="1">#REF!</definedName>
    <definedName name="Z_59AA63D3_F64E_11D2_B446_0004AC9D327E_.wvu.PrintTitles" hidden="1">#REF!</definedName>
    <definedName name="Z_59AA63D4_F64E_11D2_B446_0004AC9D327E_.wvu.Cols" localSheetId="1" hidden="1">#REF!</definedName>
    <definedName name="Z_59AA63D4_F64E_11D2_B446_0004AC9D327E_.wvu.Cols" localSheetId="3" hidden="1">#REF!</definedName>
    <definedName name="Z_59AA63D4_F64E_11D2_B446_0004AC9D327E_.wvu.Cols" hidden="1">#REF!</definedName>
    <definedName name="Z_59AA63D4_F64E_11D2_B446_0004AC9D327E_.wvu.PrintArea" localSheetId="1" hidden="1">#REF!</definedName>
    <definedName name="Z_59AA63D4_F64E_11D2_B446_0004AC9D327E_.wvu.PrintArea" localSheetId="3" hidden="1">#REF!</definedName>
    <definedName name="Z_59AA63D4_F64E_11D2_B446_0004AC9D327E_.wvu.PrintArea" hidden="1">#REF!</definedName>
    <definedName name="Z_59AA63D4_F64E_11D2_B446_0004AC9D327E_.wvu.PrintTitles" localSheetId="1" hidden="1">#REF!</definedName>
    <definedName name="Z_59AA63D4_F64E_11D2_B446_0004AC9D327E_.wvu.PrintTitles" localSheetId="3" hidden="1">#REF!</definedName>
    <definedName name="Z_59AA63D4_F64E_11D2_B446_0004AC9D327E_.wvu.PrintTitles" hidden="1">#REF!</definedName>
    <definedName name="Z_59AA63F0_F64E_11D2_B446_0004AC9D327E_.wvu.PrintArea" localSheetId="1" hidden="1">#REF!</definedName>
    <definedName name="Z_59AA63F0_F64E_11D2_B446_0004AC9D327E_.wvu.PrintArea" localSheetId="3" hidden="1">#REF!</definedName>
    <definedName name="Z_59AA63F0_F64E_11D2_B446_0004AC9D327E_.wvu.PrintArea" hidden="1">#REF!</definedName>
    <definedName name="Z_59AA63F0_F64E_11D2_B446_0004AC9D327E_.wvu.PrintTitles" localSheetId="1" hidden="1">#REF!</definedName>
    <definedName name="Z_59AA63F0_F64E_11D2_B446_0004AC9D327E_.wvu.PrintTitles" localSheetId="3" hidden="1">#REF!</definedName>
    <definedName name="Z_59AA63F0_F64E_11D2_B446_0004AC9D327E_.wvu.PrintTitles" hidden="1">#REF!</definedName>
    <definedName name="Z_59AA63FB_F64E_11D2_B446_0004AC9D327E_.wvu.PrintArea" localSheetId="1" hidden="1">#REF!</definedName>
    <definedName name="Z_59AA63FB_F64E_11D2_B446_0004AC9D327E_.wvu.PrintArea" localSheetId="3" hidden="1">#REF!</definedName>
    <definedName name="Z_59AA63FB_F64E_11D2_B446_0004AC9D327E_.wvu.PrintArea" hidden="1">#REF!</definedName>
    <definedName name="Z_59AA63FB_F64E_11D2_B446_0004AC9D327E_.wvu.PrintTitles" localSheetId="1" hidden="1">#REF!</definedName>
    <definedName name="Z_59AA63FB_F64E_11D2_B446_0004AC9D327E_.wvu.PrintTitles" localSheetId="3" hidden="1">#REF!</definedName>
    <definedName name="Z_59AA63FB_F64E_11D2_B446_0004AC9D327E_.wvu.PrintTitles" hidden="1">#REF!</definedName>
    <definedName name="Z_6293E424_E2C5_11D2_B444_0004AC9D327E_.wvu.PrintArea" localSheetId="1" hidden="1">#REF!</definedName>
    <definedName name="Z_6293E424_E2C5_11D2_B444_0004AC9D327E_.wvu.PrintArea" localSheetId="3" hidden="1">#REF!</definedName>
    <definedName name="Z_6293E424_E2C5_11D2_B444_0004AC9D327E_.wvu.PrintArea" hidden="1">#REF!</definedName>
    <definedName name="Z_6293E424_E2C5_11D2_B444_0004AC9D327E_.wvu.PrintTitles" localSheetId="1" hidden="1">#REF!</definedName>
    <definedName name="Z_6293E424_E2C5_11D2_B444_0004AC9D327E_.wvu.PrintTitles" localSheetId="3" hidden="1">#REF!</definedName>
    <definedName name="Z_6293E424_E2C5_11D2_B444_0004AC9D327E_.wvu.PrintTitles" hidden="1">#REF!</definedName>
    <definedName name="Z_6293E42F_E2C5_11D2_B444_0004AC9D327E_.wvu.PrintArea" localSheetId="1" hidden="1">#REF!</definedName>
    <definedName name="Z_6293E42F_E2C5_11D2_B444_0004AC9D327E_.wvu.PrintArea" localSheetId="3" hidden="1">#REF!</definedName>
    <definedName name="Z_6293E42F_E2C5_11D2_B444_0004AC9D327E_.wvu.PrintArea" hidden="1">#REF!</definedName>
    <definedName name="Z_6293E42F_E2C5_11D2_B444_0004AC9D327E_.wvu.PrintTitles" localSheetId="1" hidden="1">#REF!</definedName>
    <definedName name="Z_6293E42F_E2C5_11D2_B444_0004AC9D327E_.wvu.PrintTitles" localSheetId="3" hidden="1">#REF!</definedName>
    <definedName name="Z_6293E42F_E2C5_11D2_B444_0004AC9D327E_.wvu.PrintTitles" hidden="1">#REF!</definedName>
    <definedName name="Z_6293E43E_E2C5_11D2_B444_0004AC9D327E_.wvu.Cols" localSheetId="1" hidden="1">#REF!</definedName>
    <definedName name="Z_6293E43E_E2C5_11D2_B444_0004AC9D327E_.wvu.Cols" localSheetId="3" hidden="1">#REF!</definedName>
    <definedName name="Z_6293E43E_E2C5_11D2_B444_0004AC9D327E_.wvu.Cols" hidden="1">#REF!</definedName>
    <definedName name="Z_6293E43E_E2C5_11D2_B444_0004AC9D327E_.wvu.PrintTitles" localSheetId="1" hidden="1">#REF!</definedName>
    <definedName name="Z_6293E43E_E2C5_11D2_B444_0004AC9D327E_.wvu.PrintTitles" localSheetId="3" hidden="1">#REF!</definedName>
    <definedName name="Z_6293E43E_E2C5_11D2_B444_0004AC9D327E_.wvu.PrintTitles" hidden="1">#REF!</definedName>
    <definedName name="Z_6293E446_E2C5_11D2_B444_0004AC9D327E_.wvu.Cols" localSheetId="1" hidden="1">#REF!</definedName>
    <definedName name="Z_6293E446_E2C5_11D2_B444_0004AC9D327E_.wvu.Cols" localSheetId="3" hidden="1">#REF!</definedName>
    <definedName name="Z_6293E446_E2C5_11D2_B444_0004AC9D327E_.wvu.Cols" hidden="1">#REF!</definedName>
    <definedName name="Z_6293E446_E2C5_11D2_B444_0004AC9D327E_.wvu.PrintArea" localSheetId="1" hidden="1">#REF!</definedName>
    <definedName name="Z_6293E446_E2C5_11D2_B444_0004AC9D327E_.wvu.PrintArea" localSheetId="3" hidden="1">#REF!</definedName>
    <definedName name="Z_6293E446_E2C5_11D2_B444_0004AC9D327E_.wvu.PrintArea" hidden="1">#REF!</definedName>
    <definedName name="Z_6293E446_E2C5_11D2_B444_0004AC9D327E_.wvu.PrintTitles" localSheetId="1" hidden="1">#REF!</definedName>
    <definedName name="Z_6293E446_E2C5_11D2_B444_0004AC9D327E_.wvu.PrintTitles" localSheetId="3" hidden="1">#REF!</definedName>
    <definedName name="Z_6293E446_E2C5_11D2_B444_0004AC9D327E_.wvu.PrintTitles" hidden="1">#REF!</definedName>
    <definedName name="Z_6293E447_E2C5_11D2_B444_0004AC9D327E_.wvu.Cols" localSheetId="1" hidden="1">#REF!</definedName>
    <definedName name="Z_6293E447_E2C5_11D2_B444_0004AC9D327E_.wvu.Cols" localSheetId="3" hidden="1">#REF!</definedName>
    <definedName name="Z_6293E447_E2C5_11D2_B444_0004AC9D327E_.wvu.Cols" hidden="1">#REF!</definedName>
    <definedName name="Z_6293E447_E2C5_11D2_B444_0004AC9D327E_.wvu.PrintArea" localSheetId="1" hidden="1">#REF!</definedName>
    <definedName name="Z_6293E447_E2C5_11D2_B444_0004AC9D327E_.wvu.PrintArea" localSheetId="3" hidden="1">#REF!</definedName>
    <definedName name="Z_6293E447_E2C5_11D2_B444_0004AC9D327E_.wvu.PrintArea" hidden="1">#REF!</definedName>
    <definedName name="Z_6293E447_E2C5_11D2_B444_0004AC9D327E_.wvu.PrintTitles" localSheetId="1" hidden="1">#REF!</definedName>
    <definedName name="Z_6293E447_E2C5_11D2_B444_0004AC9D327E_.wvu.PrintTitles" localSheetId="3" hidden="1">#REF!</definedName>
    <definedName name="Z_6293E447_E2C5_11D2_B444_0004AC9D327E_.wvu.PrintTitles" hidden="1">#REF!</definedName>
    <definedName name="Z_6293E451_E2C5_11D2_B444_0004AC9D327E_.wvu.Cols" localSheetId="1" hidden="1">#REF!</definedName>
    <definedName name="Z_6293E451_E2C5_11D2_B444_0004AC9D327E_.wvu.Cols" localSheetId="3" hidden="1">#REF!</definedName>
    <definedName name="Z_6293E451_E2C5_11D2_B444_0004AC9D327E_.wvu.Cols" hidden="1">#REF!</definedName>
    <definedName name="Z_6293E451_E2C5_11D2_B444_0004AC9D327E_.wvu.PrintTitles" localSheetId="1" hidden="1">#REF!</definedName>
    <definedName name="Z_6293E451_E2C5_11D2_B444_0004AC9D327E_.wvu.PrintTitles" localSheetId="3" hidden="1">#REF!</definedName>
    <definedName name="Z_6293E451_E2C5_11D2_B444_0004AC9D327E_.wvu.PrintTitles" hidden="1">#REF!</definedName>
    <definedName name="Z_6293E459_E2C5_11D2_B444_0004AC9D327E_.wvu.Cols" localSheetId="1" hidden="1">#REF!</definedName>
    <definedName name="Z_6293E459_E2C5_11D2_B444_0004AC9D327E_.wvu.Cols" localSheetId="3" hidden="1">#REF!</definedName>
    <definedName name="Z_6293E459_E2C5_11D2_B444_0004AC9D327E_.wvu.Cols" hidden="1">#REF!</definedName>
    <definedName name="Z_6293E459_E2C5_11D2_B444_0004AC9D327E_.wvu.PrintArea" localSheetId="1" hidden="1">#REF!</definedName>
    <definedName name="Z_6293E459_E2C5_11D2_B444_0004AC9D327E_.wvu.PrintArea" localSheetId="3" hidden="1">#REF!</definedName>
    <definedName name="Z_6293E459_E2C5_11D2_B444_0004AC9D327E_.wvu.PrintArea" hidden="1">#REF!</definedName>
    <definedName name="Z_6293E459_E2C5_11D2_B444_0004AC9D327E_.wvu.PrintTitles" localSheetId="1" hidden="1">#REF!</definedName>
    <definedName name="Z_6293E459_E2C5_11D2_B444_0004AC9D327E_.wvu.PrintTitles" localSheetId="3" hidden="1">#REF!</definedName>
    <definedName name="Z_6293E459_E2C5_11D2_B444_0004AC9D327E_.wvu.PrintTitles" hidden="1">#REF!</definedName>
    <definedName name="Z_6293E45A_E2C5_11D2_B444_0004AC9D327E_.wvu.Cols" localSheetId="1" hidden="1">#REF!</definedName>
    <definedName name="Z_6293E45A_E2C5_11D2_B444_0004AC9D327E_.wvu.Cols" localSheetId="3" hidden="1">#REF!</definedName>
    <definedName name="Z_6293E45A_E2C5_11D2_B444_0004AC9D327E_.wvu.Cols" hidden="1">#REF!</definedName>
    <definedName name="Z_6293E45A_E2C5_11D2_B444_0004AC9D327E_.wvu.PrintArea" localSheetId="1" hidden="1">#REF!</definedName>
    <definedName name="Z_6293E45A_E2C5_11D2_B444_0004AC9D327E_.wvu.PrintArea" localSheetId="3" hidden="1">#REF!</definedName>
    <definedName name="Z_6293E45A_E2C5_11D2_B444_0004AC9D327E_.wvu.PrintArea" hidden="1">#REF!</definedName>
    <definedName name="Z_6293E45A_E2C5_11D2_B444_0004AC9D327E_.wvu.PrintTitles" localSheetId="1" hidden="1">#REF!</definedName>
    <definedName name="Z_6293E45A_E2C5_11D2_B444_0004AC9D327E_.wvu.PrintTitles" localSheetId="3" hidden="1">#REF!</definedName>
    <definedName name="Z_6293E45A_E2C5_11D2_B444_0004AC9D327E_.wvu.PrintTitles" hidden="1">#REF!</definedName>
    <definedName name="Z_672962C4_E83C_11D2_B445_0004AC9D327E_.wvu.PrintArea" localSheetId="1" hidden="1">#REF!</definedName>
    <definedName name="Z_672962C4_E83C_11D2_B445_0004AC9D327E_.wvu.PrintArea" localSheetId="3" hidden="1">#REF!</definedName>
    <definedName name="Z_672962C4_E83C_11D2_B445_0004AC9D327E_.wvu.PrintArea" hidden="1">#REF!</definedName>
    <definedName name="Z_672962C4_E83C_11D2_B445_0004AC9D327E_.wvu.PrintTitles" localSheetId="1" hidden="1">#REF!</definedName>
    <definedName name="Z_672962C4_E83C_11D2_B445_0004AC9D327E_.wvu.PrintTitles" localSheetId="3" hidden="1">#REF!</definedName>
    <definedName name="Z_672962C4_E83C_11D2_B445_0004AC9D327E_.wvu.PrintTitles" hidden="1">#REF!</definedName>
    <definedName name="Z_672962CF_E83C_11D2_B445_0004AC9D327E_.wvu.PrintArea" localSheetId="1" hidden="1">#REF!</definedName>
    <definedName name="Z_672962CF_E83C_11D2_B445_0004AC9D327E_.wvu.PrintArea" localSheetId="3" hidden="1">#REF!</definedName>
    <definedName name="Z_672962CF_E83C_11D2_B445_0004AC9D327E_.wvu.PrintArea" hidden="1">#REF!</definedName>
    <definedName name="Z_672962CF_E83C_11D2_B445_0004AC9D327E_.wvu.PrintTitles" localSheetId="1" hidden="1">#REF!</definedName>
    <definedName name="Z_672962CF_E83C_11D2_B445_0004AC9D327E_.wvu.PrintTitles" localSheetId="3" hidden="1">#REF!</definedName>
    <definedName name="Z_672962CF_E83C_11D2_B445_0004AC9D327E_.wvu.PrintTitles" hidden="1">#REF!</definedName>
    <definedName name="Z_672962F0_E83C_11D2_B445_0004AC9D327E_.wvu.Cols" localSheetId="1" hidden="1">#REF!</definedName>
    <definedName name="Z_672962F0_E83C_11D2_B445_0004AC9D327E_.wvu.Cols" localSheetId="3" hidden="1">#REF!</definedName>
    <definedName name="Z_672962F0_E83C_11D2_B445_0004AC9D327E_.wvu.Cols" hidden="1">#REF!</definedName>
    <definedName name="Z_672962F0_E83C_11D2_B445_0004AC9D327E_.wvu.PrintTitles" localSheetId="1" hidden="1">#REF!</definedName>
    <definedName name="Z_672962F0_E83C_11D2_B445_0004AC9D327E_.wvu.PrintTitles" localSheetId="3" hidden="1">#REF!</definedName>
    <definedName name="Z_672962F0_E83C_11D2_B445_0004AC9D327E_.wvu.PrintTitles" hidden="1">#REF!</definedName>
    <definedName name="Z_672962F8_E83C_11D2_B445_0004AC9D327E_.wvu.Cols" localSheetId="1" hidden="1">#REF!</definedName>
    <definedName name="Z_672962F8_E83C_11D2_B445_0004AC9D327E_.wvu.Cols" localSheetId="3" hidden="1">#REF!</definedName>
    <definedName name="Z_672962F8_E83C_11D2_B445_0004AC9D327E_.wvu.Cols" hidden="1">#REF!</definedName>
    <definedName name="Z_672962F8_E83C_11D2_B445_0004AC9D327E_.wvu.PrintArea" localSheetId="1" hidden="1">#REF!</definedName>
    <definedName name="Z_672962F8_E83C_11D2_B445_0004AC9D327E_.wvu.PrintArea" localSheetId="3" hidden="1">#REF!</definedName>
    <definedName name="Z_672962F8_E83C_11D2_B445_0004AC9D327E_.wvu.PrintArea" hidden="1">#REF!</definedName>
    <definedName name="Z_672962F8_E83C_11D2_B445_0004AC9D327E_.wvu.PrintTitles" localSheetId="1" hidden="1">#REF!</definedName>
    <definedName name="Z_672962F8_E83C_11D2_B445_0004AC9D327E_.wvu.PrintTitles" localSheetId="3" hidden="1">#REF!</definedName>
    <definedName name="Z_672962F8_E83C_11D2_B445_0004AC9D327E_.wvu.PrintTitles" hidden="1">#REF!</definedName>
    <definedName name="Z_672962F9_E83C_11D2_B445_0004AC9D327E_.wvu.Cols" localSheetId="1" hidden="1">#REF!</definedName>
    <definedName name="Z_672962F9_E83C_11D2_B445_0004AC9D327E_.wvu.Cols" localSheetId="3" hidden="1">#REF!</definedName>
    <definedName name="Z_672962F9_E83C_11D2_B445_0004AC9D327E_.wvu.Cols" hidden="1">#REF!</definedName>
    <definedName name="Z_672962F9_E83C_11D2_B445_0004AC9D327E_.wvu.PrintArea" localSheetId="1" hidden="1">#REF!</definedName>
    <definedName name="Z_672962F9_E83C_11D2_B445_0004AC9D327E_.wvu.PrintArea" localSheetId="3" hidden="1">#REF!</definedName>
    <definedName name="Z_672962F9_E83C_11D2_B445_0004AC9D327E_.wvu.PrintArea" hidden="1">#REF!</definedName>
    <definedName name="Z_672962F9_E83C_11D2_B445_0004AC9D327E_.wvu.PrintTitles" localSheetId="1" hidden="1">#REF!</definedName>
    <definedName name="Z_672962F9_E83C_11D2_B445_0004AC9D327E_.wvu.PrintTitles" localSheetId="3" hidden="1">#REF!</definedName>
    <definedName name="Z_672962F9_E83C_11D2_B445_0004AC9D327E_.wvu.PrintTitles" hidden="1">#REF!</definedName>
    <definedName name="Z_67296303_E83C_11D2_B445_0004AC9D327E_.wvu.Cols" localSheetId="1" hidden="1">#REF!</definedName>
    <definedName name="Z_67296303_E83C_11D2_B445_0004AC9D327E_.wvu.Cols" localSheetId="3" hidden="1">#REF!</definedName>
    <definedName name="Z_67296303_E83C_11D2_B445_0004AC9D327E_.wvu.Cols" hidden="1">#REF!</definedName>
    <definedName name="Z_67296303_E83C_11D2_B445_0004AC9D327E_.wvu.PrintTitles" localSheetId="1" hidden="1">#REF!</definedName>
    <definedName name="Z_67296303_E83C_11D2_B445_0004AC9D327E_.wvu.PrintTitles" localSheetId="3" hidden="1">#REF!</definedName>
    <definedName name="Z_67296303_E83C_11D2_B445_0004AC9D327E_.wvu.PrintTitles" hidden="1">#REF!</definedName>
    <definedName name="Z_6729630B_E83C_11D2_B445_0004AC9D327E_.wvu.Cols" localSheetId="1" hidden="1">#REF!</definedName>
    <definedName name="Z_6729630B_E83C_11D2_B445_0004AC9D327E_.wvu.Cols" localSheetId="3" hidden="1">#REF!</definedName>
    <definedName name="Z_6729630B_E83C_11D2_B445_0004AC9D327E_.wvu.Cols" hidden="1">#REF!</definedName>
    <definedName name="Z_6729630B_E83C_11D2_B445_0004AC9D327E_.wvu.PrintArea" localSheetId="1" hidden="1">#REF!</definedName>
    <definedName name="Z_6729630B_E83C_11D2_B445_0004AC9D327E_.wvu.PrintArea" localSheetId="3" hidden="1">#REF!</definedName>
    <definedName name="Z_6729630B_E83C_11D2_B445_0004AC9D327E_.wvu.PrintArea" hidden="1">#REF!</definedName>
    <definedName name="Z_6729630B_E83C_11D2_B445_0004AC9D327E_.wvu.PrintTitles" localSheetId="1" hidden="1">#REF!</definedName>
    <definedName name="Z_6729630B_E83C_11D2_B445_0004AC9D327E_.wvu.PrintTitles" localSheetId="3" hidden="1">#REF!</definedName>
    <definedName name="Z_6729630B_E83C_11D2_B445_0004AC9D327E_.wvu.PrintTitles" hidden="1">#REF!</definedName>
    <definedName name="Z_6729630C_E83C_11D2_B445_0004AC9D327E_.wvu.Cols" localSheetId="1" hidden="1">#REF!</definedName>
    <definedName name="Z_6729630C_E83C_11D2_B445_0004AC9D327E_.wvu.Cols" localSheetId="3" hidden="1">#REF!</definedName>
    <definedName name="Z_6729630C_E83C_11D2_B445_0004AC9D327E_.wvu.Cols" hidden="1">#REF!</definedName>
    <definedName name="Z_6729630C_E83C_11D2_B445_0004AC9D327E_.wvu.PrintArea" localSheetId="1" hidden="1">#REF!</definedName>
    <definedName name="Z_6729630C_E83C_11D2_B445_0004AC9D327E_.wvu.PrintArea" localSheetId="3" hidden="1">#REF!</definedName>
    <definedName name="Z_6729630C_E83C_11D2_B445_0004AC9D327E_.wvu.PrintArea" hidden="1">#REF!</definedName>
    <definedName name="Z_6729630C_E83C_11D2_B445_0004AC9D327E_.wvu.PrintTitles" localSheetId="1" hidden="1">#REF!</definedName>
    <definedName name="Z_6729630C_E83C_11D2_B445_0004AC9D327E_.wvu.PrintTitles" localSheetId="3" hidden="1">#REF!</definedName>
    <definedName name="Z_6729630C_E83C_11D2_B445_0004AC9D327E_.wvu.PrintTitles" hidden="1">#REF!</definedName>
    <definedName name="Z_77B7B544_E3B3_11D2_B445_0004AC9D327E_.wvu.PrintArea" localSheetId="1" hidden="1">#REF!</definedName>
    <definedName name="Z_77B7B544_E3B3_11D2_B445_0004AC9D327E_.wvu.PrintArea" localSheetId="3" hidden="1">#REF!</definedName>
    <definedName name="Z_77B7B544_E3B3_11D2_B445_0004AC9D327E_.wvu.PrintArea" hidden="1">#REF!</definedName>
    <definedName name="Z_77B7B544_E3B3_11D2_B445_0004AC9D327E_.wvu.PrintTitles" localSheetId="1" hidden="1">#REF!</definedName>
    <definedName name="Z_77B7B544_E3B3_11D2_B445_0004AC9D327E_.wvu.PrintTitles" localSheetId="3" hidden="1">#REF!</definedName>
    <definedName name="Z_77B7B544_E3B3_11D2_B445_0004AC9D327E_.wvu.PrintTitles" hidden="1">#REF!</definedName>
    <definedName name="Z_77B7B54F_E3B3_11D2_B445_0004AC9D327E_.wvu.PrintArea" localSheetId="1" hidden="1">#REF!</definedName>
    <definedName name="Z_77B7B54F_E3B3_11D2_B445_0004AC9D327E_.wvu.PrintArea" localSheetId="3" hidden="1">#REF!</definedName>
    <definedName name="Z_77B7B54F_E3B3_11D2_B445_0004AC9D327E_.wvu.PrintArea" hidden="1">#REF!</definedName>
    <definedName name="Z_77B7B54F_E3B3_11D2_B445_0004AC9D327E_.wvu.PrintTitles" localSheetId="1" hidden="1">#REF!</definedName>
    <definedName name="Z_77B7B54F_E3B3_11D2_B445_0004AC9D327E_.wvu.PrintTitles" localSheetId="3" hidden="1">#REF!</definedName>
    <definedName name="Z_77B7B54F_E3B3_11D2_B445_0004AC9D327E_.wvu.PrintTitles" hidden="1">#REF!</definedName>
    <definedName name="Z_77B7B5D4_E3B3_11D2_B445_0004AC9D327E_.wvu.PrintArea" localSheetId="1" hidden="1">#REF!</definedName>
    <definedName name="Z_77B7B5D4_E3B3_11D2_B445_0004AC9D327E_.wvu.PrintArea" localSheetId="3" hidden="1">#REF!</definedName>
    <definedName name="Z_77B7B5D4_E3B3_11D2_B445_0004AC9D327E_.wvu.PrintArea" hidden="1">#REF!</definedName>
    <definedName name="Z_77B7B5D4_E3B3_11D2_B445_0004AC9D327E_.wvu.PrintTitles" localSheetId="1" hidden="1">#REF!</definedName>
    <definedName name="Z_77B7B5D4_E3B3_11D2_B445_0004AC9D327E_.wvu.PrintTitles" localSheetId="3" hidden="1">#REF!</definedName>
    <definedName name="Z_77B7B5D4_E3B3_11D2_B445_0004AC9D327E_.wvu.PrintTitles" hidden="1">#REF!</definedName>
    <definedName name="Z_77B7B5DF_E3B3_11D2_B445_0004AC9D327E_.wvu.PrintArea" localSheetId="1" hidden="1">#REF!</definedName>
    <definedName name="Z_77B7B5DF_E3B3_11D2_B445_0004AC9D327E_.wvu.PrintArea" localSheetId="3" hidden="1">#REF!</definedName>
    <definedName name="Z_77B7B5DF_E3B3_11D2_B445_0004AC9D327E_.wvu.PrintArea" hidden="1">#REF!</definedName>
    <definedName name="Z_77B7B5DF_E3B3_11D2_B445_0004AC9D327E_.wvu.PrintTitles" localSheetId="1" hidden="1">#REF!</definedName>
    <definedName name="Z_77B7B5DF_E3B3_11D2_B445_0004AC9D327E_.wvu.PrintTitles" localSheetId="3" hidden="1">#REF!</definedName>
    <definedName name="Z_77B7B5DF_E3B3_11D2_B445_0004AC9D327E_.wvu.PrintTitles" hidden="1">#REF!</definedName>
    <definedName name="Z_77B7B600_E3B3_11D2_B445_0004AC9D327E_.wvu.Cols" localSheetId="1" hidden="1">#REF!</definedName>
    <definedName name="Z_77B7B600_E3B3_11D2_B445_0004AC9D327E_.wvu.Cols" localSheetId="3" hidden="1">#REF!</definedName>
    <definedName name="Z_77B7B600_E3B3_11D2_B445_0004AC9D327E_.wvu.Cols" hidden="1">#REF!</definedName>
    <definedName name="Z_77B7B600_E3B3_11D2_B445_0004AC9D327E_.wvu.PrintTitles" localSheetId="1" hidden="1">#REF!</definedName>
    <definedName name="Z_77B7B600_E3B3_11D2_B445_0004AC9D327E_.wvu.PrintTitles" localSheetId="3" hidden="1">#REF!</definedName>
    <definedName name="Z_77B7B600_E3B3_11D2_B445_0004AC9D327E_.wvu.PrintTitles" hidden="1">#REF!</definedName>
    <definedName name="Z_77B7B608_E3B3_11D2_B445_0004AC9D327E_.wvu.Cols" localSheetId="1" hidden="1">#REF!</definedName>
    <definedName name="Z_77B7B608_E3B3_11D2_B445_0004AC9D327E_.wvu.Cols" localSheetId="3" hidden="1">#REF!</definedName>
    <definedName name="Z_77B7B608_E3B3_11D2_B445_0004AC9D327E_.wvu.Cols" hidden="1">#REF!</definedName>
    <definedName name="Z_77B7B608_E3B3_11D2_B445_0004AC9D327E_.wvu.PrintArea" localSheetId="1" hidden="1">#REF!</definedName>
    <definedName name="Z_77B7B608_E3B3_11D2_B445_0004AC9D327E_.wvu.PrintArea" localSheetId="3" hidden="1">#REF!</definedName>
    <definedName name="Z_77B7B608_E3B3_11D2_B445_0004AC9D327E_.wvu.PrintArea" hidden="1">#REF!</definedName>
    <definedName name="Z_77B7B608_E3B3_11D2_B445_0004AC9D327E_.wvu.PrintTitles" localSheetId="1" hidden="1">#REF!</definedName>
    <definedName name="Z_77B7B608_E3B3_11D2_B445_0004AC9D327E_.wvu.PrintTitles" localSheetId="3" hidden="1">#REF!</definedName>
    <definedName name="Z_77B7B608_E3B3_11D2_B445_0004AC9D327E_.wvu.PrintTitles" hidden="1">#REF!</definedName>
    <definedName name="Z_77B7B609_E3B3_11D2_B445_0004AC9D327E_.wvu.Cols" localSheetId="1" hidden="1">#REF!</definedName>
    <definedName name="Z_77B7B609_E3B3_11D2_B445_0004AC9D327E_.wvu.Cols" localSheetId="3" hidden="1">#REF!</definedName>
    <definedName name="Z_77B7B609_E3B3_11D2_B445_0004AC9D327E_.wvu.Cols" hidden="1">#REF!</definedName>
    <definedName name="Z_77B7B609_E3B3_11D2_B445_0004AC9D327E_.wvu.PrintArea" localSheetId="1" hidden="1">#REF!</definedName>
    <definedName name="Z_77B7B609_E3B3_11D2_B445_0004AC9D327E_.wvu.PrintArea" localSheetId="3" hidden="1">#REF!</definedName>
    <definedName name="Z_77B7B609_E3B3_11D2_B445_0004AC9D327E_.wvu.PrintArea" hidden="1">#REF!</definedName>
    <definedName name="Z_77B7B609_E3B3_11D2_B445_0004AC9D327E_.wvu.PrintTitles" localSheetId="1" hidden="1">#REF!</definedName>
    <definedName name="Z_77B7B609_E3B3_11D2_B445_0004AC9D327E_.wvu.PrintTitles" localSheetId="3" hidden="1">#REF!</definedName>
    <definedName name="Z_77B7B609_E3B3_11D2_B445_0004AC9D327E_.wvu.PrintTitles" hidden="1">#REF!</definedName>
    <definedName name="Z_77B7B613_E3B3_11D2_B445_0004AC9D327E_.wvu.Cols" localSheetId="1" hidden="1">#REF!</definedName>
    <definedName name="Z_77B7B613_E3B3_11D2_B445_0004AC9D327E_.wvu.Cols" localSheetId="3" hidden="1">#REF!</definedName>
    <definedName name="Z_77B7B613_E3B3_11D2_B445_0004AC9D327E_.wvu.Cols" hidden="1">#REF!</definedName>
    <definedName name="Z_77B7B613_E3B3_11D2_B445_0004AC9D327E_.wvu.PrintTitles" localSheetId="1" hidden="1">#REF!</definedName>
    <definedName name="Z_77B7B613_E3B3_11D2_B445_0004AC9D327E_.wvu.PrintTitles" localSheetId="3" hidden="1">#REF!</definedName>
    <definedName name="Z_77B7B613_E3B3_11D2_B445_0004AC9D327E_.wvu.PrintTitles" hidden="1">#REF!</definedName>
    <definedName name="Z_77B7B61B_E3B3_11D2_B445_0004AC9D327E_.wvu.Cols" localSheetId="1" hidden="1">#REF!</definedName>
    <definedName name="Z_77B7B61B_E3B3_11D2_B445_0004AC9D327E_.wvu.Cols" localSheetId="3" hidden="1">#REF!</definedName>
    <definedName name="Z_77B7B61B_E3B3_11D2_B445_0004AC9D327E_.wvu.Cols" hidden="1">#REF!</definedName>
    <definedName name="Z_77B7B61B_E3B3_11D2_B445_0004AC9D327E_.wvu.PrintArea" localSheetId="1" hidden="1">#REF!</definedName>
    <definedName name="Z_77B7B61B_E3B3_11D2_B445_0004AC9D327E_.wvu.PrintArea" localSheetId="3" hidden="1">#REF!</definedName>
    <definedName name="Z_77B7B61B_E3B3_11D2_B445_0004AC9D327E_.wvu.PrintArea" hidden="1">#REF!</definedName>
    <definedName name="Z_77B7B61B_E3B3_11D2_B445_0004AC9D327E_.wvu.PrintTitles" localSheetId="1" hidden="1">#REF!</definedName>
    <definedName name="Z_77B7B61B_E3B3_11D2_B445_0004AC9D327E_.wvu.PrintTitles" localSheetId="3" hidden="1">#REF!</definedName>
    <definedName name="Z_77B7B61B_E3B3_11D2_B445_0004AC9D327E_.wvu.PrintTitles" hidden="1">#REF!</definedName>
    <definedName name="Z_77B7B61C_E3B3_11D2_B445_0004AC9D327E_.wvu.Cols" localSheetId="1" hidden="1">#REF!</definedName>
    <definedName name="Z_77B7B61C_E3B3_11D2_B445_0004AC9D327E_.wvu.Cols" localSheetId="3" hidden="1">#REF!</definedName>
    <definedName name="Z_77B7B61C_E3B3_11D2_B445_0004AC9D327E_.wvu.Cols" hidden="1">#REF!</definedName>
    <definedName name="Z_77B7B61C_E3B3_11D2_B445_0004AC9D327E_.wvu.PrintArea" localSheetId="1" hidden="1">#REF!</definedName>
    <definedName name="Z_77B7B61C_E3B3_11D2_B445_0004AC9D327E_.wvu.PrintArea" localSheetId="3" hidden="1">#REF!</definedName>
    <definedName name="Z_77B7B61C_E3B3_11D2_B445_0004AC9D327E_.wvu.PrintArea" hidden="1">#REF!</definedName>
    <definedName name="Z_77B7B61C_E3B3_11D2_B445_0004AC9D327E_.wvu.PrintTitles" localSheetId="1" hidden="1">#REF!</definedName>
    <definedName name="Z_77B7B61C_E3B3_11D2_B445_0004AC9D327E_.wvu.PrintTitles" localSheetId="3" hidden="1">#REF!</definedName>
    <definedName name="Z_77B7B61C_E3B3_11D2_B445_0004AC9D327E_.wvu.PrintTitles" hidden="1">#REF!</definedName>
    <definedName name="Z_8A554E86_0218_11D3_B447_0004AC9D327E_.wvu.Cols" localSheetId="1" hidden="1">#REF!</definedName>
    <definedName name="Z_8A554E86_0218_11D3_B447_0004AC9D327E_.wvu.Cols" localSheetId="3" hidden="1">#REF!</definedName>
    <definedName name="Z_8A554E86_0218_11D3_B447_0004AC9D327E_.wvu.Cols" hidden="1">#REF!</definedName>
    <definedName name="Z_8A554E86_0218_11D3_B447_0004AC9D327E_.wvu.PrintTitles" localSheetId="1" hidden="1">#REF!</definedName>
    <definedName name="Z_8A554E86_0218_11D3_B447_0004AC9D327E_.wvu.PrintTitles" localSheetId="3" hidden="1">#REF!</definedName>
    <definedName name="Z_8A554E86_0218_11D3_B447_0004AC9D327E_.wvu.PrintTitles" hidden="1">#REF!</definedName>
    <definedName name="Z_8A554E8E_0218_11D3_B447_0004AC9D327E_.wvu.Cols" localSheetId="1" hidden="1">#REF!</definedName>
    <definedName name="Z_8A554E8E_0218_11D3_B447_0004AC9D327E_.wvu.Cols" localSheetId="3" hidden="1">#REF!</definedName>
    <definedName name="Z_8A554E8E_0218_11D3_B447_0004AC9D327E_.wvu.Cols" hidden="1">#REF!</definedName>
    <definedName name="Z_8A554E8E_0218_11D3_B447_0004AC9D327E_.wvu.PrintArea" localSheetId="1" hidden="1">#REF!</definedName>
    <definedName name="Z_8A554E8E_0218_11D3_B447_0004AC9D327E_.wvu.PrintArea" localSheetId="3" hidden="1">#REF!</definedName>
    <definedName name="Z_8A554E8E_0218_11D3_B447_0004AC9D327E_.wvu.PrintArea" hidden="1">#REF!</definedName>
    <definedName name="Z_8A554E8E_0218_11D3_B447_0004AC9D327E_.wvu.PrintTitles" localSheetId="1" hidden="1">#REF!</definedName>
    <definedName name="Z_8A554E8E_0218_11D3_B447_0004AC9D327E_.wvu.PrintTitles" localSheetId="3" hidden="1">#REF!</definedName>
    <definedName name="Z_8A554E8E_0218_11D3_B447_0004AC9D327E_.wvu.PrintTitles" hidden="1">#REF!</definedName>
    <definedName name="Z_8A554E8F_0218_11D3_B447_0004AC9D327E_.wvu.Cols" localSheetId="1" hidden="1">#REF!</definedName>
    <definedName name="Z_8A554E8F_0218_11D3_B447_0004AC9D327E_.wvu.Cols" localSheetId="3" hidden="1">#REF!</definedName>
    <definedName name="Z_8A554E8F_0218_11D3_B447_0004AC9D327E_.wvu.Cols" hidden="1">#REF!</definedName>
    <definedName name="Z_8A554E8F_0218_11D3_B447_0004AC9D327E_.wvu.PrintArea" localSheetId="1" hidden="1">#REF!</definedName>
    <definedName name="Z_8A554E8F_0218_11D3_B447_0004AC9D327E_.wvu.PrintArea" localSheetId="3" hidden="1">#REF!</definedName>
    <definedName name="Z_8A554E8F_0218_11D3_B447_0004AC9D327E_.wvu.PrintArea" hidden="1">#REF!</definedName>
    <definedName name="Z_8A554E8F_0218_11D3_B447_0004AC9D327E_.wvu.PrintTitles" localSheetId="1" hidden="1">#REF!</definedName>
    <definedName name="Z_8A554E8F_0218_11D3_B447_0004AC9D327E_.wvu.PrintTitles" localSheetId="3" hidden="1">#REF!</definedName>
    <definedName name="Z_8A554E8F_0218_11D3_B447_0004AC9D327E_.wvu.PrintTitles" hidden="1">#REF!</definedName>
    <definedName name="Z_8A554E99_0218_11D3_B447_0004AC9D327E_.wvu.Cols" localSheetId="1" hidden="1">#REF!</definedName>
    <definedName name="Z_8A554E99_0218_11D3_B447_0004AC9D327E_.wvu.Cols" localSheetId="3" hidden="1">#REF!</definedName>
    <definedName name="Z_8A554E99_0218_11D3_B447_0004AC9D327E_.wvu.Cols" hidden="1">#REF!</definedName>
    <definedName name="Z_8A554E99_0218_11D3_B447_0004AC9D327E_.wvu.PrintTitles" localSheetId="1" hidden="1">#REF!</definedName>
    <definedName name="Z_8A554E99_0218_11D3_B447_0004AC9D327E_.wvu.PrintTitles" localSheetId="3" hidden="1">#REF!</definedName>
    <definedName name="Z_8A554E99_0218_11D3_B447_0004AC9D327E_.wvu.PrintTitles" hidden="1">#REF!</definedName>
    <definedName name="Z_8A554EA1_0218_11D3_B447_0004AC9D327E_.wvu.Cols" localSheetId="1" hidden="1">#REF!</definedName>
    <definedName name="Z_8A554EA1_0218_11D3_B447_0004AC9D327E_.wvu.Cols" localSheetId="3" hidden="1">#REF!</definedName>
    <definedName name="Z_8A554EA1_0218_11D3_B447_0004AC9D327E_.wvu.Cols" hidden="1">#REF!</definedName>
    <definedName name="Z_8A554EA1_0218_11D3_B447_0004AC9D327E_.wvu.PrintArea" localSheetId="1" hidden="1">#REF!</definedName>
    <definedName name="Z_8A554EA1_0218_11D3_B447_0004AC9D327E_.wvu.PrintArea" localSheetId="3" hidden="1">#REF!</definedName>
    <definedName name="Z_8A554EA1_0218_11D3_B447_0004AC9D327E_.wvu.PrintArea" hidden="1">#REF!</definedName>
    <definedName name="Z_8A554EA1_0218_11D3_B447_0004AC9D327E_.wvu.PrintTitles" localSheetId="1" hidden="1">#REF!</definedName>
    <definedName name="Z_8A554EA1_0218_11D3_B447_0004AC9D327E_.wvu.PrintTitles" localSheetId="3" hidden="1">#REF!</definedName>
    <definedName name="Z_8A554EA1_0218_11D3_B447_0004AC9D327E_.wvu.PrintTitles" hidden="1">#REF!</definedName>
    <definedName name="Z_8A554EA2_0218_11D3_B447_0004AC9D327E_.wvu.Cols" localSheetId="1" hidden="1">#REF!</definedName>
    <definedName name="Z_8A554EA2_0218_11D3_B447_0004AC9D327E_.wvu.Cols" localSheetId="3" hidden="1">#REF!</definedName>
    <definedName name="Z_8A554EA2_0218_11D3_B447_0004AC9D327E_.wvu.Cols" hidden="1">#REF!</definedName>
    <definedName name="Z_8A554EA2_0218_11D3_B447_0004AC9D327E_.wvu.PrintArea" localSheetId="1" hidden="1">#REF!</definedName>
    <definedName name="Z_8A554EA2_0218_11D3_B447_0004AC9D327E_.wvu.PrintArea" localSheetId="3" hidden="1">#REF!</definedName>
    <definedName name="Z_8A554EA2_0218_11D3_B447_0004AC9D327E_.wvu.PrintArea" hidden="1">#REF!</definedName>
    <definedName name="Z_8A554EA2_0218_11D3_B447_0004AC9D327E_.wvu.PrintTitles" localSheetId="1" hidden="1">#REF!</definedName>
    <definedName name="Z_8A554EA2_0218_11D3_B447_0004AC9D327E_.wvu.PrintTitles" localSheetId="3" hidden="1">#REF!</definedName>
    <definedName name="Z_8A554EA2_0218_11D3_B447_0004AC9D327E_.wvu.PrintTitles" hidden="1">#REF!</definedName>
    <definedName name="Z_8A554EBE_0218_11D3_B447_0004AC9D327E_.wvu.Cols" localSheetId="1" hidden="1">#REF!,#REF!</definedName>
    <definedName name="Z_8A554EBE_0218_11D3_B447_0004AC9D327E_.wvu.Cols" localSheetId="3" hidden="1">#REF!,#REF!</definedName>
    <definedName name="Z_8A554EBE_0218_11D3_B447_0004AC9D327E_.wvu.Cols" hidden="1">#REF!,#REF!</definedName>
    <definedName name="Z_8A554EBE_0218_11D3_B447_0004AC9D327E_.wvu.PrintArea" localSheetId="1" hidden="1">#REF!</definedName>
    <definedName name="Z_8A554EBE_0218_11D3_B447_0004AC9D327E_.wvu.PrintArea" localSheetId="3" hidden="1">#REF!</definedName>
    <definedName name="Z_8A554EBE_0218_11D3_B447_0004AC9D327E_.wvu.PrintArea" hidden="1">#REF!</definedName>
    <definedName name="Z_8A554EBE_0218_11D3_B447_0004AC9D327E_.wvu.PrintTitles" localSheetId="1" hidden="1">#REF!</definedName>
    <definedName name="Z_8A554EBE_0218_11D3_B447_0004AC9D327E_.wvu.PrintTitles" localSheetId="3" hidden="1">#REF!</definedName>
    <definedName name="Z_8A554EBE_0218_11D3_B447_0004AC9D327E_.wvu.PrintTitles" hidden="1">#REF!</definedName>
    <definedName name="Z_8A554EC9_0218_11D3_B447_0004AC9D327E_.wvu.Cols" localSheetId="1" hidden="1">#REF!,#REF!</definedName>
    <definedName name="Z_8A554EC9_0218_11D3_B447_0004AC9D327E_.wvu.Cols" localSheetId="3" hidden="1">#REF!,#REF!</definedName>
    <definedName name="Z_8A554EC9_0218_11D3_B447_0004AC9D327E_.wvu.Cols" hidden="1">#REF!,#REF!</definedName>
    <definedName name="Z_8A554EC9_0218_11D3_B447_0004AC9D327E_.wvu.PrintArea" localSheetId="1" hidden="1">#REF!</definedName>
    <definedName name="Z_8A554EC9_0218_11D3_B447_0004AC9D327E_.wvu.PrintArea" localSheetId="3" hidden="1">#REF!</definedName>
    <definedName name="Z_8A554EC9_0218_11D3_B447_0004AC9D327E_.wvu.PrintArea" hidden="1">#REF!</definedName>
    <definedName name="Z_8A554EC9_0218_11D3_B447_0004AC9D327E_.wvu.PrintTitles" localSheetId="1" hidden="1">#REF!</definedName>
    <definedName name="Z_8A554EC9_0218_11D3_B447_0004AC9D327E_.wvu.PrintTitles" localSheetId="3" hidden="1">#REF!</definedName>
    <definedName name="Z_8A554EC9_0218_11D3_B447_0004AC9D327E_.wvu.PrintTitles" hidden="1">#REF!</definedName>
    <definedName name="Z_8C4BDF07_DDFB_11D2_B447_0004AC2EF02B_.wvu.Cols" localSheetId="1" hidden="1">#REF!</definedName>
    <definedName name="Z_8C4BDF07_DDFB_11D2_B447_0004AC2EF02B_.wvu.Cols" localSheetId="3" hidden="1">#REF!</definedName>
    <definedName name="Z_8C4BDF07_DDFB_11D2_B447_0004AC2EF02B_.wvu.Cols" hidden="1">#REF!</definedName>
    <definedName name="Z_8C4BDF07_DDFB_11D2_B447_0004AC2EF02B_.wvu.PrintTitles" localSheetId="1" hidden="1">#REF!</definedName>
    <definedName name="Z_8C4BDF07_DDFB_11D2_B447_0004AC2EF02B_.wvu.PrintTitles" localSheetId="3" hidden="1">#REF!</definedName>
    <definedName name="Z_8C4BDF07_DDFB_11D2_B447_0004AC2EF02B_.wvu.PrintTitles" hidden="1">#REF!</definedName>
    <definedName name="Z_8C4BDF0F_DDFB_11D2_B447_0004AC2EF02B_.wvu.Cols" localSheetId="1" hidden="1">#REF!</definedName>
    <definedName name="Z_8C4BDF0F_DDFB_11D2_B447_0004AC2EF02B_.wvu.Cols" localSheetId="3" hidden="1">#REF!</definedName>
    <definedName name="Z_8C4BDF0F_DDFB_11D2_B447_0004AC2EF02B_.wvu.Cols" hidden="1">#REF!</definedName>
    <definedName name="Z_8C4BDF0F_DDFB_11D2_B447_0004AC2EF02B_.wvu.PrintArea" localSheetId="1" hidden="1">#REF!</definedName>
    <definedName name="Z_8C4BDF0F_DDFB_11D2_B447_0004AC2EF02B_.wvu.PrintArea" localSheetId="3" hidden="1">#REF!</definedName>
    <definedName name="Z_8C4BDF0F_DDFB_11D2_B447_0004AC2EF02B_.wvu.PrintArea" hidden="1">#REF!</definedName>
    <definedName name="Z_8C4BDF0F_DDFB_11D2_B447_0004AC2EF02B_.wvu.PrintTitles" localSheetId="1" hidden="1">#REF!</definedName>
    <definedName name="Z_8C4BDF0F_DDFB_11D2_B447_0004AC2EF02B_.wvu.PrintTitles" localSheetId="3" hidden="1">#REF!</definedName>
    <definedName name="Z_8C4BDF0F_DDFB_11D2_B447_0004AC2EF02B_.wvu.PrintTitles" hidden="1">#REF!</definedName>
    <definedName name="Z_8C4BDF10_DDFB_11D2_B447_0004AC2EF02B_.wvu.Cols" localSheetId="1" hidden="1">#REF!</definedName>
    <definedName name="Z_8C4BDF10_DDFB_11D2_B447_0004AC2EF02B_.wvu.Cols" localSheetId="3" hidden="1">#REF!</definedName>
    <definedName name="Z_8C4BDF10_DDFB_11D2_B447_0004AC2EF02B_.wvu.Cols" hidden="1">#REF!</definedName>
    <definedName name="Z_8C4BDF10_DDFB_11D2_B447_0004AC2EF02B_.wvu.PrintArea" localSheetId="1" hidden="1">#REF!</definedName>
    <definedName name="Z_8C4BDF10_DDFB_11D2_B447_0004AC2EF02B_.wvu.PrintArea" localSheetId="3" hidden="1">#REF!</definedName>
    <definedName name="Z_8C4BDF10_DDFB_11D2_B447_0004AC2EF02B_.wvu.PrintArea" hidden="1">#REF!</definedName>
    <definedName name="Z_8C4BDF10_DDFB_11D2_B447_0004AC2EF02B_.wvu.PrintTitles" localSheetId="1" hidden="1">#REF!</definedName>
    <definedName name="Z_8C4BDF10_DDFB_11D2_B447_0004AC2EF02B_.wvu.PrintTitles" localSheetId="3" hidden="1">#REF!</definedName>
    <definedName name="Z_8C4BDF10_DDFB_11D2_B447_0004AC2EF02B_.wvu.PrintTitles" hidden="1">#REF!</definedName>
    <definedName name="Z_8C4BDF1A_DDFB_11D2_B447_0004AC2EF02B_.wvu.Cols" localSheetId="1" hidden="1">#REF!</definedName>
    <definedName name="Z_8C4BDF1A_DDFB_11D2_B447_0004AC2EF02B_.wvu.Cols" localSheetId="3" hidden="1">#REF!</definedName>
    <definedName name="Z_8C4BDF1A_DDFB_11D2_B447_0004AC2EF02B_.wvu.Cols" hidden="1">#REF!</definedName>
    <definedName name="Z_8C4BDF1A_DDFB_11D2_B447_0004AC2EF02B_.wvu.PrintTitles" localSheetId="1" hidden="1">#REF!</definedName>
    <definedName name="Z_8C4BDF1A_DDFB_11D2_B447_0004AC2EF02B_.wvu.PrintTitles" localSheetId="3" hidden="1">#REF!</definedName>
    <definedName name="Z_8C4BDF1A_DDFB_11D2_B447_0004AC2EF02B_.wvu.PrintTitles" hidden="1">#REF!</definedName>
    <definedName name="Z_8C4BDF22_DDFB_11D2_B447_0004AC2EF02B_.wvu.Cols" localSheetId="1" hidden="1">#REF!</definedName>
    <definedName name="Z_8C4BDF22_DDFB_11D2_B447_0004AC2EF02B_.wvu.Cols" localSheetId="3" hidden="1">#REF!</definedName>
    <definedName name="Z_8C4BDF22_DDFB_11D2_B447_0004AC2EF02B_.wvu.Cols" hidden="1">#REF!</definedName>
    <definedName name="Z_8C4BDF22_DDFB_11D2_B447_0004AC2EF02B_.wvu.PrintArea" localSheetId="1" hidden="1">#REF!</definedName>
    <definedName name="Z_8C4BDF22_DDFB_11D2_B447_0004AC2EF02B_.wvu.PrintArea" localSheetId="3" hidden="1">#REF!</definedName>
    <definedName name="Z_8C4BDF22_DDFB_11D2_B447_0004AC2EF02B_.wvu.PrintArea" hidden="1">#REF!</definedName>
    <definedName name="Z_8C4BDF22_DDFB_11D2_B447_0004AC2EF02B_.wvu.PrintTitles" localSheetId="1" hidden="1">#REF!</definedName>
    <definedName name="Z_8C4BDF22_DDFB_11D2_B447_0004AC2EF02B_.wvu.PrintTitles" localSheetId="3" hidden="1">#REF!</definedName>
    <definedName name="Z_8C4BDF22_DDFB_11D2_B447_0004AC2EF02B_.wvu.PrintTitles" hidden="1">#REF!</definedName>
    <definedName name="Z_8C4BDF23_DDFB_11D2_B447_0004AC2EF02B_.wvu.Cols" localSheetId="1" hidden="1">#REF!</definedName>
    <definedName name="Z_8C4BDF23_DDFB_11D2_B447_0004AC2EF02B_.wvu.Cols" localSheetId="3" hidden="1">#REF!</definedName>
    <definedName name="Z_8C4BDF23_DDFB_11D2_B447_0004AC2EF02B_.wvu.Cols" hidden="1">#REF!</definedName>
    <definedName name="Z_8C4BDF23_DDFB_11D2_B447_0004AC2EF02B_.wvu.PrintArea" localSheetId="1" hidden="1">#REF!</definedName>
    <definedName name="Z_8C4BDF23_DDFB_11D2_B447_0004AC2EF02B_.wvu.PrintArea" localSheetId="3" hidden="1">#REF!</definedName>
    <definedName name="Z_8C4BDF23_DDFB_11D2_B447_0004AC2EF02B_.wvu.PrintArea" hidden="1">#REF!</definedName>
    <definedName name="Z_8C4BDF23_DDFB_11D2_B447_0004AC2EF02B_.wvu.PrintTitles" localSheetId="1" hidden="1">#REF!</definedName>
    <definedName name="Z_8C4BDF23_DDFB_11D2_B447_0004AC2EF02B_.wvu.PrintTitles" localSheetId="3" hidden="1">#REF!</definedName>
    <definedName name="Z_8C4BDF23_DDFB_11D2_B447_0004AC2EF02B_.wvu.PrintTitles" hidden="1">#REF!</definedName>
    <definedName name="Z_A111C001_7749_11D4_A2E8_0040053A147C_.wvu.FilterData" localSheetId="1" hidden="1">#REF!</definedName>
    <definedName name="Z_A111C001_7749_11D4_A2E8_0040053A147C_.wvu.FilterData" localSheetId="3" hidden="1">#REF!</definedName>
    <definedName name="Z_A111C001_7749_11D4_A2E8_0040053A147C_.wvu.FilterData" hidden="1">#REF!</definedName>
    <definedName name="Z_A111C001_7749_11D4_A2E8_0040053A147C_.wvu.PrintArea" localSheetId="1" hidden="1">#REF!</definedName>
    <definedName name="Z_A111C001_7749_11D4_A2E8_0040053A147C_.wvu.PrintArea" localSheetId="3" hidden="1">#REF!</definedName>
    <definedName name="Z_A111C001_7749_11D4_A2E8_0040053A147C_.wvu.PrintArea" hidden="1">#REF!</definedName>
    <definedName name="Z_A111C001_7749_11D4_A2E8_0040053A147C_.wvu.Rows" localSheetId="1" hidden="1">#REF!</definedName>
    <definedName name="Z_A111C001_7749_11D4_A2E8_0040053A147C_.wvu.Rows" localSheetId="3" hidden="1">#REF!</definedName>
    <definedName name="Z_A111C001_7749_11D4_A2E8_0040053A147C_.wvu.Rows" hidden="1">#REF!</definedName>
    <definedName name="Z_A8D5561D_E6A5_11D2_B445_0004AC9D327E_.wvu.Cols" localSheetId="1" hidden="1">#REF!</definedName>
    <definedName name="Z_A8D5561D_E6A5_11D2_B445_0004AC9D327E_.wvu.Cols" localSheetId="3" hidden="1">#REF!</definedName>
    <definedName name="Z_A8D5561D_E6A5_11D2_B445_0004AC9D327E_.wvu.Cols" hidden="1">#REF!</definedName>
    <definedName name="Z_A8D5561D_E6A5_11D2_B445_0004AC9D327E_.wvu.PrintTitles" localSheetId="1" hidden="1">#REF!</definedName>
    <definedName name="Z_A8D5561D_E6A5_11D2_B445_0004AC9D327E_.wvu.PrintTitles" localSheetId="3" hidden="1">#REF!</definedName>
    <definedName name="Z_A8D5561D_E6A5_11D2_B445_0004AC9D327E_.wvu.PrintTitles" hidden="1">#REF!</definedName>
    <definedName name="Z_A8D55625_E6A5_11D2_B445_0004AC9D327E_.wvu.Cols" localSheetId="1" hidden="1">#REF!</definedName>
    <definedName name="Z_A8D55625_E6A5_11D2_B445_0004AC9D327E_.wvu.Cols" localSheetId="3" hidden="1">#REF!</definedName>
    <definedName name="Z_A8D55625_E6A5_11D2_B445_0004AC9D327E_.wvu.Cols" hidden="1">#REF!</definedName>
    <definedName name="Z_A8D55625_E6A5_11D2_B445_0004AC9D327E_.wvu.PrintArea" localSheetId="1" hidden="1">#REF!</definedName>
    <definedName name="Z_A8D55625_E6A5_11D2_B445_0004AC9D327E_.wvu.PrintArea" localSheetId="3" hidden="1">#REF!</definedName>
    <definedName name="Z_A8D55625_E6A5_11D2_B445_0004AC9D327E_.wvu.PrintArea" hidden="1">#REF!</definedName>
    <definedName name="Z_A8D55625_E6A5_11D2_B445_0004AC9D327E_.wvu.PrintTitles" localSheetId="1" hidden="1">#REF!</definedName>
    <definedName name="Z_A8D55625_E6A5_11D2_B445_0004AC9D327E_.wvu.PrintTitles" localSheetId="3" hidden="1">#REF!</definedName>
    <definedName name="Z_A8D55625_E6A5_11D2_B445_0004AC9D327E_.wvu.PrintTitles" hidden="1">#REF!</definedName>
    <definedName name="Z_A8D55626_E6A5_11D2_B445_0004AC9D327E_.wvu.Cols" localSheetId="1" hidden="1">#REF!</definedName>
    <definedName name="Z_A8D55626_E6A5_11D2_B445_0004AC9D327E_.wvu.Cols" localSheetId="3" hidden="1">#REF!</definedName>
    <definedName name="Z_A8D55626_E6A5_11D2_B445_0004AC9D327E_.wvu.Cols" hidden="1">#REF!</definedName>
    <definedName name="Z_A8D55626_E6A5_11D2_B445_0004AC9D327E_.wvu.PrintArea" localSheetId="1" hidden="1">#REF!</definedName>
    <definedName name="Z_A8D55626_E6A5_11D2_B445_0004AC9D327E_.wvu.PrintArea" localSheetId="3" hidden="1">#REF!</definedName>
    <definedName name="Z_A8D55626_E6A5_11D2_B445_0004AC9D327E_.wvu.PrintArea" hidden="1">#REF!</definedName>
    <definedName name="Z_A8D55626_E6A5_11D2_B445_0004AC9D327E_.wvu.PrintTitles" localSheetId="1" hidden="1">#REF!</definedName>
    <definedName name="Z_A8D55626_E6A5_11D2_B445_0004AC9D327E_.wvu.PrintTitles" localSheetId="3" hidden="1">#REF!</definedName>
    <definedName name="Z_A8D55626_E6A5_11D2_B445_0004AC9D327E_.wvu.PrintTitles" hidden="1">#REF!</definedName>
    <definedName name="Z_A8D55630_E6A5_11D2_B445_0004AC9D327E_.wvu.Cols" localSheetId="1" hidden="1">#REF!</definedName>
    <definedName name="Z_A8D55630_E6A5_11D2_B445_0004AC9D327E_.wvu.Cols" localSheetId="3" hidden="1">#REF!</definedName>
    <definedName name="Z_A8D55630_E6A5_11D2_B445_0004AC9D327E_.wvu.Cols" hidden="1">#REF!</definedName>
    <definedName name="Z_A8D55630_E6A5_11D2_B445_0004AC9D327E_.wvu.PrintTitles" localSheetId="1" hidden="1">#REF!</definedName>
    <definedName name="Z_A8D55630_E6A5_11D2_B445_0004AC9D327E_.wvu.PrintTitles" localSheetId="3" hidden="1">#REF!</definedName>
    <definedName name="Z_A8D55630_E6A5_11D2_B445_0004AC9D327E_.wvu.PrintTitles" hidden="1">#REF!</definedName>
    <definedName name="Z_A8D55638_E6A5_11D2_B445_0004AC9D327E_.wvu.Cols" localSheetId="1" hidden="1">#REF!</definedName>
    <definedName name="Z_A8D55638_E6A5_11D2_B445_0004AC9D327E_.wvu.Cols" localSheetId="3" hidden="1">#REF!</definedName>
    <definedName name="Z_A8D55638_E6A5_11D2_B445_0004AC9D327E_.wvu.Cols" hidden="1">#REF!</definedName>
    <definedName name="Z_A8D55638_E6A5_11D2_B445_0004AC9D327E_.wvu.PrintArea" localSheetId="1" hidden="1">#REF!</definedName>
    <definedName name="Z_A8D55638_E6A5_11D2_B445_0004AC9D327E_.wvu.PrintArea" localSheetId="3" hidden="1">#REF!</definedName>
    <definedName name="Z_A8D55638_E6A5_11D2_B445_0004AC9D327E_.wvu.PrintArea" hidden="1">#REF!</definedName>
    <definedName name="Z_A8D55638_E6A5_11D2_B445_0004AC9D327E_.wvu.PrintTitles" localSheetId="1" hidden="1">#REF!</definedName>
    <definedName name="Z_A8D55638_E6A5_11D2_B445_0004AC9D327E_.wvu.PrintTitles" localSheetId="3" hidden="1">#REF!</definedName>
    <definedName name="Z_A8D55638_E6A5_11D2_B445_0004AC9D327E_.wvu.PrintTitles" hidden="1">#REF!</definedName>
    <definedName name="Z_A8D55639_E6A5_11D2_B445_0004AC9D327E_.wvu.Cols" localSheetId="1" hidden="1">#REF!</definedName>
    <definedName name="Z_A8D55639_E6A5_11D2_B445_0004AC9D327E_.wvu.Cols" localSheetId="3" hidden="1">#REF!</definedName>
    <definedName name="Z_A8D55639_E6A5_11D2_B445_0004AC9D327E_.wvu.Cols" hidden="1">#REF!</definedName>
    <definedName name="Z_A8D55639_E6A5_11D2_B445_0004AC9D327E_.wvu.PrintArea" localSheetId="1" hidden="1">#REF!</definedName>
    <definedName name="Z_A8D55639_E6A5_11D2_B445_0004AC9D327E_.wvu.PrintArea" localSheetId="3" hidden="1">#REF!</definedName>
    <definedName name="Z_A8D55639_E6A5_11D2_B445_0004AC9D327E_.wvu.PrintArea" hidden="1">#REF!</definedName>
    <definedName name="Z_A8D55639_E6A5_11D2_B445_0004AC9D327E_.wvu.PrintTitles" localSheetId="1" hidden="1">#REF!</definedName>
    <definedName name="Z_A8D55639_E6A5_11D2_B445_0004AC9D327E_.wvu.PrintTitles" localSheetId="3" hidden="1">#REF!</definedName>
    <definedName name="Z_A8D55639_E6A5_11D2_B445_0004AC9D327E_.wvu.PrintTitles" hidden="1">#REF!</definedName>
    <definedName name="Z_A8D55655_E6A5_11D2_B445_0004AC9D327E_.wvu.PrintArea" localSheetId="1" hidden="1">#REF!</definedName>
    <definedName name="Z_A8D55655_E6A5_11D2_B445_0004AC9D327E_.wvu.PrintArea" localSheetId="3" hidden="1">#REF!</definedName>
    <definedName name="Z_A8D55655_E6A5_11D2_B445_0004AC9D327E_.wvu.PrintArea" hidden="1">#REF!</definedName>
    <definedName name="Z_A8D55655_E6A5_11D2_B445_0004AC9D327E_.wvu.PrintTitles" localSheetId="1" hidden="1">#REF!</definedName>
    <definedName name="Z_A8D55655_E6A5_11D2_B445_0004AC9D327E_.wvu.PrintTitles" localSheetId="3" hidden="1">#REF!</definedName>
    <definedName name="Z_A8D55655_E6A5_11D2_B445_0004AC9D327E_.wvu.PrintTitles" hidden="1">#REF!</definedName>
    <definedName name="Z_A8D55660_E6A5_11D2_B445_0004AC9D327E_.wvu.PrintArea" localSheetId="1" hidden="1">#REF!</definedName>
    <definedName name="Z_A8D55660_E6A5_11D2_B445_0004AC9D327E_.wvu.PrintArea" localSheetId="3" hidden="1">#REF!</definedName>
    <definedName name="Z_A8D55660_E6A5_11D2_B445_0004AC9D327E_.wvu.PrintArea" hidden="1">#REF!</definedName>
    <definedName name="Z_A8D55660_E6A5_11D2_B445_0004AC9D327E_.wvu.PrintTitles" localSheetId="1" hidden="1">#REF!</definedName>
    <definedName name="Z_A8D55660_E6A5_11D2_B445_0004AC9D327E_.wvu.PrintTitles" localSheetId="3" hidden="1">#REF!</definedName>
    <definedName name="Z_A8D55660_E6A5_11D2_B445_0004AC9D327E_.wvu.PrintTitles" hidden="1">#REF!</definedName>
    <definedName name="Z_A9FE4974_DE42_11D2_B447_0004AC2EF02B_.wvu.PrintArea" localSheetId="1" hidden="1">#REF!</definedName>
    <definedName name="Z_A9FE4974_DE42_11D2_B447_0004AC2EF02B_.wvu.PrintArea" localSheetId="3" hidden="1">#REF!</definedName>
    <definedName name="Z_A9FE4974_DE42_11D2_B447_0004AC2EF02B_.wvu.PrintArea" hidden="1">#REF!</definedName>
    <definedName name="Z_A9FE4974_DE42_11D2_B447_0004AC2EF02B_.wvu.PrintTitles" localSheetId="1" hidden="1">#REF!</definedName>
    <definedName name="Z_A9FE4974_DE42_11D2_B447_0004AC2EF02B_.wvu.PrintTitles" localSheetId="3" hidden="1">#REF!</definedName>
    <definedName name="Z_A9FE4974_DE42_11D2_B447_0004AC2EF02B_.wvu.PrintTitles" hidden="1">#REF!</definedName>
    <definedName name="Z_A9FE497F_DE42_11D2_B447_0004AC2EF02B_.wvu.PrintArea" localSheetId="1" hidden="1">#REF!</definedName>
    <definedName name="Z_A9FE497F_DE42_11D2_B447_0004AC2EF02B_.wvu.PrintArea" localSheetId="3" hidden="1">#REF!</definedName>
    <definedName name="Z_A9FE497F_DE42_11D2_B447_0004AC2EF02B_.wvu.PrintArea" hidden="1">#REF!</definedName>
    <definedName name="Z_A9FE497F_DE42_11D2_B447_0004AC2EF02B_.wvu.PrintTitles" localSheetId="1" hidden="1">#REF!</definedName>
    <definedName name="Z_A9FE497F_DE42_11D2_B447_0004AC2EF02B_.wvu.PrintTitles" localSheetId="3" hidden="1">#REF!</definedName>
    <definedName name="Z_A9FE497F_DE42_11D2_B447_0004AC2EF02B_.wvu.PrintTitles" hidden="1">#REF!</definedName>
    <definedName name="Z_A9FE49A0_DE42_11D2_B447_0004AC2EF02B_.wvu.Cols" localSheetId="1" hidden="1">#REF!</definedName>
    <definedName name="Z_A9FE49A0_DE42_11D2_B447_0004AC2EF02B_.wvu.Cols" localSheetId="3" hidden="1">#REF!</definedName>
    <definedName name="Z_A9FE49A0_DE42_11D2_B447_0004AC2EF02B_.wvu.Cols" hidden="1">#REF!</definedName>
    <definedName name="Z_A9FE49A0_DE42_11D2_B447_0004AC2EF02B_.wvu.PrintTitles" localSheetId="1" hidden="1">#REF!</definedName>
    <definedName name="Z_A9FE49A0_DE42_11D2_B447_0004AC2EF02B_.wvu.PrintTitles" localSheetId="3" hidden="1">#REF!</definedName>
    <definedName name="Z_A9FE49A0_DE42_11D2_B447_0004AC2EF02B_.wvu.PrintTitles" hidden="1">#REF!</definedName>
    <definedName name="Z_A9FE49A8_DE42_11D2_B447_0004AC2EF02B_.wvu.Cols" localSheetId="1" hidden="1">#REF!</definedName>
    <definedName name="Z_A9FE49A8_DE42_11D2_B447_0004AC2EF02B_.wvu.Cols" localSheetId="3" hidden="1">#REF!</definedName>
    <definedName name="Z_A9FE49A8_DE42_11D2_B447_0004AC2EF02B_.wvu.Cols" hidden="1">#REF!</definedName>
    <definedName name="Z_A9FE49A8_DE42_11D2_B447_0004AC2EF02B_.wvu.PrintArea" localSheetId="1" hidden="1">#REF!</definedName>
    <definedName name="Z_A9FE49A8_DE42_11D2_B447_0004AC2EF02B_.wvu.PrintArea" localSheetId="3" hidden="1">#REF!</definedName>
    <definedName name="Z_A9FE49A8_DE42_11D2_B447_0004AC2EF02B_.wvu.PrintArea" hidden="1">#REF!</definedName>
    <definedName name="Z_A9FE49A8_DE42_11D2_B447_0004AC2EF02B_.wvu.PrintTitles" localSheetId="1" hidden="1">#REF!</definedName>
    <definedName name="Z_A9FE49A8_DE42_11D2_B447_0004AC2EF02B_.wvu.PrintTitles" localSheetId="3" hidden="1">#REF!</definedName>
    <definedName name="Z_A9FE49A8_DE42_11D2_B447_0004AC2EF02B_.wvu.PrintTitles" hidden="1">#REF!</definedName>
    <definedName name="Z_A9FE49A9_DE42_11D2_B447_0004AC2EF02B_.wvu.Cols" localSheetId="1" hidden="1">#REF!</definedName>
    <definedName name="Z_A9FE49A9_DE42_11D2_B447_0004AC2EF02B_.wvu.Cols" localSheetId="3" hidden="1">#REF!</definedName>
    <definedName name="Z_A9FE49A9_DE42_11D2_B447_0004AC2EF02B_.wvu.Cols" hidden="1">#REF!</definedName>
    <definedName name="Z_A9FE49A9_DE42_11D2_B447_0004AC2EF02B_.wvu.PrintArea" localSheetId="1" hidden="1">#REF!</definedName>
    <definedName name="Z_A9FE49A9_DE42_11D2_B447_0004AC2EF02B_.wvu.PrintArea" localSheetId="3" hidden="1">#REF!</definedName>
    <definedName name="Z_A9FE49A9_DE42_11D2_B447_0004AC2EF02B_.wvu.PrintArea" hidden="1">#REF!</definedName>
    <definedName name="Z_A9FE49A9_DE42_11D2_B447_0004AC2EF02B_.wvu.PrintTitles" localSheetId="1" hidden="1">#REF!</definedName>
    <definedName name="Z_A9FE49A9_DE42_11D2_B447_0004AC2EF02B_.wvu.PrintTitles" localSheetId="3" hidden="1">#REF!</definedName>
    <definedName name="Z_A9FE49A9_DE42_11D2_B447_0004AC2EF02B_.wvu.PrintTitles" hidden="1">#REF!</definedName>
    <definedName name="Z_A9FE49B3_DE42_11D2_B447_0004AC2EF02B_.wvu.Cols" localSheetId="1" hidden="1">#REF!</definedName>
    <definedName name="Z_A9FE49B3_DE42_11D2_B447_0004AC2EF02B_.wvu.Cols" localSheetId="3" hidden="1">#REF!</definedName>
    <definedName name="Z_A9FE49B3_DE42_11D2_B447_0004AC2EF02B_.wvu.Cols" hidden="1">#REF!</definedName>
    <definedName name="Z_A9FE49B3_DE42_11D2_B447_0004AC2EF02B_.wvu.PrintTitles" localSheetId="1" hidden="1">#REF!</definedName>
    <definedName name="Z_A9FE49B3_DE42_11D2_B447_0004AC2EF02B_.wvu.PrintTitles" localSheetId="3" hidden="1">#REF!</definedName>
    <definedName name="Z_A9FE49B3_DE42_11D2_B447_0004AC2EF02B_.wvu.PrintTitles" hidden="1">#REF!</definedName>
    <definedName name="Z_A9FE49BB_DE42_11D2_B447_0004AC2EF02B_.wvu.Cols" localSheetId="1" hidden="1">#REF!</definedName>
    <definedName name="Z_A9FE49BB_DE42_11D2_B447_0004AC2EF02B_.wvu.Cols" localSheetId="3" hidden="1">#REF!</definedName>
    <definedName name="Z_A9FE49BB_DE42_11D2_B447_0004AC2EF02B_.wvu.Cols" hidden="1">#REF!</definedName>
    <definedName name="Z_A9FE49BB_DE42_11D2_B447_0004AC2EF02B_.wvu.PrintArea" localSheetId="1" hidden="1">#REF!</definedName>
    <definedName name="Z_A9FE49BB_DE42_11D2_B447_0004AC2EF02B_.wvu.PrintArea" localSheetId="3" hidden="1">#REF!</definedName>
    <definedName name="Z_A9FE49BB_DE42_11D2_B447_0004AC2EF02B_.wvu.PrintArea" hidden="1">#REF!</definedName>
    <definedName name="Z_A9FE49BB_DE42_11D2_B447_0004AC2EF02B_.wvu.PrintTitles" localSheetId="1" hidden="1">#REF!</definedName>
    <definedName name="Z_A9FE49BB_DE42_11D2_B447_0004AC2EF02B_.wvu.PrintTitles" localSheetId="3" hidden="1">#REF!</definedName>
    <definedName name="Z_A9FE49BB_DE42_11D2_B447_0004AC2EF02B_.wvu.PrintTitles" hidden="1">#REF!</definedName>
    <definedName name="Z_A9FE49BC_DE42_11D2_B447_0004AC2EF02B_.wvu.Cols" localSheetId="1" hidden="1">#REF!</definedName>
    <definedName name="Z_A9FE49BC_DE42_11D2_B447_0004AC2EF02B_.wvu.Cols" localSheetId="3" hidden="1">#REF!</definedName>
    <definedName name="Z_A9FE49BC_DE42_11D2_B447_0004AC2EF02B_.wvu.Cols" hidden="1">#REF!</definedName>
    <definedName name="Z_A9FE49BC_DE42_11D2_B447_0004AC2EF02B_.wvu.PrintArea" localSheetId="1" hidden="1">#REF!</definedName>
    <definedName name="Z_A9FE49BC_DE42_11D2_B447_0004AC2EF02B_.wvu.PrintArea" localSheetId="3" hidden="1">#REF!</definedName>
    <definedName name="Z_A9FE49BC_DE42_11D2_B447_0004AC2EF02B_.wvu.PrintArea" hidden="1">#REF!</definedName>
    <definedName name="Z_A9FE49BC_DE42_11D2_B447_0004AC2EF02B_.wvu.PrintTitles" localSheetId="1" hidden="1">#REF!</definedName>
    <definedName name="Z_A9FE49BC_DE42_11D2_B447_0004AC2EF02B_.wvu.PrintTitles" localSheetId="3" hidden="1">#REF!</definedName>
    <definedName name="Z_A9FE49BC_DE42_11D2_B447_0004AC2EF02B_.wvu.PrintTitles" hidden="1">#REF!</definedName>
    <definedName name="Z_AB23AFB7_E767_11D2_B445_0004AC9D327E_.wvu.PrintArea" localSheetId="1" hidden="1">#REF!</definedName>
    <definedName name="Z_AB23AFB7_E767_11D2_B445_0004AC9D327E_.wvu.PrintArea" localSheetId="3" hidden="1">#REF!</definedName>
    <definedName name="Z_AB23AFB7_E767_11D2_B445_0004AC9D327E_.wvu.PrintArea" hidden="1">#REF!</definedName>
    <definedName name="Z_AB23AFB7_E767_11D2_B445_0004AC9D327E_.wvu.PrintTitles" localSheetId="1" hidden="1">#REF!</definedName>
    <definedName name="Z_AB23AFB7_E767_11D2_B445_0004AC9D327E_.wvu.PrintTitles" localSheetId="3" hidden="1">#REF!</definedName>
    <definedName name="Z_AB23AFB7_E767_11D2_B445_0004AC9D327E_.wvu.PrintTitles" hidden="1">#REF!</definedName>
    <definedName name="Z_AB23AFC2_E767_11D2_B445_0004AC9D327E_.wvu.PrintArea" localSheetId="1" hidden="1">#REF!</definedName>
    <definedName name="Z_AB23AFC2_E767_11D2_B445_0004AC9D327E_.wvu.PrintArea" localSheetId="3" hidden="1">#REF!</definedName>
    <definedName name="Z_AB23AFC2_E767_11D2_B445_0004AC9D327E_.wvu.PrintArea" hidden="1">#REF!</definedName>
    <definedName name="Z_AB23AFC2_E767_11D2_B445_0004AC9D327E_.wvu.PrintTitles" localSheetId="1" hidden="1">#REF!</definedName>
    <definedName name="Z_AB23AFC2_E767_11D2_B445_0004AC9D327E_.wvu.PrintTitles" localSheetId="3" hidden="1">#REF!</definedName>
    <definedName name="Z_AB23AFC2_E767_11D2_B445_0004AC9D327E_.wvu.PrintTitles" hidden="1">#REF!</definedName>
    <definedName name="Z_AB23AFE3_E767_11D2_B445_0004AC9D327E_.wvu.Cols" localSheetId="1" hidden="1">#REF!</definedName>
    <definedName name="Z_AB23AFE3_E767_11D2_B445_0004AC9D327E_.wvu.Cols" localSheetId="3" hidden="1">#REF!</definedName>
    <definedName name="Z_AB23AFE3_E767_11D2_B445_0004AC9D327E_.wvu.Cols" hidden="1">#REF!</definedName>
    <definedName name="Z_AB23AFE3_E767_11D2_B445_0004AC9D327E_.wvu.PrintTitles" localSheetId="1" hidden="1">#REF!</definedName>
    <definedName name="Z_AB23AFE3_E767_11D2_B445_0004AC9D327E_.wvu.PrintTitles" localSheetId="3" hidden="1">#REF!</definedName>
    <definedName name="Z_AB23AFE3_E767_11D2_B445_0004AC9D327E_.wvu.PrintTitles" hidden="1">#REF!</definedName>
    <definedName name="Z_AB23AFEB_E767_11D2_B445_0004AC9D327E_.wvu.Cols" localSheetId="1" hidden="1">#REF!</definedName>
    <definedName name="Z_AB23AFEB_E767_11D2_B445_0004AC9D327E_.wvu.Cols" localSheetId="3" hidden="1">#REF!</definedName>
    <definedName name="Z_AB23AFEB_E767_11D2_B445_0004AC9D327E_.wvu.Cols" hidden="1">#REF!</definedName>
    <definedName name="Z_AB23AFEB_E767_11D2_B445_0004AC9D327E_.wvu.PrintArea" localSheetId="1" hidden="1">#REF!</definedName>
    <definedName name="Z_AB23AFEB_E767_11D2_B445_0004AC9D327E_.wvu.PrintArea" localSheetId="3" hidden="1">#REF!</definedName>
    <definedName name="Z_AB23AFEB_E767_11D2_B445_0004AC9D327E_.wvu.PrintArea" hidden="1">#REF!</definedName>
    <definedName name="Z_AB23AFEB_E767_11D2_B445_0004AC9D327E_.wvu.PrintTitles" localSheetId="1" hidden="1">#REF!</definedName>
    <definedName name="Z_AB23AFEB_E767_11D2_B445_0004AC9D327E_.wvu.PrintTitles" localSheetId="3" hidden="1">#REF!</definedName>
    <definedName name="Z_AB23AFEB_E767_11D2_B445_0004AC9D327E_.wvu.PrintTitles" hidden="1">#REF!</definedName>
    <definedName name="Z_AB23AFEC_E767_11D2_B445_0004AC9D327E_.wvu.Cols" localSheetId="1" hidden="1">#REF!</definedName>
    <definedName name="Z_AB23AFEC_E767_11D2_B445_0004AC9D327E_.wvu.Cols" localSheetId="3" hidden="1">#REF!</definedName>
    <definedName name="Z_AB23AFEC_E767_11D2_B445_0004AC9D327E_.wvu.Cols" hidden="1">#REF!</definedName>
    <definedName name="Z_AB23AFEC_E767_11D2_B445_0004AC9D327E_.wvu.PrintArea" localSheetId="1" hidden="1">#REF!</definedName>
    <definedName name="Z_AB23AFEC_E767_11D2_B445_0004AC9D327E_.wvu.PrintArea" localSheetId="3" hidden="1">#REF!</definedName>
    <definedName name="Z_AB23AFEC_E767_11D2_B445_0004AC9D327E_.wvu.PrintArea" hidden="1">#REF!</definedName>
    <definedName name="Z_AB23AFEC_E767_11D2_B445_0004AC9D327E_.wvu.PrintTitles" localSheetId="1" hidden="1">#REF!</definedName>
    <definedName name="Z_AB23AFEC_E767_11D2_B445_0004AC9D327E_.wvu.PrintTitles" localSheetId="3" hidden="1">#REF!</definedName>
    <definedName name="Z_AB23AFEC_E767_11D2_B445_0004AC9D327E_.wvu.PrintTitles" hidden="1">#REF!</definedName>
    <definedName name="Z_AB23AFF6_E767_11D2_B445_0004AC9D327E_.wvu.Cols" localSheetId="1" hidden="1">#REF!</definedName>
    <definedName name="Z_AB23AFF6_E767_11D2_B445_0004AC9D327E_.wvu.Cols" localSheetId="3" hidden="1">#REF!</definedName>
    <definedName name="Z_AB23AFF6_E767_11D2_B445_0004AC9D327E_.wvu.Cols" hidden="1">#REF!</definedName>
    <definedName name="Z_AB23AFF6_E767_11D2_B445_0004AC9D327E_.wvu.PrintTitles" localSheetId="1" hidden="1">#REF!</definedName>
    <definedName name="Z_AB23AFF6_E767_11D2_B445_0004AC9D327E_.wvu.PrintTitles" localSheetId="3" hidden="1">#REF!</definedName>
    <definedName name="Z_AB23AFF6_E767_11D2_B445_0004AC9D327E_.wvu.PrintTitles" hidden="1">#REF!</definedName>
    <definedName name="Z_AB23AFFE_E767_11D2_B445_0004AC9D327E_.wvu.Cols" localSheetId="1" hidden="1">#REF!</definedName>
    <definedName name="Z_AB23AFFE_E767_11D2_B445_0004AC9D327E_.wvu.Cols" localSheetId="3" hidden="1">#REF!</definedName>
    <definedName name="Z_AB23AFFE_E767_11D2_B445_0004AC9D327E_.wvu.Cols" hidden="1">#REF!</definedName>
    <definedName name="Z_AB23AFFE_E767_11D2_B445_0004AC9D327E_.wvu.PrintArea" localSheetId="1" hidden="1">#REF!</definedName>
    <definedName name="Z_AB23AFFE_E767_11D2_B445_0004AC9D327E_.wvu.PrintArea" localSheetId="3" hidden="1">#REF!</definedName>
    <definedName name="Z_AB23AFFE_E767_11D2_B445_0004AC9D327E_.wvu.PrintArea" hidden="1">#REF!</definedName>
    <definedName name="Z_AB23AFFE_E767_11D2_B445_0004AC9D327E_.wvu.PrintTitles" localSheetId="1" hidden="1">#REF!</definedName>
    <definedName name="Z_AB23AFFE_E767_11D2_B445_0004AC9D327E_.wvu.PrintTitles" localSheetId="3" hidden="1">#REF!</definedName>
    <definedName name="Z_AB23AFFE_E767_11D2_B445_0004AC9D327E_.wvu.PrintTitles" hidden="1">#REF!</definedName>
    <definedName name="Z_AB23AFFF_E767_11D2_B445_0004AC9D327E_.wvu.Cols" localSheetId="1" hidden="1">#REF!</definedName>
    <definedName name="Z_AB23AFFF_E767_11D2_B445_0004AC9D327E_.wvu.Cols" localSheetId="3" hidden="1">#REF!</definedName>
    <definedName name="Z_AB23AFFF_E767_11D2_B445_0004AC9D327E_.wvu.Cols" hidden="1">#REF!</definedName>
    <definedName name="Z_AB23AFFF_E767_11D2_B445_0004AC9D327E_.wvu.PrintArea" localSheetId="1" hidden="1">#REF!</definedName>
    <definedName name="Z_AB23AFFF_E767_11D2_B445_0004AC9D327E_.wvu.PrintArea" localSheetId="3" hidden="1">#REF!</definedName>
    <definedName name="Z_AB23AFFF_E767_11D2_B445_0004AC9D327E_.wvu.PrintArea" hidden="1">#REF!</definedName>
    <definedName name="Z_AB23AFFF_E767_11D2_B445_0004AC9D327E_.wvu.PrintTitles" localSheetId="1" hidden="1">#REF!</definedName>
    <definedName name="Z_AB23AFFF_E767_11D2_B445_0004AC9D327E_.wvu.PrintTitles" localSheetId="3" hidden="1">#REF!</definedName>
    <definedName name="Z_AB23AFFF_E767_11D2_B445_0004AC9D327E_.wvu.PrintTitles" hidden="1">#REF!</definedName>
    <definedName name="Z_B1078CA6_02FE_11D3_B447_0004AC9D327E_.wvu.Cols" localSheetId="1" hidden="1">#REF!</definedName>
    <definedName name="Z_B1078CA6_02FE_11D3_B447_0004AC9D327E_.wvu.Cols" localSheetId="3" hidden="1">#REF!</definedName>
    <definedName name="Z_B1078CA6_02FE_11D3_B447_0004AC9D327E_.wvu.Cols" hidden="1">#REF!</definedName>
    <definedName name="Z_B1078CA6_02FE_11D3_B447_0004AC9D327E_.wvu.PrintTitles" localSheetId="1" hidden="1">#REF!</definedName>
    <definedName name="Z_B1078CA6_02FE_11D3_B447_0004AC9D327E_.wvu.PrintTitles" localSheetId="3" hidden="1">#REF!</definedName>
    <definedName name="Z_B1078CA6_02FE_11D3_B447_0004AC9D327E_.wvu.PrintTitles" hidden="1">#REF!</definedName>
    <definedName name="Z_B1078CAE_02FE_11D3_B447_0004AC9D327E_.wvu.Cols" localSheetId="1" hidden="1">#REF!</definedName>
    <definedName name="Z_B1078CAE_02FE_11D3_B447_0004AC9D327E_.wvu.Cols" localSheetId="3" hidden="1">#REF!</definedName>
    <definedName name="Z_B1078CAE_02FE_11D3_B447_0004AC9D327E_.wvu.Cols" hidden="1">#REF!</definedName>
    <definedName name="Z_B1078CAE_02FE_11D3_B447_0004AC9D327E_.wvu.PrintArea" localSheetId="1" hidden="1">#REF!</definedName>
    <definedName name="Z_B1078CAE_02FE_11D3_B447_0004AC9D327E_.wvu.PrintArea" localSheetId="3" hidden="1">#REF!</definedName>
    <definedName name="Z_B1078CAE_02FE_11D3_B447_0004AC9D327E_.wvu.PrintArea" hidden="1">#REF!</definedName>
    <definedName name="Z_B1078CAE_02FE_11D3_B447_0004AC9D327E_.wvu.PrintTitles" localSheetId="1" hidden="1">#REF!</definedName>
    <definedName name="Z_B1078CAE_02FE_11D3_B447_0004AC9D327E_.wvu.PrintTitles" localSheetId="3" hidden="1">#REF!</definedName>
    <definedName name="Z_B1078CAE_02FE_11D3_B447_0004AC9D327E_.wvu.PrintTitles" hidden="1">#REF!</definedName>
    <definedName name="Z_B1078CAF_02FE_11D3_B447_0004AC9D327E_.wvu.Cols" localSheetId="1" hidden="1">#REF!</definedName>
    <definedName name="Z_B1078CAF_02FE_11D3_B447_0004AC9D327E_.wvu.Cols" localSheetId="3" hidden="1">#REF!</definedName>
    <definedName name="Z_B1078CAF_02FE_11D3_B447_0004AC9D327E_.wvu.Cols" hidden="1">#REF!</definedName>
    <definedName name="Z_B1078CAF_02FE_11D3_B447_0004AC9D327E_.wvu.PrintArea" localSheetId="1" hidden="1">#REF!</definedName>
    <definedName name="Z_B1078CAF_02FE_11D3_B447_0004AC9D327E_.wvu.PrintArea" localSheetId="3" hidden="1">#REF!</definedName>
    <definedName name="Z_B1078CAF_02FE_11D3_B447_0004AC9D327E_.wvu.PrintArea" hidden="1">#REF!</definedName>
    <definedName name="Z_B1078CAF_02FE_11D3_B447_0004AC9D327E_.wvu.PrintTitles" localSheetId="1" hidden="1">#REF!</definedName>
    <definedName name="Z_B1078CAF_02FE_11D3_B447_0004AC9D327E_.wvu.PrintTitles" localSheetId="3" hidden="1">#REF!</definedName>
    <definedName name="Z_B1078CAF_02FE_11D3_B447_0004AC9D327E_.wvu.PrintTitles" hidden="1">#REF!</definedName>
    <definedName name="Z_B1078CB9_02FE_11D3_B447_0004AC9D327E_.wvu.Cols" localSheetId="1" hidden="1">#REF!</definedName>
    <definedName name="Z_B1078CB9_02FE_11D3_B447_0004AC9D327E_.wvu.Cols" localSheetId="3" hidden="1">#REF!</definedName>
    <definedName name="Z_B1078CB9_02FE_11D3_B447_0004AC9D327E_.wvu.Cols" hidden="1">#REF!</definedName>
    <definedName name="Z_B1078CB9_02FE_11D3_B447_0004AC9D327E_.wvu.PrintTitles" localSheetId="1" hidden="1">#REF!</definedName>
    <definedName name="Z_B1078CB9_02FE_11D3_B447_0004AC9D327E_.wvu.PrintTitles" localSheetId="3" hidden="1">#REF!</definedName>
    <definedName name="Z_B1078CB9_02FE_11D3_B447_0004AC9D327E_.wvu.PrintTitles" hidden="1">#REF!</definedName>
    <definedName name="Z_B1078CC1_02FE_11D3_B447_0004AC9D327E_.wvu.Cols" localSheetId="1" hidden="1">#REF!</definedName>
    <definedName name="Z_B1078CC1_02FE_11D3_B447_0004AC9D327E_.wvu.Cols" localSheetId="3" hidden="1">#REF!</definedName>
    <definedName name="Z_B1078CC1_02FE_11D3_B447_0004AC9D327E_.wvu.Cols" hidden="1">#REF!</definedName>
    <definedName name="Z_B1078CC1_02FE_11D3_B447_0004AC9D327E_.wvu.PrintArea" localSheetId="1" hidden="1">#REF!</definedName>
    <definedName name="Z_B1078CC1_02FE_11D3_B447_0004AC9D327E_.wvu.PrintArea" localSheetId="3" hidden="1">#REF!</definedName>
    <definedName name="Z_B1078CC1_02FE_11D3_B447_0004AC9D327E_.wvu.PrintArea" hidden="1">#REF!</definedName>
    <definedName name="Z_B1078CC1_02FE_11D3_B447_0004AC9D327E_.wvu.PrintTitles" localSheetId="1" hidden="1">#REF!</definedName>
    <definedName name="Z_B1078CC1_02FE_11D3_B447_0004AC9D327E_.wvu.PrintTitles" localSheetId="3" hidden="1">#REF!</definedName>
    <definedName name="Z_B1078CC1_02FE_11D3_B447_0004AC9D327E_.wvu.PrintTitles" hidden="1">#REF!</definedName>
    <definedName name="Z_B1078CC2_02FE_11D3_B447_0004AC9D327E_.wvu.Cols" localSheetId="1" hidden="1">#REF!</definedName>
    <definedName name="Z_B1078CC2_02FE_11D3_B447_0004AC9D327E_.wvu.Cols" localSheetId="3" hidden="1">#REF!</definedName>
    <definedName name="Z_B1078CC2_02FE_11D3_B447_0004AC9D327E_.wvu.Cols" hidden="1">#REF!</definedName>
    <definedName name="Z_B1078CC2_02FE_11D3_B447_0004AC9D327E_.wvu.PrintArea" localSheetId="1" hidden="1">#REF!</definedName>
    <definedName name="Z_B1078CC2_02FE_11D3_B447_0004AC9D327E_.wvu.PrintArea" localSheetId="3" hidden="1">#REF!</definedName>
    <definedName name="Z_B1078CC2_02FE_11D3_B447_0004AC9D327E_.wvu.PrintArea" hidden="1">#REF!</definedName>
    <definedName name="Z_B1078CC2_02FE_11D3_B447_0004AC9D327E_.wvu.PrintTitles" localSheetId="1" hidden="1">#REF!</definedName>
    <definedName name="Z_B1078CC2_02FE_11D3_B447_0004AC9D327E_.wvu.PrintTitles" localSheetId="3" hidden="1">#REF!</definedName>
    <definedName name="Z_B1078CC2_02FE_11D3_B447_0004AC9D327E_.wvu.PrintTitles" hidden="1">#REF!</definedName>
    <definedName name="Z_B1078CDE_02FE_11D3_B447_0004AC9D327E_.wvu.Cols" localSheetId="1" hidden="1">#REF!,#REF!</definedName>
    <definedName name="Z_B1078CDE_02FE_11D3_B447_0004AC9D327E_.wvu.Cols" localSheetId="3" hidden="1">#REF!,#REF!</definedName>
    <definedName name="Z_B1078CDE_02FE_11D3_B447_0004AC9D327E_.wvu.Cols" hidden="1">#REF!,#REF!</definedName>
    <definedName name="Z_B1078CDE_02FE_11D3_B447_0004AC9D327E_.wvu.PrintArea" localSheetId="1" hidden="1">#REF!</definedName>
    <definedName name="Z_B1078CDE_02FE_11D3_B447_0004AC9D327E_.wvu.PrintArea" localSheetId="3" hidden="1">#REF!</definedName>
    <definedName name="Z_B1078CDE_02FE_11D3_B447_0004AC9D327E_.wvu.PrintArea" hidden="1">#REF!</definedName>
    <definedName name="Z_B1078CDE_02FE_11D3_B447_0004AC9D327E_.wvu.PrintTitles" localSheetId="1" hidden="1">#REF!</definedName>
    <definedName name="Z_B1078CDE_02FE_11D3_B447_0004AC9D327E_.wvu.PrintTitles" localSheetId="3" hidden="1">#REF!</definedName>
    <definedName name="Z_B1078CDE_02FE_11D3_B447_0004AC9D327E_.wvu.PrintTitles" hidden="1">#REF!</definedName>
    <definedName name="Z_B1078CE9_02FE_11D3_B447_0004AC9D327E_.wvu.Cols" localSheetId="1" hidden="1">#REF!,#REF!</definedName>
    <definedName name="Z_B1078CE9_02FE_11D3_B447_0004AC9D327E_.wvu.Cols" localSheetId="3" hidden="1">#REF!,#REF!</definedName>
    <definedName name="Z_B1078CE9_02FE_11D3_B447_0004AC9D327E_.wvu.Cols" hidden="1">#REF!,#REF!</definedName>
    <definedName name="Z_B1078CE9_02FE_11D3_B447_0004AC9D327E_.wvu.PrintArea" localSheetId="1" hidden="1">#REF!</definedName>
    <definedName name="Z_B1078CE9_02FE_11D3_B447_0004AC9D327E_.wvu.PrintArea" localSheetId="3" hidden="1">#REF!</definedName>
    <definedName name="Z_B1078CE9_02FE_11D3_B447_0004AC9D327E_.wvu.PrintArea" hidden="1">#REF!</definedName>
    <definedName name="Z_B1078CE9_02FE_11D3_B447_0004AC9D327E_.wvu.PrintTitles" localSheetId="1" hidden="1">#REF!</definedName>
    <definedName name="Z_B1078CE9_02FE_11D3_B447_0004AC9D327E_.wvu.PrintTitles" localSheetId="3" hidden="1">#REF!</definedName>
    <definedName name="Z_B1078CE9_02FE_11D3_B447_0004AC9D327E_.wvu.PrintTitles" hidden="1">#REF!</definedName>
    <definedName name="Z_B18DECEA_E79E_11D2_B445_0004AC9D327E_.wvu.Cols" localSheetId="1" hidden="1">#REF!</definedName>
    <definedName name="Z_B18DECEA_E79E_11D2_B445_0004AC9D327E_.wvu.Cols" localSheetId="3" hidden="1">#REF!</definedName>
    <definedName name="Z_B18DECEA_E79E_11D2_B445_0004AC9D327E_.wvu.Cols" hidden="1">#REF!</definedName>
    <definedName name="Z_B18DECEA_E79E_11D2_B445_0004AC9D327E_.wvu.PrintTitles" localSheetId="1" hidden="1">#REF!</definedName>
    <definedName name="Z_B18DECEA_E79E_11D2_B445_0004AC9D327E_.wvu.PrintTitles" localSheetId="3" hidden="1">#REF!</definedName>
    <definedName name="Z_B18DECEA_E79E_11D2_B445_0004AC9D327E_.wvu.PrintTitles" hidden="1">#REF!</definedName>
    <definedName name="Z_B18DECF2_E79E_11D2_B445_0004AC9D327E_.wvu.Cols" localSheetId="1" hidden="1">#REF!</definedName>
    <definedName name="Z_B18DECF2_E79E_11D2_B445_0004AC9D327E_.wvu.Cols" localSheetId="3" hidden="1">#REF!</definedName>
    <definedName name="Z_B18DECF2_E79E_11D2_B445_0004AC9D327E_.wvu.Cols" hidden="1">#REF!</definedName>
    <definedName name="Z_B18DECF2_E79E_11D2_B445_0004AC9D327E_.wvu.PrintArea" localSheetId="1" hidden="1">#REF!</definedName>
    <definedName name="Z_B18DECF2_E79E_11D2_B445_0004AC9D327E_.wvu.PrintArea" localSheetId="3" hidden="1">#REF!</definedName>
    <definedName name="Z_B18DECF2_E79E_11D2_B445_0004AC9D327E_.wvu.PrintArea" hidden="1">#REF!</definedName>
    <definedName name="Z_B18DECF2_E79E_11D2_B445_0004AC9D327E_.wvu.PrintTitles" localSheetId="1" hidden="1">#REF!</definedName>
    <definedName name="Z_B18DECF2_E79E_11D2_B445_0004AC9D327E_.wvu.PrintTitles" localSheetId="3" hidden="1">#REF!</definedName>
    <definedName name="Z_B18DECF2_E79E_11D2_B445_0004AC9D327E_.wvu.PrintTitles" hidden="1">#REF!</definedName>
    <definedName name="Z_B18DECF3_E79E_11D2_B445_0004AC9D327E_.wvu.Cols" localSheetId="1" hidden="1">#REF!</definedName>
    <definedName name="Z_B18DECF3_E79E_11D2_B445_0004AC9D327E_.wvu.Cols" localSheetId="3" hidden="1">#REF!</definedName>
    <definedName name="Z_B18DECF3_E79E_11D2_B445_0004AC9D327E_.wvu.Cols" hidden="1">#REF!</definedName>
    <definedName name="Z_B18DECF3_E79E_11D2_B445_0004AC9D327E_.wvu.PrintArea" localSheetId="1" hidden="1">#REF!</definedName>
    <definedName name="Z_B18DECF3_E79E_11D2_B445_0004AC9D327E_.wvu.PrintArea" localSheetId="3" hidden="1">#REF!</definedName>
    <definedName name="Z_B18DECF3_E79E_11D2_B445_0004AC9D327E_.wvu.PrintArea" hidden="1">#REF!</definedName>
    <definedName name="Z_B18DECF3_E79E_11D2_B445_0004AC9D327E_.wvu.PrintTitles" localSheetId="1" hidden="1">#REF!</definedName>
    <definedName name="Z_B18DECF3_E79E_11D2_B445_0004AC9D327E_.wvu.PrintTitles" localSheetId="3" hidden="1">#REF!</definedName>
    <definedName name="Z_B18DECF3_E79E_11D2_B445_0004AC9D327E_.wvu.PrintTitles" hidden="1">#REF!</definedName>
    <definedName name="Z_B18DECFD_E79E_11D2_B445_0004AC9D327E_.wvu.Cols" localSheetId="1" hidden="1">#REF!</definedName>
    <definedName name="Z_B18DECFD_E79E_11D2_B445_0004AC9D327E_.wvu.Cols" localSheetId="3" hidden="1">#REF!</definedName>
    <definedName name="Z_B18DECFD_E79E_11D2_B445_0004AC9D327E_.wvu.Cols" hidden="1">#REF!</definedName>
    <definedName name="Z_B18DECFD_E79E_11D2_B445_0004AC9D327E_.wvu.PrintTitles" localSheetId="1" hidden="1">#REF!</definedName>
    <definedName name="Z_B18DECFD_E79E_11D2_B445_0004AC9D327E_.wvu.PrintTitles" localSheetId="3" hidden="1">#REF!</definedName>
    <definedName name="Z_B18DECFD_E79E_11D2_B445_0004AC9D327E_.wvu.PrintTitles" hidden="1">#REF!</definedName>
    <definedName name="Z_B18DED05_E79E_11D2_B445_0004AC9D327E_.wvu.Cols" localSheetId="1" hidden="1">#REF!</definedName>
    <definedName name="Z_B18DED05_E79E_11D2_B445_0004AC9D327E_.wvu.Cols" localSheetId="3" hidden="1">#REF!</definedName>
    <definedName name="Z_B18DED05_E79E_11D2_B445_0004AC9D327E_.wvu.Cols" hidden="1">#REF!</definedName>
    <definedName name="Z_B18DED05_E79E_11D2_B445_0004AC9D327E_.wvu.PrintArea" localSheetId="1" hidden="1">#REF!</definedName>
    <definedName name="Z_B18DED05_E79E_11D2_B445_0004AC9D327E_.wvu.PrintArea" localSheetId="3" hidden="1">#REF!</definedName>
    <definedName name="Z_B18DED05_E79E_11D2_B445_0004AC9D327E_.wvu.PrintArea" hidden="1">#REF!</definedName>
    <definedName name="Z_B18DED05_E79E_11D2_B445_0004AC9D327E_.wvu.PrintTitles" localSheetId="1" hidden="1">#REF!</definedName>
    <definedName name="Z_B18DED05_E79E_11D2_B445_0004AC9D327E_.wvu.PrintTitles" localSheetId="3" hidden="1">#REF!</definedName>
    <definedName name="Z_B18DED05_E79E_11D2_B445_0004AC9D327E_.wvu.PrintTitles" hidden="1">#REF!</definedName>
    <definedName name="Z_B18DED06_E79E_11D2_B445_0004AC9D327E_.wvu.Cols" localSheetId="1" hidden="1">#REF!</definedName>
    <definedName name="Z_B18DED06_E79E_11D2_B445_0004AC9D327E_.wvu.Cols" localSheetId="3" hidden="1">#REF!</definedName>
    <definedName name="Z_B18DED06_E79E_11D2_B445_0004AC9D327E_.wvu.Cols" hidden="1">#REF!</definedName>
    <definedName name="Z_B18DED06_E79E_11D2_B445_0004AC9D327E_.wvu.PrintArea" localSheetId="1" hidden="1">#REF!</definedName>
    <definedName name="Z_B18DED06_E79E_11D2_B445_0004AC9D327E_.wvu.PrintArea" localSheetId="3" hidden="1">#REF!</definedName>
    <definedName name="Z_B18DED06_E79E_11D2_B445_0004AC9D327E_.wvu.PrintArea" hidden="1">#REF!</definedName>
    <definedName name="Z_B18DED06_E79E_11D2_B445_0004AC9D327E_.wvu.PrintTitles" localSheetId="1" hidden="1">#REF!</definedName>
    <definedName name="Z_B18DED06_E79E_11D2_B445_0004AC9D327E_.wvu.PrintTitles" localSheetId="3" hidden="1">#REF!</definedName>
    <definedName name="Z_B18DED06_E79E_11D2_B445_0004AC9D327E_.wvu.PrintTitles" hidden="1">#REF!</definedName>
    <definedName name="Z_B18DED22_E79E_11D2_B445_0004AC9D327E_.wvu.PrintArea" localSheetId="1" hidden="1">#REF!</definedName>
    <definedName name="Z_B18DED22_E79E_11D2_B445_0004AC9D327E_.wvu.PrintArea" localSheetId="3" hidden="1">#REF!</definedName>
    <definedName name="Z_B18DED22_E79E_11D2_B445_0004AC9D327E_.wvu.PrintArea" hidden="1">#REF!</definedName>
    <definedName name="Z_B18DED22_E79E_11D2_B445_0004AC9D327E_.wvu.PrintTitles" localSheetId="1" hidden="1">#REF!</definedName>
    <definedName name="Z_B18DED22_E79E_11D2_B445_0004AC9D327E_.wvu.PrintTitles" localSheetId="3" hidden="1">#REF!</definedName>
    <definedName name="Z_B18DED22_E79E_11D2_B445_0004AC9D327E_.wvu.PrintTitles" hidden="1">#REF!</definedName>
    <definedName name="Z_B18DED2D_E79E_11D2_B445_0004AC9D327E_.wvu.PrintArea" localSheetId="1" hidden="1">#REF!</definedName>
    <definedName name="Z_B18DED2D_E79E_11D2_B445_0004AC9D327E_.wvu.PrintArea" localSheetId="3" hidden="1">#REF!</definedName>
    <definedName name="Z_B18DED2D_E79E_11D2_B445_0004AC9D327E_.wvu.PrintArea" hidden="1">#REF!</definedName>
    <definedName name="Z_B18DED2D_E79E_11D2_B445_0004AC9D327E_.wvu.PrintTitles" localSheetId="1" hidden="1">#REF!</definedName>
    <definedName name="Z_B18DED2D_E79E_11D2_B445_0004AC9D327E_.wvu.PrintTitles" localSheetId="3" hidden="1">#REF!</definedName>
    <definedName name="Z_B18DED2D_E79E_11D2_B445_0004AC9D327E_.wvu.PrintTitles" hidden="1">#REF!</definedName>
    <definedName name="Z_B222FB89_0472_11D3_B447_0004AC9D327E_.wvu.Cols" localSheetId="1" hidden="1">#REF!</definedName>
    <definedName name="Z_B222FB89_0472_11D3_B447_0004AC9D327E_.wvu.Cols" localSheetId="3" hidden="1">#REF!</definedName>
    <definedName name="Z_B222FB89_0472_11D3_B447_0004AC9D327E_.wvu.Cols" hidden="1">#REF!</definedName>
    <definedName name="Z_B222FB89_0472_11D3_B447_0004AC9D327E_.wvu.PrintTitles" localSheetId="1" hidden="1">#REF!</definedName>
    <definedName name="Z_B222FB89_0472_11D3_B447_0004AC9D327E_.wvu.PrintTitles" localSheetId="3" hidden="1">#REF!</definedName>
    <definedName name="Z_B222FB89_0472_11D3_B447_0004AC9D327E_.wvu.PrintTitles" hidden="1">#REF!</definedName>
    <definedName name="Z_B222FB91_0472_11D3_B447_0004AC9D327E_.wvu.Cols" localSheetId="1" hidden="1">#REF!</definedName>
    <definedName name="Z_B222FB91_0472_11D3_B447_0004AC9D327E_.wvu.Cols" localSheetId="3" hidden="1">#REF!</definedName>
    <definedName name="Z_B222FB91_0472_11D3_B447_0004AC9D327E_.wvu.Cols" hidden="1">#REF!</definedName>
    <definedName name="Z_B222FB91_0472_11D3_B447_0004AC9D327E_.wvu.PrintArea" localSheetId="1" hidden="1">#REF!</definedName>
    <definedName name="Z_B222FB91_0472_11D3_B447_0004AC9D327E_.wvu.PrintArea" localSheetId="3" hidden="1">#REF!</definedName>
    <definedName name="Z_B222FB91_0472_11D3_B447_0004AC9D327E_.wvu.PrintArea" hidden="1">#REF!</definedName>
    <definedName name="Z_B222FB91_0472_11D3_B447_0004AC9D327E_.wvu.PrintTitles" localSheetId="1" hidden="1">#REF!</definedName>
    <definedName name="Z_B222FB91_0472_11D3_B447_0004AC9D327E_.wvu.PrintTitles" localSheetId="3" hidden="1">#REF!</definedName>
    <definedName name="Z_B222FB91_0472_11D3_B447_0004AC9D327E_.wvu.PrintTitles" hidden="1">#REF!</definedName>
    <definedName name="Z_B222FB92_0472_11D3_B447_0004AC9D327E_.wvu.Cols" localSheetId="1" hidden="1">#REF!</definedName>
    <definedName name="Z_B222FB92_0472_11D3_B447_0004AC9D327E_.wvu.Cols" localSheetId="3" hidden="1">#REF!</definedName>
    <definedName name="Z_B222FB92_0472_11D3_B447_0004AC9D327E_.wvu.Cols" hidden="1">#REF!</definedName>
    <definedName name="Z_B222FB92_0472_11D3_B447_0004AC9D327E_.wvu.PrintArea" localSheetId="1" hidden="1">#REF!</definedName>
    <definedName name="Z_B222FB92_0472_11D3_B447_0004AC9D327E_.wvu.PrintArea" localSheetId="3" hidden="1">#REF!</definedName>
    <definedName name="Z_B222FB92_0472_11D3_B447_0004AC9D327E_.wvu.PrintArea" hidden="1">#REF!</definedName>
    <definedName name="Z_B222FB92_0472_11D3_B447_0004AC9D327E_.wvu.PrintTitles" localSheetId="1" hidden="1">#REF!</definedName>
    <definedName name="Z_B222FB92_0472_11D3_B447_0004AC9D327E_.wvu.PrintTitles" localSheetId="3" hidden="1">#REF!</definedName>
    <definedName name="Z_B222FB92_0472_11D3_B447_0004AC9D327E_.wvu.PrintTitles" hidden="1">#REF!</definedName>
    <definedName name="Z_B222FB9C_0472_11D3_B447_0004AC9D327E_.wvu.Cols" localSheetId="1" hidden="1">#REF!</definedName>
    <definedName name="Z_B222FB9C_0472_11D3_B447_0004AC9D327E_.wvu.Cols" localSheetId="3" hidden="1">#REF!</definedName>
    <definedName name="Z_B222FB9C_0472_11D3_B447_0004AC9D327E_.wvu.Cols" hidden="1">#REF!</definedName>
    <definedName name="Z_B222FB9C_0472_11D3_B447_0004AC9D327E_.wvu.PrintTitles" localSheetId="1" hidden="1">#REF!</definedName>
    <definedName name="Z_B222FB9C_0472_11D3_B447_0004AC9D327E_.wvu.PrintTitles" localSheetId="3" hidden="1">#REF!</definedName>
    <definedName name="Z_B222FB9C_0472_11D3_B447_0004AC9D327E_.wvu.PrintTitles" hidden="1">#REF!</definedName>
    <definedName name="Z_B222FBA4_0472_11D3_B447_0004AC9D327E_.wvu.Cols" localSheetId="1" hidden="1">#REF!</definedName>
    <definedName name="Z_B222FBA4_0472_11D3_B447_0004AC9D327E_.wvu.Cols" localSheetId="3" hidden="1">#REF!</definedName>
    <definedName name="Z_B222FBA4_0472_11D3_B447_0004AC9D327E_.wvu.Cols" hidden="1">#REF!</definedName>
    <definedName name="Z_B222FBA4_0472_11D3_B447_0004AC9D327E_.wvu.PrintArea" localSheetId="1" hidden="1">#REF!</definedName>
    <definedName name="Z_B222FBA4_0472_11D3_B447_0004AC9D327E_.wvu.PrintArea" localSheetId="3" hidden="1">#REF!</definedName>
    <definedName name="Z_B222FBA4_0472_11D3_B447_0004AC9D327E_.wvu.PrintArea" hidden="1">#REF!</definedName>
    <definedName name="Z_B222FBA4_0472_11D3_B447_0004AC9D327E_.wvu.PrintTitles" localSheetId="1" hidden="1">#REF!</definedName>
    <definedName name="Z_B222FBA4_0472_11D3_B447_0004AC9D327E_.wvu.PrintTitles" localSheetId="3" hidden="1">#REF!</definedName>
    <definedName name="Z_B222FBA4_0472_11D3_B447_0004AC9D327E_.wvu.PrintTitles" hidden="1">#REF!</definedName>
    <definedName name="Z_B222FBA5_0472_11D3_B447_0004AC9D327E_.wvu.Cols" localSheetId="1" hidden="1">#REF!</definedName>
    <definedName name="Z_B222FBA5_0472_11D3_B447_0004AC9D327E_.wvu.Cols" localSheetId="3" hidden="1">#REF!</definedName>
    <definedName name="Z_B222FBA5_0472_11D3_B447_0004AC9D327E_.wvu.Cols" hidden="1">#REF!</definedName>
    <definedName name="Z_B222FBA5_0472_11D3_B447_0004AC9D327E_.wvu.PrintArea" localSheetId="1" hidden="1">#REF!</definedName>
    <definedName name="Z_B222FBA5_0472_11D3_B447_0004AC9D327E_.wvu.PrintArea" localSheetId="3" hidden="1">#REF!</definedName>
    <definedName name="Z_B222FBA5_0472_11D3_B447_0004AC9D327E_.wvu.PrintArea" hidden="1">#REF!</definedName>
    <definedName name="Z_B222FBA5_0472_11D3_B447_0004AC9D327E_.wvu.PrintTitles" localSheetId="1" hidden="1">#REF!</definedName>
    <definedName name="Z_B222FBA5_0472_11D3_B447_0004AC9D327E_.wvu.PrintTitles" localSheetId="3" hidden="1">#REF!</definedName>
    <definedName name="Z_B222FBA5_0472_11D3_B447_0004AC9D327E_.wvu.PrintTitles" hidden="1">#REF!</definedName>
    <definedName name="Z_B222FBC1_0472_11D3_B447_0004AC9D327E_.wvu.Cols" localSheetId="1" hidden="1">#REF!,#REF!</definedName>
    <definedName name="Z_B222FBC1_0472_11D3_B447_0004AC9D327E_.wvu.Cols" localSheetId="3" hidden="1">#REF!,#REF!</definedName>
    <definedName name="Z_B222FBC1_0472_11D3_B447_0004AC9D327E_.wvu.Cols" hidden="1">#REF!,#REF!</definedName>
    <definedName name="Z_B222FBC1_0472_11D3_B447_0004AC9D327E_.wvu.PrintArea" localSheetId="1" hidden="1">#REF!</definedName>
    <definedName name="Z_B222FBC1_0472_11D3_B447_0004AC9D327E_.wvu.PrintArea" localSheetId="3" hidden="1">#REF!</definedName>
    <definedName name="Z_B222FBC1_0472_11D3_B447_0004AC9D327E_.wvu.PrintArea" hidden="1">#REF!</definedName>
    <definedName name="Z_B222FBC1_0472_11D3_B447_0004AC9D327E_.wvu.PrintTitles" localSheetId="1" hidden="1">#REF!</definedName>
    <definedName name="Z_B222FBC1_0472_11D3_B447_0004AC9D327E_.wvu.PrintTitles" localSheetId="3" hidden="1">#REF!</definedName>
    <definedName name="Z_B222FBC1_0472_11D3_B447_0004AC9D327E_.wvu.PrintTitles" hidden="1">#REF!</definedName>
    <definedName name="Z_B222FBCC_0472_11D3_B447_0004AC9D327E_.wvu.Cols" localSheetId="1" hidden="1">#REF!,#REF!</definedName>
    <definedName name="Z_B222FBCC_0472_11D3_B447_0004AC9D327E_.wvu.Cols" localSheetId="3" hidden="1">#REF!,#REF!</definedName>
    <definedName name="Z_B222FBCC_0472_11D3_B447_0004AC9D327E_.wvu.Cols" hidden="1">#REF!,#REF!</definedName>
    <definedName name="Z_B222FBCC_0472_11D3_B447_0004AC9D327E_.wvu.PrintArea" localSheetId="1" hidden="1">#REF!</definedName>
    <definedName name="Z_B222FBCC_0472_11D3_B447_0004AC9D327E_.wvu.PrintArea" localSheetId="3" hidden="1">#REF!</definedName>
    <definedName name="Z_B222FBCC_0472_11D3_B447_0004AC9D327E_.wvu.PrintArea" hidden="1">#REF!</definedName>
    <definedName name="Z_B222FBCC_0472_11D3_B447_0004AC9D327E_.wvu.PrintTitles" localSheetId="1" hidden="1">#REF!</definedName>
    <definedName name="Z_B222FBCC_0472_11D3_B447_0004AC9D327E_.wvu.PrintTitles" localSheetId="3" hidden="1">#REF!</definedName>
    <definedName name="Z_B222FBCC_0472_11D3_B447_0004AC9D327E_.wvu.PrintTitles" hidden="1">#REF!</definedName>
    <definedName name="Z_B26C7AA6_DE01_11D2_B447_0004AC2EF02B_.wvu.PrintArea" localSheetId="1" hidden="1">#REF!</definedName>
    <definedName name="Z_B26C7AA6_DE01_11D2_B447_0004AC2EF02B_.wvu.PrintArea" localSheetId="3" hidden="1">#REF!</definedName>
    <definedName name="Z_B26C7AA6_DE01_11D2_B447_0004AC2EF02B_.wvu.PrintArea" hidden="1">#REF!</definedName>
    <definedName name="Z_B26C7AA6_DE01_11D2_B447_0004AC2EF02B_.wvu.PrintTitles" localSheetId="1" hidden="1">#REF!</definedName>
    <definedName name="Z_B26C7AA6_DE01_11D2_B447_0004AC2EF02B_.wvu.PrintTitles" localSheetId="3" hidden="1">#REF!</definedName>
    <definedName name="Z_B26C7AA6_DE01_11D2_B447_0004AC2EF02B_.wvu.PrintTitles" hidden="1">#REF!</definedName>
    <definedName name="Z_B26C7AB1_DE01_11D2_B447_0004AC2EF02B_.wvu.PrintArea" localSheetId="1" hidden="1">#REF!</definedName>
    <definedName name="Z_B26C7AB1_DE01_11D2_B447_0004AC2EF02B_.wvu.PrintArea" localSheetId="3" hidden="1">#REF!</definedName>
    <definedName name="Z_B26C7AB1_DE01_11D2_B447_0004AC2EF02B_.wvu.PrintArea" hidden="1">#REF!</definedName>
    <definedName name="Z_B26C7AB1_DE01_11D2_B447_0004AC2EF02B_.wvu.PrintTitles" localSheetId="1" hidden="1">#REF!</definedName>
    <definedName name="Z_B26C7AB1_DE01_11D2_B447_0004AC2EF02B_.wvu.PrintTitles" localSheetId="3" hidden="1">#REF!</definedName>
    <definedName name="Z_B26C7AB1_DE01_11D2_B447_0004AC2EF02B_.wvu.PrintTitles" hidden="1">#REF!</definedName>
    <definedName name="Z_B3B7B59B_EC1A_11D2_B445_0004AC9D327E_.wvu.PrintArea" localSheetId="1" hidden="1">#REF!</definedName>
    <definedName name="Z_B3B7B59B_EC1A_11D2_B445_0004AC9D327E_.wvu.PrintArea" localSheetId="3" hidden="1">#REF!</definedName>
    <definedName name="Z_B3B7B59B_EC1A_11D2_B445_0004AC9D327E_.wvu.PrintArea" hidden="1">#REF!</definedName>
    <definedName name="Z_B3B7B59B_EC1A_11D2_B445_0004AC9D327E_.wvu.PrintTitles" localSheetId="1" hidden="1">#REF!</definedName>
    <definedName name="Z_B3B7B59B_EC1A_11D2_B445_0004AC9D327E_.wvu.PrintTitles" localSheetId="3" hidden="1">#REF!</definedName>
    <definedName name="Z_B3B7B59B_EC1A_11D2_B445_0004AC9D327E_.wvu.PrintTitles" hidden="1">#REF!</definedName>
    <definedName name="Z_B3B7B5A6_EC1A_11D2_B445_0004AC9D327E_.wvu.PrintArea" localSheetId="1" hidden="1">#REF!</definedName>
    <definedName name="Z_B3B7B5A6_EC1A_11D2_B445_0004AC9D327E_.wvu.PrintArea" localSheetId="3" hidden="1">#REF!</definedName>
    <definedName name="Z_B3B7B5A6_EC1A_11D2_B445_0004AC9D327E_.wvu.PrintArea" hidden="1">#REF!</definedName>
    <definedName name="Z_B3B7B5A6_EC1A_11D2_B445_0004AC9D327E_.wvu.PrintTitles" localSheetId="1" hidden="1">#REF!</definedName>
    <definedName name="Z_B3B7B5A6_EC1A_11D2_B445_0004AC9D327E_.wvu.PrintTitles" localSheetId="3" hidden="1">#REF!</definedName>
    <definedName name="Z_B3B7B5A6_EC1A_11D2_B445_0004AC9D327E_.wvu.PrintTitles" hidden="1">#REF!</definedName>
    <definedName name="Z_B3B7B5C7_EC1A_11D2_B445_0004AC9D327E_.wvu.Cols" localSheetId="1" hidden="1">#REF!</definedName>
    <definedName name="Z_B3B7B5C7_EC1A_11D2_B445_0004AC9D327E_.wvu.Cols" localSheetId="3" hidden="1">#REF!</definedName>
    <definedName name="Z_B3B7B5C7_EC1A_11D2_B445_0004AC9D327E_.wvu.Cols" hidden="1">#REF!</definedName>
    <definedName name="Z_B3B7B5C7_EC1A_11D2_B445_0004AC9D327E_.wvu.PrintTitles" localSheetId="1" hidden="1">#REF!</definedName>
    <definedName name="Z_B3B7B5C7_EC1A_11D2_B445_0004AC9D327E_.wvu.PrintTitles" localSheetId="3" hidden="1">#REF!</definedName>
    <definedName name="Z_B3B7B5C7_EC1A_11D2_B445_0004AC9D327E_.wvu.PrintTitles" hidden="1">#REF!</definedName>
    <definedName name="Z_B3B7B5CF_EC1A_11D2_B445_0004AC9D327E_.wvu.Cols" localSheetId="1" hidden="1">#REF!</definedName>
    <definedName name="Z_B3B7B5CF_EC1A_11D2_B445_0004AC9D327E_.wvu.Cols" localSheetId="3" hidden="1">#REF!</definedName>
    <definedName name="Z_B3B7B5CF_EC1A_11D2_B445_0004AC9D327E_.wvu.Cols" hidden="1">#REF!</definedName>
    <definedName name="Z_B3B7B5CF_EC1A_11D2_B445_0004AC9D327E_.wvu.PrintArea" localSheetId="1" hidden="1">#REF!</definedName>
    <definedName name="Z_B3B7B5CF_EC1A_11D2_B445_0004AC9D327E_.wvu.PrintArea" localSheetId="3" hidden="1">#REF!</definedName>
    <definedName name="Z_B3B7B5CF_EC1A_11D2_B445_0004AC9D327E_.wvu.PrintArea" hidden="1">#REF!</definedName>
    <definedName name="Z_B3B7B5CF_EC1A_11D2_B445_0004AC9D327E_.wvu.PrintTitles" localSheetId="1" hidden="1">#REF!</definedName>
    <definedName name="Z_B3B7B5CF_EC1A_11D2_B445_0004AC9D327E_.wvu.PrintTitles" localSheetId="3" hidden="1">#REF!</definedName>
    <definedName name="Z_B3B7B5CF_EC1A_11D2_B445_0004AC9D327E_.wvu.PrintTitles" hidden="1">#REF!</definedName>
    <definedName name="Z_B3B7B5D0_EC1A_11D2_B445_0004AC9D327E_.wvu.Cols" localSheetId="1" hidden="1">#REF!</definedName>
    <definedName name="Z_B3B7B5D0_EC1A_11D2_B445_0004AC9D327E_.wvu.Cols" localSheetId="3" hidden="1">#REF!</definedName>
    <definedName name="Z_B3B7B5D0_EC1A_11D2_B445_0004AC9D327E_.wvu.Cols" hidden="1">#REF!</definedName>
    <definedName name="Z_B3B7B5D0_EC1A_11D2_B445_0004AC9D327E_.wvu.PrintArea" localSheetId="1" hidden="1">#REF!</definedName>
    <definedName name="Z_B3B7B5D0_EC1A_11D2_B445_0004AC9D327E_.wvu.PrintArea" localSheetId="3" hidden="1">#REF!</definedName>
    <definedName name="Z_B3B7B5D0_EC1A_11D2_B445_0004AC9D327E_.wvu.PrintArea" hidden="1">#REF!</definedName>
    <definedName name="Z_B3B7B5D0_EC1A_11D2_B445_0004AC9D327E_.wvu.PrintTitles" localSheetId="1" hidden="1">#REF!</definedName>
    <definedName name="Z_B3B7B5D0_EC1A_11D2_B445_0004AC9D327E_.wvu.PrintTitles" localSheetId="3" hidden="1">#REF!</definedName>
    <definedName name="Z_B3B7B5D0_EC1A_11D2_B445_0004AC9D327E_.wvu.PrintTitles" hidden="1">#REF!</definedName>
    <definedName name="Z_B3B7B5DA_EC1A_11D2_B445_0004AC9D327E_.wvu.Cols" localSheetId="1" hidden="1">#REF!</definedName>
    <definedName name="Z_B3B7B5DA_EC1A_11D2_B445_0004AC9D327E_.wvu.Cols" localSheetId="3" hidden="1">#REF!</definedName>
    <definedName name="Z_B3B7B5DA_EC1A_11D2_B445_0004AC9D327E_.wvu.Cols" hidden="1">#REF!</definedName>
    <definedName name="Z_B3B7B5DA_EC1A_11D2_B445_0004AC9D327E_.wvu.PrintTitles" localSheetId="1" hidden="1">#REF!</definedName>
    <definedName name="Z_B3B7B5DA_EC1A_11D2_B445_0004AC9D327E_.wvu.PrintTitles" localSheetId="3" hidden="1">#REF!</definedName>
    <definedName name="Z_B3B7B5DA_EC1A_11D2_B445_0004AC9D327E_.wvu.PrintTitles" hidden="1">#REF!</definedName>
    <definedName name="Z_B3B7B5E2_EC1A_11D2_B445_0004AC9D327E_.wvu.Cols" localSheetId="1" hidden="1">#REF!</definedName>
    <definedName name="Z_B3B7B5E2_EC1A_11D2_B445_0004AC9D327E_.wvu.Cols" localSheetId="3" hidden="1">#REF!</definedName>
    <definedName name="Z_B3B7B5E2_EC1A_11D2_B445_0004AC9D327E_.wvu.Cols" hidden="1">#REF!</definedName>
    <definedName name="Z_B3B7B5E2_EC1A_11D2_B445_0004AC9D327E_.wvu.PrintArea" localSheetId="1" hidden="1">#REF!</definedName>
    <definedName name="Z_B3B7B5E2_EC1A_11D2_B445_0004AC9D327E_.wvu.PrintArea" localSheetId="3" hidden="1">#REF!</definedName>
    <definedName name="Z_B3B7B5E2_EC1A_11D2_B445_0004AC9D327E_.wvu.PrintArea" hidden="1">#REF!</definedName>
    <definedName name="Z_B3B7B5E2_EC1A_11D2_B445_0004AC9D327E_.wvu.PrintTitles" localSheetId="1" hidden="1">#REF!</definedName>
    <definedName name="Z_B3B7B5E2_EC1A_11D2_B445_0004AC9D327E_.wvu.PrintTitles" localSheetId="3" hidden="1">#REF!</definedName>
    <definedName name="Z_B3B7B5E2_EC1A_11D2_B445_0004AC9D327E_.wvu.PrintTitles" hidden="1">#REF!</definedName>
    <definedName name="Z_B3B7B5E3_EC1A_11D2_B445_0004AC9D327E_.wvu.Cols" localSheetId="1" hidden="1">#REF!</definedName>
    <definedName name="Z_B3B7B5E3_EC1A_11D2_B445_0004AC9D327E_.wvu.Cols" localSheetId="3" hidden="1">#REF!</definedName>
    <definedName name="Z_B3B7B5E3_EC1A_11D2_B445_0004AC9D327E_.wvu.Cols" hidden="1">#REF!</definedName>
    <definedName name="Z_B3B7B5E3_EC1A_11D2_B445_0004AC9D327E_.wvu.PrintArea" localSheetId="1" hidden="1">#REF!</definedName>
    <definedName name="Z_B3B7B5E3_EC1A_11D2_B445_0004AC9D327E_.wvu.PrintArea" localSheetId="3" hidden="1">#REF!</definedName>
    <definedName name="Z_B3B7B5E3_EC1A_11D2_B445_0004AC9D327E_.wvu.PrintArea" hidden="1">#REF!</definedName>
    <definedName name="Z_B3B7B5E3_EC1A_11D2_B445_0004AC9D327E_.wvu.PrintTitles" localSheetId="1" hidden="1">#REF!</definedName>
    <definedName name="Z_B3B7B5E3_EC1A_11D2_B445_0004AC9D327E_.wvu.PrintTitles" localSheetId="3" hidden="1">#REF!</definedName>
    <definedName name="Z_B3B7B5E3_EC1A_11D2_B445_0004AC9D327E_.wvu.PrintTitles" hidden="1">#REF!</definedName>
    <definedName name="Z_B3D91C26_03A8_11D3_B447_0004AC9D327E_.wvu.Cols" localSheetId="1" hidden="1">#REF!</definedName>
    <definedName name="Z_B3D91C26_03A8_11D3_B447_0004AC9D327E_.wvu.Cols" localSheetId="3" hidden="1">#REF!</definedName>
    <definedName name="Z_B3D91C26_03A8_11D3_B447_0004AC9D327E_.wvu.Cols" hidden="1">#REF!</definedName>
    <definedName name="Z_B3D91C26_03A8_11D3_B447_0004AC9D327E_.wvu.PrintTitles" localSheetId="1" hidden="1">#REF!</definedName>
    <definedName name="Z_B3D91C26_03A8_11D3_B447_0004AC9D327E_.wvu.PrintTitles" localSheetId="3" hidden="1">#REF!</definedName>
    <definedName name="Z_B3D91C26_03A8_11D3_B447_0004AC9D327E_.wvu.PrintTitles" hidden="1">#REF!</definedName>
    <definedName name="Z_B3D91C2E_03A8_11D3_B447_0004AC9D327E_.wvu.Cols" localSheetId="1" hidden="1">#REF!</definedName>
    <definedName name="Z_B3D91C2E_03A8_11D3_B447_0004AC9D327E_.wvu.Cols" localSheetId="3" hidden="1">#REF!</definedName>
    <definedName name="Z_B3D91C2E_03A8_11D3_B447_0004AC9D327E_.wvu.Cols" hidden="1">#REF!</definedName>
    <definedName name="Z_B3D91C2E_03A8_11D3_B447_0004AC9D327E_.wvu.PrintArea" localSheetId="1" hidden="1">#REF!</definedName>
    <definedName name="Z_B3D91C2E_03A8_11D3_B447_0004AC9D327E_.wvu.PrintArea" localSheetId="3" hidden="1">#REF!</definedName>
    <definedName name="Z_B3D91C2E_03A8_11D3_B447_0004AC9D327E_.wvu.PrintArea" hidden="1">#REF!</definedName>
    <definedName name="Z_B3D91C2E_03A8_11D3_B447_0004AC9D327E_.wvu.PrintTitles" localSheetId="1" hidden="1">#REF!</definedName>
    <definedName name="Z_B3D91C2E_03A8_11D3_B447_0004AC9D327E_.wvu.PrintTitles" localSheetId="3" hidden="1">#REF!</definedName>
    <definedName name="Z_B3D91C2E_03A8_11D3_B447_0004AC9D327E_.wvu.PrintTitles" hidden="1">#REF!</definedName>
    <definedName name="Z_B3D91C2F_03A8_11D3_B447_0004AC9D327E_.wvu.Cols" localSheetId="1" hidden="1">#REF!</definedName>
    <definedName name="Z_B3D91C2F_03A8_11D3_B447_0004AC9D327E_.wvu.Cols" localSheetId="3" hidden="1">#REF!</definedName>
    <definedName name="Z_B3D91C2F_03A8_11D3_B447_0004AC9D327E_.wvu.Cols" hidden="1">#REF!</definedName>
    <definedName name="Z_B3D91C2F_03A8_11D3_B447_0004AC9D327E_.wvu.PrintArea" localSheetId="1" hidden="1">#REF!</definedName>
    <definedName name="Z_B3D91C2F_03A8_11D3_B447_0004AC9D327E_.wvu.PrintArea" localSheetId="3" hidden="1">#REF!</definedName>
    <definedName name="Z_B3D91C2F_03A8_11D3_B447_0004AC9D327E_.wvu.PrintArea" hidden="1">#REF!</definedName>
    <definedName name="Z_B3D91C2F_03A8_11D3_B447_0004AC9D327E_.wvu.PrintTitles" localSheetId="1" hidden="1">#REF!</definedName>
    <definedName name="Z_B3D91C2F_03A8_11D3_B447_0004AC9D327E_.wvu.PrintTitles" localSheetId="3" hidden="1">#REF!</definedName>
    <definedName name="Z_B3D91C2F_03A8_11D3_B447_0004AC9D327E_.wvu.PrintTitles" hidden="1">#REF!</definedName>
    <definedName name="Z_B3D91C39_03A8_11D3_B447_0004AC9D327E_.wvu.Cols" localSheetId="1" hidden="1">#REF!</definedName>
    <definedName name="Z_B3D91C39_03A8_11D3_B447_0004AC9D327E_.wvu.Cols" localSheetId="3" hidden="1">#REF!</definedName>
    <definedName name="Z_B3D91C39_03A8_11D3_B447_0004AC9D327E_.wvu.Cols" hidden="1">#REF!</definedName>
    <definedName name="Z_B3D91C39_03A8_11D3_B447_0004AC9D327E_.wvu.PrintTitles" localSheetId="1" hidden="1">#REF!</definedName>
    <definedName name="Z_B3D91C39_03A8_11D3_B447_0004AC9D327E_.wvu.PrintTitles" localSheetId="3" hidden="1">#REF!</definedName>
    <definedName name="Z_B3D91C39_03A8_11D3_B447_0004AC9D327E_.wvu.PrintTitles" hidden="1">#REF!</definedName>
    <definedName name="Z_B3D91C41_03A8_11D3_B447_0004AC9D327E_.wvu.Cols" localSheetId="1" hidden="1">#REF!</definedName>
    <definedName name="Z_B3D91C41_03A8_11D3_B447_0004AC9D327E_.wvu.Cols" localSheetId="3" hidden="1">#REF!</definedName>
    <definedName name="Z_B3D91C41_03A8_11D3_B447_0004AC9D327E_.wvu.Cols" hidden="1">#REF!</definedName>
    <definedName name="Z_B3D91C41_03A8_11D3_B447_0004AC9D327E_.wvu.PrintArea" localSheetId="1" hidden="1">#REF!</definedName>
    <definedName name="Z_B3D91C41_03A8_11D3_B447_0004AC9D327E_.wvu.PrintArea" localSheetId="3" hidden="1">#REF!</definedName>
    <definedName name="Z_B3D91C41_03A8_11D3_B447_0004AC9D327E_.wvu.PrintArea" hidden="1">#REF!</definedName>
    <definedName name="Z_B3D91C41_03A8_11D3_B447_0004AC9D327E_.wvu.PrintTitles" localSheetId="1" hidden="1">#REF!</definedName>
    <definedName name="Z_B3D91C41_03A8_11D3_B447_0004AC9D327E_.wvu.PrintTitles" localSheetId="3" hidden="1">#REF!</definedName>
    <definedName name="Z_B3D91C41_03A8_11D3_B447_0004AC9D327E_.wvu.PrintTitles" hidden="1">#REF!</definedName>
    <definedName name="Z_B3D91C42_03A8_11D3_B447_0004AC9D327E_.wvu.Cols" localSheetId="1" hidden="1">#REF!</definedName>
    <definedName name="Z_B3D91C42_03A8_11D3_B447_0004AC9D327E_.wvu.Cols" localSheetId="3" hidden="1">#REF!</definedName>
    <definedName name="Z_B3D91C42_03A8_11D3_B447_0004AC9D327E_.wvu.Cols" hidden="1">#REF!</definedName>
    <definedName name="Z_B3D91C42_03A8_11D3_B447_0004AC9D327E_.wvu.PrintArea" localSheetId="1" hidden="1">#REF!</definedName>
    <definedName name="Z_B3D91C42_03A8_11D3_B447_0004AC9D327E_.wvu.PrintArea" localSheetId="3" hidden="1">#REF!</definedName>
    <definedName name="Z_B3D91C42_03A8_11D3_B447_0004AC9D327E_.wvu.PrintArea" hidden="1">#REF!</definedName>
    <definedName name="Z_B3D91C42_03A8_11D3_B447_0004AC9D327E_.wvu.PrintTitles" localSheetId="1" hidden="1">#REF!</definedName>
    <definedName name="Z_B3D91C42_03A8_11D3_B447_0004AC9D327E_.wvu.PrintTitles" localSheetId="3" hidden="1">#REF!</definedName>
    <definedName name="Z_B3D91C42_03A8_11D3_B447_0004AC9D327E_.wvu.PrintTitles" hidden="1">#REF!</definedName>
    <definedName name="Z_B3D91C5E_03A8_11D3_B447_0004AC9D327E_.wvu.Cols" localSheetId="1" hidden="1">#REF!,#REF!</definedName>
    <definedName name="Z_B3D91C5E_03A8_11D3_B447_0004AC9D327E_.wvu.Cols" localSheetId="3" hidden="1">#REF!,#REF!</definedName>
    <definedName name="Z_B3D91C5E_03A8_11D3_B447_0004AC9D327E_.wvu.Cols" hidden="1">#REF!,#REF!</definedName>
    <definedName name="Z_B3D91C5E_03A8_11D3_B447_0004AC9D327E_.wvu.PrintArea" localSheetId="1" hidden="1">#REF!</definedName>
    <definedName name="Z_B3D91C5E_03A8_11D3_B447_0004AC9D327E_.wvu.PrintArea" localSheetId="3" hidden="1">#REF!</definedName>
    <definedName name="Z_B3D91C5E_03A8_11D3_B447_0004AC9D327E_.wvu.PrintArea" hidden="1">#REF!</definedName>
    <definedName name="Z_B3D91C5E_03A8_11D3_B447_0004AC9D327E_.wvu.PrintTitles" localSheetId="1" hidden="1">#REF!</definedName>
    <definedName name="Z_B3D91C5E_03A8_11D3_B447_0004AC9D327E_.wvu.PrintTitles" localSheetId="3" hidden="1">#REF!</definedName>
    <definedName name="Z_B3D91C5E_03A8_11D3_B447_0004AC9D327E_.wvu.PrintTitles" hidden="1">#REF!</definedName>
    <definedName name="Z_B3D91C69_03A8_11D3_B447_0004AC9D327E_.wvu.Cols" localSheetId="1" hidden="1">#REF!,#REF!</definedName>
    <definedName name="Z_B3D91C69_03A8_11D3_B447_0004AC9D327E_.wvu.Cols" localSheetId="3" hidden="1">#REF!,#REF!</definedName>
    <definedName name="Z_B3D91C69_03A8_11D3_B447_0004AC9D327E_.wvu.Cols" hidden="1">#REF!,#REF!</definedName>
    <definedName name="Z_B3D91C69_03A8_11D3_B447_0004AC9D327E_.wvu.PrintArea" localSheetId="1" hidden="1">#REF!</definedName>
    <definedName name="Z_B3D91C69_03A8_11D3_B447_0004AC9D327E_.wvu.PrintArea" localSheetId="3" hidden="1">#REF!</definedName>
    <definedName name="Z_B3D91C69_03A8_11D3_B447_0004AC9D327E_.wvu.PrintArea" hidden="1">#REF!</definedName>
    <definedName name="Z_B3D91C69_03A8_11D3_B447_0004AC9D327E_.wvu.PrintTitles" localSheetId="1" hidden="1">#REF!</definedName>
    <definedName name="Z_B3D91C69_03A8_11D3_B447_0004AC9D327E_.wvu.PrintTitles" localSheetId="3" hidden="1">#REF!</definedName>
    <definedName name="Z_B3D91C69_03A8_11D3_B447_0004AC9D327E_.wvu.PrintTitles" hidden="1">#REF!</definedName>
    <definedName name="Z_B3D91CA9_03A8_11D3_B447_0004AC9D327E_.wvu.Cols" localSheetId="1" hidden="1">#REF!</definedName>
    <definedName name="Z_B3D91CA9_03A8_11D3_B447_0004AC9D327E_.wvu.Cols" localSheetId="3" hidden="1">#REF!</definedName>
    <definedName name="Z_B3D91CA9_03A8_11D3_B447_0004AC9D327E_.wvu.Cols" hidden="1">#REF!</definedName>
    <definedName name="Z_B3D91CA9_03A8_11D3_B447_0004AC9D327E_.wvu.PrintTitles" localSheetId="1" hidden="1">#REF!</definedName>
    <definedName name="Z_B3D91CA9_03A8_11D3_B447_0004AC9D327E_.wvu.PrintTitles" localSheetId="3" hidden="1">#REF!</definedName>
    <definedName name="Z_B3D91CA9_03A8_11D3_B447_0004AC9D327E_.wvu.PrintTitles" hidden="1">#REF!</definedName>
    <definedName name="Z_B3D91CB1_03A8_11D3_B447_0004AC9D327E_.wvu.Cols" localSheetId="1" hidden="1">#REF!</definedName>
    <definedName name="Z_B3D91CB1_03A8_11D3_B447_0004AC9D327E_.wvu.Cols" localSheetId="3" hidden="1">#REF!</definedName>
    <definedName name="Z_B3D91CB1_03A8_11D3_B447_0004AC9D327E_.wvu.Cols" hidden="1">#REF!</definedName>
    <definedName name="Z_B3D91CB1_03A8_11D3_B447_0004AC9D327E_.wvu.PrintArea" localSheetId="1" hidden="1">#REF!</definedName>
    <definedName name="Z_B3D91CB1_03A8_11D3_B447_0004AC9D327E_.wvu.PrintArea" localSheetId="3" hidden="1">#REF!</definedName>
    <definedName name="Z_B3D91CB1_03A8_11D3_B447_0004AC9D327E_.wvu.PrintArea" hidden="1">#REF!</definedName>
    <definedName name="Z_B3D91CB1_03A8_11D3_B447_0004AC9D327E_.wvu.PrintTitles" localSheetId="1" hidden="1">#REF!</definedName>
    <definedName name="Z_B3D91CB1_03A8_11D3_B447_0004AC9D327E_.wvu.PrintTitles" localSheetId="3" hidden="1">#REF!</definedName>
    <definedName name="Z_B3D91CB1_03A8_11D3_B447_0004AC9D327E_.wvu.PrintTitles" hidden="1">#REF!</definedName>
    <definedName name="Z_B3D91CB2_03A8_11D3_B447_0004AC9D327E_.wvu.Cols" localSheetId="1" hidden="1">#REF!</definedName>
    <definedName name="Z_B3D91CB2_03A8_11D3_B447_0004AC9D327E_.wvu.Cols" localSheetId="3" hidden="1">#REF!</definedName>
    <definedName name="Z_B3D91CB2_03A8_11D3_B447_0004AC9D327E_.wvu.Cols" hidden="1">#REF!</definedName>
    <definedName name="Z_B3D91CB2_03A8_11D3_B447_0004AC9D327E_.wvu.PrintArea" localSheetId="1" hidden="1">#REF!</definedName>
    <definedName name="Z_B3D91CB2_03A8_11D3_B447_0004AC9D327E_.wvu.PrintArea" localSheetId="3" hidden="1">#REF!</definedName>
    <definedName name="Z_B3D91CB2_03A8_11D3_B447_0004AC9D327E_.wvu.PrintArea" hidden="1">#REF!</definedName>
    <definedName name="Z_B3D91CB2_03A8_11D3_B447_0004AC9D327E_.wvu.PrintTitles" localSheetId="1" hidden="1">#REF!</definedName>
    <definedName name="Z_B3D91CB2_03A8_11D3_B447_0004AC9D327E_.wvu.PrintTitles" localSheetId="3" hidden="1">#REF!</definedName>
    <definedName name="Z_B3D91CB2_03A8_11D3_B447_0004AC9D327E_.wvu.PrintTitles" hidden="1">#REF!</definedName>
    <definedName name="Z_B3D91CBC_03A8_11D3_B447_0004AC9D327E_.wvu.Cols" localSheetId="1" hidden="1">#REF!</definedName>
    <definedName name="Z_B3D91CBC_03A8_11D3_B447_0004AC9D327E_.wvu.Cols" localSheetId="3" hidden="1">#REF!</definedName>
    <definedName name="Z_B3D91CBC_03A8_11D3_B447_0004AC9D327E_.wvu.Cols" hidden="1">#REF!</definedName>
    <definedName name="Z_B3D91CBC_03A8_11D3_B447_0004AC9D327E_.wvu.PrintTitles" localSheetId="1" hidden="1">#REF!</definedName>
    <definedName name="Z_B3D91CBC_03A8_11D3_B447_0004AC9D327E_.wvu.PrintTitles" localSheetId="3" hidden="1">#REF!</definedName>
    <definedName name="Z_B3D91CBC_03A8_11D3_B447_0004AC9D327E_.wvu.PrintTitles" hidden="1">#REF!</definedName>
    <definedName name="Z_B3D91CC4_03A8_11D3_B447_0004AC9D327E_.wvu.Cols" localSheetId="1" hidden="1">#REF!</definedName>
    <definedName name="Z_B3D91CC4_03A8_11D3_B447_0004AC9D327E_.wvu.Cols" localSheetId="3" hidden="1">#REF!</definedName>
    <definedName name="Z_B3D91CC4_03A8_11D3_B447_0004AC9D327E_.wvu.Cols" hidden="1">#REF!</definedName>
    <definedName name="Z_B3D91CC4_03A8_11D3_B447_0004AC9D327E_.wvu.PrintArea" localSheetId="1" hidden="1">#REF!</definedName>
    <definedName name="Z_B3D91CC4_03A8_11D3_B447_0004AC9D327E_.wvu.PrintArea" localSheetId="3" hidden="1">#REF!</definedName>
    <definedName name="Z_B3D91CC4_03A8_11D3_B447_0004AC9D327E_.wvu.PrintArea" hidden="1">#REF!</definedName>
    <definedName name="Z_B3D91CC4_03A8_11D3_B447_0004AC9D327E_.wvu.PrintTitles" localSheetId="1" hidden="1">#REF!</definedName>
    <definedName name="Z_B3D91CC4_03A8_11D3_B447_0004AC9D327E_.wvu.PrintTitles" localSheetId="3" hidden="1">#REF!</definedName>
    <definedName name="Z_B3D91CC4_03A8_11D3_B447_0004AC9D327E_.wvu.PrintTitles" hidden="1">#REF!</definedName>
    <definedName name="Z_B3D91CC5_03A8_11D3_B447_0004AC9D327E_.wvu.Cols" localSheetId="1" hidden="1">#REF!</definedName>
    <definedName name="Z_B3D91CC5_03A8_11D3_B447_0004AC9D327E_.wvu.Cols" localSheetId="3" hidden="1">#REF!</definedName>
    <definedName name="Z_B3D91CC5_03A8_11D3_B447_0004AC9D327E_.wvu.Cols" hidden="1">#REF!</definedName>
    <definedName name="Z_B3D91CC5_03A8_11D3_B447_0004AC9D327E_.wvu.PrintArea" localSheetId="1" hidden="1">#REF!</definedName>
    <definedName name="Z_B3D91CC5_03A8_11D3_B447_0004AC9D327E_.wvu.PrintArea" localSheetId="3" hidden="1">#REF!</definedName>
    <definedName name="Z_B3D91CC5_03A8_11D3_B447_0004AC9D327E_.wvu.PrintArea" hidden="1">#REF!</definedName>
    <definedName name="Z_B3D91CC5_03A8_11D3_B447_0004AC9D327E_.wvu.PrintTitles" localSheetId="1" hidden="1">#REF!</definedName>
    <definedName name="Z_B3D91CC5_03A8_11D3_B447_0004AC9D327E_.wvu.PrintTitles" localSheetId="3" hidden="1">#REF!</definedName>
    <definedName name="Z_B3D91CC5_03A8_11D3_B447_0004AC9D327E_.wvu.PrintTitles" hidden="1">#REF!</definedName>
    <definedName name="Z_C097B79C_06CF_11D3_B448_0004AC9D327E_.wvu.Cols" localSheetId="1" hidden="1">#REF!</definedName>
    <definedName name="Z_C097B79C_06CF_11D3_B448_0004AC9D327E_.wvu.Cols" localSheetId="3" hidden="1">#REF!</definedName>
    <definedName name="Z_C097B79C_06CF_11D3_B448_0004AC9D327E_.wvu.Cols" hidden="1">#REF!</definedName>
    <definedName name="Z_C097B79C_06CF_11D3_B448_0004AC9D327E_.wvu.PrintTitles" localSheetId="1" hidden="1">#REF!</definedName>
    <definedName name="Z_C097B79C_06CF_11D3_B448_0004AC9D327E_.wvu.PrintTitles" localSheetId="3" hidden="1">#REF!</definedName>
    <definedName name="Z_C097B79C_06CF_11D3_B448_0004AC9D327E_.wvu.PrintTitles" hidden="1">#REF!</definedName>
    <definedName name="Z_C097B7A4_06CF_11D3_B448_0004AC9D327E_.wvu.Cols" localSheetId="1" hidden="1">#REF!</definedName>
    <definedName name="Z_C097B7A4_06CF_11D3_B448_0004AC9D327E_.wvu.Cols" localSheetId="3" hidden="1">#REF!</definedName>
    <definedName name="Z_C097B7A4_06CF_11D3_B448_0004AC9D327E_.wvu.Cols" hidden="1">#REF!</definedName>
    <definedName name="Z_C097B7A4_06CF_11D3_B448_0004AC9D327E_.wvu.PrintArea" localSheetId="1" hidden="1">#REF!</definedName>
    <definedName name="Z_C097B7A4_06CF_11D3_B448_0004AC9D327E_.wvu.PrintArea" localSheetId="3" hidden="1">#REF!</definedName>
    <definedName name="Z_C097B7A4_06CF_11D3_B448_0004AC9D327E_.wvu.PrintArea" hidden="1">#REF!</definedName>
    <definedName name="Z_C097B7A4_06CF_11D3_B448_0004AC9D327E_.wvu.PrintTitles" localSheetId="1" hidden="1">#REF!</definedName>
    <definedName name="Z_C097B7A4_06CF_11D3_B448_0004AC9D327E_.wvu.PrintTitles" localSheetId="3" hidden="1">#REF!</definedName>
    <definedName name="Z_C097B7A4_06CF_11D3_B448_0004AC9D327E_.wvu.PrintTitles" hidden="1">#REF!</definedName>
    <definedName name="Z_C097B7A5_06CF_11D3_B448_0004AC9D327E_.wvu.Cols" localSheetId="1" hidden="1">#REF!</definedName>
    <definedName name="Z_C097B7A5_06CF_11D3_B448_0004AC9D327E_.wvu.Cols" localSheetId="3" hidden="1">#REF!</definedName>
    <definedName name="Z_C097B7A5_06CF_11D3_B448_0004AC9D327E_.wvu.Cols" hidden="1">#REF!</definedName>
    <definedName name="Z_C097B7A5_06CF_11D3_B448_0004AC9D327E_.wvu.PrintArea" localSheetId="1" hidden="1">#REF!</definedName>
    <definedName name="Z_C097B7A5_06CF_11D3_B448_0004AC9D327E_.wvu.PrintArea" localSheetId="3" hidden="1">#REF!</definedName>
    <definedName name="Z_C097B7A5_06CF_11D3_B448_0004AC9D327E_.wvu.PrintArea" hidden="1">#REF!</definedName>
    <definedName name="Z_C097B7A5_06CF_11D3_B448_0004AC9D327E_.wvu.PrintTitles" localSheetId="1" hidden="1">#REF!</definedName>
    <definedName name="Z_C097B7A5_06CF_11D3_B448_0004AC9D327E_.wvu.PrintTitles" localSheetId="3" hidden="1">#REF!</definedName>
    <definedName name="Z_C097B7A5_06CF_11D3_B448_0004AC9D327E_.wvu.PrintTitles" hidden="1">#REF!</definedName>
    <definedName name="Z_C097B7AF_06CF_11D3_B448_0004AC9D327E_.wvu.Cols" localSheetId="1" hidden="1">#REF!</definedName>
    <definedName name="Z_C097B7AF_06CF_11D3_B448_0004AC9D327E_.wvu.Cols" localSheetId="3" hidden="1">#REF!</definedName>
    <definedName name="Z_C097B7AF_06CF_11D3_B448_0004AC9D327E_.wvu.Cols" hidden="1">#REF!</definedName>
    <definedName name="Z_C097B7AF_06CF_11D3_B448_0004AC9D327E_.wvu.PrintTitles" localSheetId="1" hidden="1">#REF!</definedName>
    <definedName name="Z_C097B7AF_06CF_11D3_B448_0004AC9D327E_.wvu.PrintTitles" localSheetId="3" hidden="1">#REF!</definedName>
    <definedName name="Z_C097B7AF_06CF_11D3_B448_0004AC9D327E_.wvu.PrintTitles" hidden="1">#REF!</definedName>
    <definedName name="Z_C097B7B7_06CF_11D3_B448_0004AC9D327E_.wvu.Cols" localSheetId="1" hidden="1">#REF!</definedName>
    <definedName name="Z_C097B7B7_06CF_11D3_B448_0004AC9D327E_.wvu.Cols" localSheetId="3" hidden="1">#REF!</definedName>
    <definedName name="Z_C097B7B7_06CF_11D3_B448_0004AC9D327E_.wvu.Cols" hidden="1">#REF!</definedName>
    <definedName name="Z_C097B7B7_06CF_11D3_B448_0004AC9D327E_.wvu.PrintArea" localSheetId="1" hidden="1">#REF!</definedName>
    <definedName name="Z_C097B7B7_06CF_11D3_B448_0004AC9D327E_.wvu.PrintArea" localSheetId="3" hidden="1">#REF!</definedName>
    <definedName name="Z_C097B7B7_06CF_11D3_B448_0004AC9D327E_.wvu.PrintArea" hidden="1">#REF!</definedName>
    <definedName name="Z_C097B7B7_06CF_11D3_B448_0004AC9D327E_.wvu.PrintTitles" localSheetId="1" hidden="1">#REF!</definedName>
    <definedName name="Z_C097B7B7_06CF_11D3_B448_0004AC9D327E_.wvu.PrintTitles" localSheetId="3" hidden="1">#REF!</definedName>
    <definedName name="Z_C097B7B7_06CF_11D3_B448_0004AC9D327E_.wvu.PrintTitles" hidden="1">#REF!</definedName>
    <definedName name="Z_C097B7B8_06CF_11D3_B448_0004AC9D327E_.wvu.Cols" localSheetId="1" hidden="1">#REF!</definedName>
    <definedName name="Z_C097B7B8_06CF_11D3_B448_0004AC9D327E_.wvu.Cols" localSheetId="3" hidden="1">#REF!</definedName>
    <definedName name="Z_C097B7B8_06CF_11D3_B448_0004AC9D327E_.wvu.Cols" hidden="1">#REF!</definedName>
    <definedName name="Z_C097B7B8_06CF_11D3_B448_0004AC9D327E_.wvu.PrintArea" localSheetId="1" hidden="1">#REF!</definedName>
    <definedName name="Z_C097B7B8_06CF_11D3_B448_0004AC9D327E_.wvu.PrintArea" localSheetId="3" hidden="1">#REF!</definedName>
    <definedName name="Z_C097B7B8_06CF_11D3_B448_0004AC9D327E_.wvu.PrintArea" hidden="1">#REF!</definedName>
    <definedName name="Z_C097B7B8_06CF_11D3_B448_0004AC9D327E_.wvu.PrintTitles" localSheetId="1" hidden="1">#REF!</definedName>
    <definedName name="Z_C097B7B8_06CF_11D3_B448_0004AC9D327E_.wvu.PrintTitles" localSheetId="3" hidden="1">#REF!</definedName>
    <definedName name="Z_C097B7B8_06CF_11D3_B448_0004AC9D327E_.wvu.PrintTitles" hidden="1">#REF!</definedName>
    <definedName name="Z_C097B7D4_06CF_11D3_B448_0004AC9D327E_.wvu.Cols" localSheetId="1" hidden="1">#REF!,#REF!</definedName>
    <definedName name="Z_C097B7D4_06CF_11D3_B448_0004AC9D327E_.wvu.Cols" localSheetId="3" hidden="1">#REF!,#REF!</definedName>
    <definedName name="Z_C097B7D4_06CF_11D3_B448_0004AC9D327E_.wvu.Cols" hidden="1">#REF!,#REF!</definedName>
    <definedName name="Z_C097B7D4_06CF_11D3_B448_0004AC9D327E_.wvu.PrintArea" localSheetId="1" hidden="1">#REF!</definedName>
    <definedName name="Z_C097B7D4_06CF_11D3_B448_0004AC9D327E_.wvu.PrintArea" localSheetId="3" hidden="1">#REF!</definedName>
    <definedName name="Z_C097B7D4_06CF_11D3_B448_0004AC9D327E_.wvu.PrintArea" hidden="1">#REF!</definedName>
    <definedName name="Z_C097B7D4_06CF_11D3_B448_0004AC9D327E_.wvu.PrintTitles" localSheetId="1" hidden="1">#REF!</definedName>
    <definedName name="Z_C097B7D4_06CF_11D3_B448_0004AC9D327E_.wvu.PrintTitles" localSheetId="3" hidden="1">#REF!</definedName>
    <definedName name="Z_C097B7D4_06CF_11D3_B448_0004AC9D327E_.wvu.PrintTitles" hidden="1">#REF!</definedName>
    <definedName name="Z_C097B7DF_06CF_11D3_B448_0004AC9D327E_.wvu.Cols" localSheetId="1" hidden="1">#REF!,#REF!</definedName>
    <definedName name="Z_C097B7DF_06CF_11D3_B448_0004AC9D327E_.wvu.Cols" localSheetId="3" hidden="1">#REF!,#REF!</definedName>
    <definedName name="Z_C097B7DF_06CF_11D3_B448_0004AC9D327E_.wvu.Cols" hidden="1">#REF!,#REF!</definedName>
    <definedName name="Z_C097B7DF_06CF_11D3_B448_0004AC9D327E_.wvu.PrintArea" localSheetId="1" hidden="1">#REF!</definedName>
    <definedName name="Z_C097B7DF_06CF_11D3_B448_0004AC9D327E_.wvu.PrintArea" localSheetId="3" hidden="1">#REF!</definedName>
    <definedName name="Z_C097B7DF_06CF_11D3_B448_0004AC9D327E_.wvu.PrintArea" hidden="1">#REF!</definedName>
    <definedName name="Z_C097B7DF_06CF_11D3_B448_0004AC9D327E_.wvu.PrintTitles" localSheetId="1" hidden="1">#REF!</definedName>
    <definedName name="Z_C097B7DF_06CF_11D3_B448_0004AC9D327E_.wvu.PrintTitles" localSheetId="3" hidden="1">#REF!</definedName>
    <definedName name="Z_C097B7DF_06CF_11D3_B448_0004AC9D327E_.wvu.PrintTitles" hidden="1">#REF!</definedName>
    <definedName name="zz">3</definedName>
    <definedName name="ฟๅ" localSheetId="1">#REF!</definedName>
    <definedName name="ฟๅ" localSheetId="3">#REF!</definedName>
    <definedName name="ฟๅ">#REF!</definedName>
    <definedName name="가마환율" localSheetId="1">#REF!</definedName>
    <definedName name="가마환율" localSheetId="3">#REF!</definedName>
    <definedName name="가마환율">#REF!</definedName>
    <definedName name="경영환율" localSheetId="1">#REF!</definedName>
    <definedName name="경영환율" localSheetId="3">#REF!</definedName>
    <definedName name="경영환율">#REF!</definedName>
    <definedName name="계획환율" localSheetId="1">#REF!</definedName>
    <definedName name="계획환율" localSheetId="3">#REF!</definedName>
    <definedName name="계획환율">#REF!</definedName>
    <definedName name="고장집계" localSheetId="1">#REF!</definedName>
    <definedName name="고장집계" localSheetId="3">#REF!</definedName>
    <definedName name="고장집계">#REF!</definedName>
    <definedName name="김" localSheetId="1" hidden="1">#REF!</definedName>
    <definedName name="김" localSheetId="3" hidden="1">#REF!</definedName>
    <definedName name="김" hidden="1">#REF!</definedName>
    <definedName name="ㄴㄴ" localSheetId="1" hidden="1">#REF!</definedName>
    <definedName name="ㄴㄴ" localSheetId="3" hidden="1">#REF!</definedName>
    <definedName name="ㄴㄴ" hidden="1">#REF!</definedName>
    <definedName name="ㅁㄴㅇㄴㄷ" localSheetId="1">#REF!</definedName>
    <definedName name="ㅁㄴㅇㄴㄷ" localSheetId="3">#REF!</definedName>
    <definedName name="ㅁㄴㅇㄴㄷ">#REF!</definedName>
    <definedName name="마감환율" localSheetId="1">#REF!</definedName>
    <definedName name="마감환율" localSheetId="3">#REF!</definedName>
    <definedName name="마감환율">#REF!</definedName>
    <definedName name="ㅂㄷㄹㄱ" localSheetId="1">#REF!</definedName>
    <definedName name="ㅂㄷㄹㄱ" localSheetId="3">#REF!</definedName>
    <definedName name="ㅂㄷㄹㄱ">#REF!</definedName>
    <definedName name="부가가치" localSheetId="1">#REF!</definedName>
    <definedName name="부가가치" localSheetId="3">#REF!</definedName>
    <definedName name="부가가치">#REF!</definedName>
    <definedName name="비체적" localSheetId="1">#REF!</definedName>
    <definedName name="비체적" localSheetId="3">#REF!</definedName>
    <definedName name="비체적">#REF!</definedName>
    <definedName name="사고" localSheetId="1">#REF!</definedName>
    <definedName name="사고" localSheetId="3">#REF!</definedName>
    <definedName name="사고">#REF!</definedName>
    <definedName name="사고대책" localSheetId="1">#REF!</definedName>
    <definedName name="사고대책" localSheetId="3">#REF!</definedName>
    <definedName name="사고대책">#REF!</definedName>
    <definedName name="사고사" localSheetId="1">#REF!</definedName>
    <definedName name="사고사" localSheetId="3">#REF!</definedName>
    <definedName name="사고사">#REF!</definedName>
    <definedName name="생산" localSheetId="1">#REF!</definedName>
    <definedName name="생산" localSheetId="3">#REF!</definedName>
    <definedName name="생산">#REF!</definedName>
    <definedName name="생산계획" localSheetId="1" hidden="1">#REF!</definedName>
    <definedName name="생산계획" localSheetId="3" hidden="1">#REF!</definedName>
    <definedName name="생산계획" hidden="1">#REF!</definedName>
    <definedName name="세이름" localSheetId="1">#REF!</definedName>
    <definedName name="세이름" localSheetId="3">#REF!</definedName>
    <definedName name="세이름">#REF!</definedName>
    <definedName name="손익" localSheetId="1" hidden="1">#REF!</definedName>
    <definedName name="손익" localSheetId="3" hidden="1">#REF!</definedName>
    <definedName name="손익" hidden="1">#REF!</definedName>
    <definedName name="ㅇㅈㅇ" localSheetId="1">#REF!</definedName>
    <definedName name="ㅇㅈㅇ" localSheetId="3">#REF!</definedName>
    <definedName name="ㅇㅈㅇ">#REF!</definedName>
    <definedName name="압_력" localSheetId="1">#REF!</definedName>
    <definedName name="압_력" localSheetId="3">#REF!</definedName>
    <definedName name="압_력">#REF!</definedName>
    <definedName name="압력" localSheetId="1">#REF!</definedName>
    <definedName name="압력" localSheetId="3">#REF!</definedName>
    <definedName name="압력">#REF!</definedName>
    <definedName name="온_도" localSheetId="1">#REF!</definedName>
    <definedName name="온_도" localSheetId="3">#REF!</definedName>
    <definedName name="온_도">#REF!</definedName>
    <definedName name="온도" localSheetId="1">#REF!</definedName>
    <definedName name="온도" localSheetId="3">#REF!</definedName>
    <definedName name="온도">#REF!</definedName>
    <definedName name="자금보완투자계획" localSheetId="1">#REF!</definedName>
    <definedName name="자금보완투자계획" localSheetId="3">#REF!</definedName>
    <definedName name="자금보완투자계획">#REF!</definedName>
    <definedName name="제조원가" localSheetId="1">#REF!</definedName>
    <definedName name="제조원가" localSheetId="3">#REF!</definedName>
    <definedName name="제조원가">#REF!</definedName>
    <definedName name="제조원가2000" localSheetId="1" hidden="1">#REF!</definedName>
    <definedName name="제조원가2000" localSheetId="3" hidden="1">#REF!</definedName>
    <definedName name="제조원가2000" hidden="1">#REF!</definedName>
    <definedName name="집계" localSheetId="1">#REF!</definedName>
    <definedName name="집계" localSheetId="3">#REF!</definedName>
    <definedName name="집계">#REF!</definedName>
    <definedName name="ㅉㅇㅃ" localSheetId="1">#REF!</definedName>
    <definedName name="ㅉㅇㅃ" localSheetId="3">#REF!</definedName>
    <definedName name="ㅉㅇㅃ">#REF!</definedName>
    <definedName name="추진계획9" localSheetId="1">#REF!</definedName>
    <definedName name="추진계획9" localSheetId="3">#REF!</definedName>
    <definedName name="추진계획9">#REF!</definedName>
    <definedName name="추진계획9월" localSheetId="1">#REF!</definedName>
    <definedName name="추진계획9월" localSheetId="3">#REF!</definedName>
    <definedName name="추진계획9월">#REF!</definedName>
    <definedName name="ㅋㅌㅇㅊ" localSheetId="1">#REF!</definedName>
    <definedName name="ㅋㅌㅇㅊ" localSheetId="3">#REF!</definedName>
    <definedName name="ㅋㅌㅇㅊ">#REF!</definedName>
    <definedName name="표" localSheetId="1">#REF!</definedName>
    <definedName name="표" localSheetId="3">#REF!</definedName>
    <definedName name="표">#REF!</definedName>
    <definedName name="표지" localSheetId="1">#REF!</definedName>
    <definedName name="표지" localSheetId="3">#REF!</definedName>
    <definedName name="표지">#REF!</definedName>
    <definedName name="하반기계획" localSheetId="1">#REF!</definedName>
    <definedName name="하반기계획" localSheetId="3">#REF!</definedName>
    <definedName name="하반기계획">#REF!</definedName>
    <definedName name="환율" localSheetId="1">#REF!</definedName>
    <definedName name="환율" localSheetId="3">#REF!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4" i="8" l="1"/>
  <c r="R94" i="8"/>
  <c r="Q94" i="8"/>
  <c r="P94" i="8"/>
  <c r="C94" i="8"/>
  <c r="Y93" i="8"/>
  <c r="W93" i="8"/>
  <c r="V93" i="8"/>
  <c r="U93" i="8"/>
  <c r="T93" i="8"/>
  <c r="S93" i="8"/>
  <c r="R93" i="8"/>
  <c r="Q93" i="8"/>
  <c r="P93" i="8"/>
  <c r="C93" i="8"/>
  <c r="Y88" i="8"/>
  <c r="W88" i="8"/>
  <c r="V88" i="8"/>
  <c r="U88" i="8"/>
  <c r="T88" i="8"/>
  <c r="S88" i="8"/>
  <c r="R88" i="8"/>
  <c r="Q88" i="8"/>
  <c r="P88" i="8"/>
  <c r="F88" i="8"/>
  <c r="C88" i="8"/>
  <c r="S87" i="8"/>
  <c r="R87" i="8"/>
  <c r="Q87" i="8"/>
  <c r="P87" i="8"/>
  <c r="C87" i="8"/>
  <c r="Y82" i="8"/>
  <c r="X82" i="8"/>
  <c r="W82" i="8"/>
  <c r="V82" i="8"/>
  <c r="U82" i="8"/>
  <c r="T82" i="8"/>
  <c r="S82" i="8"/>
  <c r="R82" i="8"/>
  <c r="R80" i="8" s="1"/>
  <c r="Q82" i="8"/>
  <c r="P82" i="8"/>
  <c r="F82" i="8"/>
  <c r="E82" i="8"/>
  <c r="D82" i="8"/>
  <c r="C82" i="8"/>
  <c r="C92" i="8" s="1"/>
  <c r="C96" i="8" s="1"/>
  <c r="BC73" i="8"/>
  <c r="BB73" i="8"/>
  <c r="BA73" i="8"/>
  <c r="AY73" i="8"/>
  <c r="AW73" i="8"/>
  <c r="N73" i="8"/>
  <c r="AE73" i="8"/>
  <c r="AX73" i="8" s="1"/>
  <c r="AW72" i="8"/>
  <c r="C72" i="8"/>
  <c r="AY71" i="8"/>
  <c r="U80" i="8"/>
  <c r="T80" i="8"/>
  <c r="E80" i="8"/>
  <c r="BB64" i="8"/>
  <c r="BA64" i="8"/>
  <c r="AZ64" i="8"/>
  <c r="AY64" i="8"/>
  <c r="AX64" i="8"/>
  <c r="AW64" i="8"/>
  <c r="O54" i="8"/>
  <c r="N54" i="8"/>
  <c r="BC54" i="8"/>
  <c r="BB54" i="8"/>
  <c r="BA54" i="8"/>
  <c r="AW54" i="8"/>
  <c r="AI54" i="8"/>
  <c r="AZ54" i="8" s="1"/>
  <c r="O53" i="8"/>
  <c r="BC53" i="8"/>
  <c r="BA53" i="8"/>
  <c r="AW53" i="8"/>
  <c r="AI53" i="8"/>
  <c r="AZ53" i="8" s="1"/>
  <c r="AE53" i="8"/>
  <c r="AX53" i="8" s="1"/>
  <c r="W53" i="8"/>
  <c r="O51" i="8"/>
  <c r="BC51" i="8"/>
  <c r="BB51" i="8"/>
  <c r="L51" i="8"/>
  <c r="W51" i="8"/>
  <c r="N49" i="8"/>
  <c r="BC49" i="8"/>
  <c r="BB49" i="8"/>
  <c r="BA49" i="8"/>
  <c r="AW49" i="8"/>
  <c r="AI49" i="8"/>
  <c r="AZ49" i="8" s="1"/>
  <c r="AE49" i="8"/>
  <c r="AX49" i="8" s="1"/>
  <c r="O47" i="8"/>
  <c r="AW47" i="8"/>
  <c r="H47" i="8"/>
  <c r="G47" i="8"/>
  <c r="F47" i="8"/>
  <c r="AI47" i="8"/>
  <c r="AZ47" i="8" s="1"/>
  <c r="AE47" i="8"/>
  <c r="AX47" i="8" s="1"/>
  <c r="O46" i="8"/>
  <c r="AS48" i="8"/>
  <c r="AW46" i="8"/>
  <c r="H46" i="8"/>
  <c r="Y48" i="8"/>
  <c r="X48" i="8"/>
  <c r="F46" i="8"/>
  <c r="Q48" i="8"/>
  <c r="P48" i="8"/>
  <c r="AC44" i="8"/>
  <c r="D42" i="8"/>
  <c r="C42" i="8"/>
  <c r="BG41" i="8"/>
  <c r="BF41" i="8"/>
  <c r="C40" i="8"/>
  <c r="C39" i="8"/>
  <c r="C38" i="8"/>
  <c r="G37" i="8"/>
  <c r="E37" i="8"/>
  <c r="D37" i="8"/>
  <c r="AC32" i="8"/>
  <c r="AC31" i="8"/>
  <c r="N26" i="8"/>
  <c r="BF26" i="8" s="1"/>
  <c r="BA25" i="8"/>
  <c r="Y94" i="8"/>
  <c r="X94" i="8"/>
  <c r="W94" i="8"/>
  <c r="V94" i="8"/>
  <c r="U94" i="8"/>
  <c r="T94" i="8"/>
  <c r="F94" i="8"/>
  <c r="E94" i="8"/>
  <c r="D94" i="8"/>
  <c r="AU42" i="8"/>
  <c r="AT42" i="8"/>
  <c r="AS42" i="8"/>
  <c r="AR42" i="8"/>
  <c r="AM42" i="8"/>
  <c r="AL42" i="8"/>
  <c r="AK42" i="8"/>
  <c r="AJ42" i="8"/>
  <c r="AH42" i="8"/>
  <c r="AG42" i="8"/>
  <c r="AE42" i="8"/>
  <c r="AD42" i="8"/>
  <c r="AC42" i="8"/>
  <c r="AB42" i="8"/>
  <c r="AA42" i="8"/>
  <c r="Z42" i="8"/>
  <c r="Y42" i="8"/>
  <c r="X42" i="8"/>
  <c r="W42" i="8"/>
  <c r="V42" i="8"/>
  <c r="U42" i="8"/>
  <c r="T42" i="8"/>
  <c r="S42" i="8"/>
  <c r="R42" i="8"/>
  <c r="Q42" i="8"/>
  <c r="P42" i="8"/>
  <c r="L42" i="8"/>
  <c r="K42" i="8"/>
  <c r="J42" i="8"/>
  <c r="I42" i="8"/>
  <c r="H42" i="8"/>
  <c r="G42" i="8"/>
  <c r="F42" i="8"/>
  <c r="E42" i="8"/>
  <c r="AW22" i="8"/>
  <c r="D92" i="8"/>
  <c r="AY19" i="8"/>
  <c r="X93" i="8"/>
  <c r="G19" i="8"/>
  <c r="F19" i="8"/>
  <c r="F93" i="8" s="1"/>
  <c r="E93" i="8"/>
  <c r="D93" i="8"/>
  <c r="BA18" i="8"/>
  <c r="X88" i="8"/>
  <c r="E88" i="8"/>
  <c r="D88" i="8"/>
  <c r="BA16" i="8"/>
  <c r="Y87" i="8"/>
  <c r="X87" i="8"/>
  <c r="W87" i="8"/>
  <c r="W90" i="8" s="1"/>
  <c r="V87" i="8"/>
  <c r="V90" i="8" s="1"/>
  <c r="T87" i="8"/>
  <c r="F87" i="8"/>
  <c r="D87" i="8"/>
  <c r="BG14" i="8"/>
  <c r="BF14" i="8"/>
  <c r="BC14" i="8"/>
  <c r="BB14" i="8"/>
  <c r="BA14" i="8"/>
  <c r="AZ14" i="8"/>
  <c r="AY14" i="8"/>
  <c r="AX14" i="8"/>
  <c r="AW14" i="8"/>
  <c r="BG13" i="8"/>
  <c r="BF13" i="8"/>
  <c r="BC13" i="8"/>
  <c r="BB13" i="8"/>
  <c r="BA13" i="8"/>
  <c r="AZ13" i="8"/>
  <c r="AY13" i="8"/>
  <c r="AX13" i="8"/>
  <c r="AW13" i="8"/>
  <c r="BS9" i="8"/>
  <c r="AE9" i="8"/>
  <c r="AD9" i="8"/>
  <c r="AC9" i="8"/>
  <c r="AB9" i="8"/>
  <c r="AA9" i="8"/>
  <c r="Z9" i="8"/>
  <c r="Y9" i="8"/>
  <c r="X9" i="8"/>
  <c r="W9" i="8"/>
  <c r="V9" i="8"/>
  <c r="U9" i="8"/>
  <c r="T9" i="8"/>
  <c r="S9" i="8"/>
  <c r="R9" i="8"/>
  <c r="Q9" i="8"/>
  <c r="P9" i="8"/>
  <c r="I9" i="8"/>
  <c r="BB8" i="8"/>
  <c r="AZ8" i="8"/>
  <c r="AX8" i="8"/>
  <c r="AE8" i="8"/>
  <c r="AD8" i="8"/>
  <c r="AC8" i="8"/>
  <c r="AB8" i="8"/>
  <c r="AA8" i="8"/>
  <c r="Z8" i="8"/>
  <c r="Y8" i="8"/>
  <c r="X8" i="8"/>
  <c r="W8" i="8"/>
  <c r="V8" i="8"/>
  <c r="U8" i="8"/>
  <c r="T8" i="8"/>
  <c r="S8" i="8"/>
  <c r="R8" i="8"/>
  <c r="Q8" i="8"/>
  <c r="P8" i="8"/>
  <c r="I8" i="8"/>
  <c r="Y7" i="8"/>
  <c r="X7" i="8"/>
  <c r="W7" i="8"/>
  <c r="V7" i="8"/>
  <c r="U7" i="8"/>
  <c r="T7" i="8"/>
  <c r="S7" i="8"/>
  <c r="R7" i="8"/>
  <c r="Q7" i="8"/>
  <c r="P7" i="8"/>
  <c r="AC6" i="8"/>
  <c r="G6" i="8"/>
  <c r="AC5" i="8"/>
  <c r="G5" i="8"/>
  <c r="F7" i="8"/>
  <c r="E7" i="8"/>
  <c r="D7" i="8"/>
  <c r="C7" i="8"/>
  <c r="A1" i="8"/>
  <c r="BD79" i="7"/>
  <c r="AC78" i="7"/>
  <c r="BC73" i="7"/>
  <c r="BB73" i="7"/>
  <c r="BA73" i="7"/>
  <c r="AY73" i="7"/>
  <c r="AW73" i="7"/>
  <c r="N73" i="7"/>
  <c r="AI73" i="7"/>
  <c r="AZ73" i="7" s="1"/>
  <c r="AE73" i="7"/>
  <c r="AX73" i="7" s="1"/>
  <c r="W73" i="7"/>
  <c r="K73" i="7"/>
  <c r="BA72" i="7"/>
  <c r="AW72" i="7"/>
  <c r="BB71" i="7"/>
  <c r="AW71" i="7"/>
  <c r="W71" i="7"/>
  <c r="S71" i="7"/>
  <c r="BB70" i="7"/>
  <c r="AW70" i="7"/>
  <c r="W70" i="7"/>
  <c r="S70" i="7"/>
  <c r="AW68" i="7"/>
  <c r="P69" i="7"/>
  <c r="P74" i="7" s="1"/>
  <c r="BB64" i="7"/>
  <c r="BA64" i="7"/>
  <c r="AZ64" i="7"/>
  <c r="AY64" i="7"/>
  <c r="AX64" i="7"/>
  <c r="AW64" i="7"/>
  <c r="AC63" i="7"/>
  <c r="AW54" i="7"/>
  <c r="N54" i="7"/>
  <c r="BC54" i="7"/>
  <c r="BA54" i="7"/>
  <c r="AY54" i="7"/>
  <c r="AI54" i="7"/>
  <c r="AZ54" i="7" s="1"/>
  <c r="AE54" i="7"/>
  <c r="AX54" i="7" s="1"/>
  <c r="AW53" i="7"/>
  <c r="N53" i="7"/>
  <c r="BC53" i="7"/>
  <c r="BB53" i="7"/>
  <c r="AY53" i="7"/>
  <c r="AI53" i="7"/>
  <c r="AZ53" i="7" s="1"/>
  <c r="AE53" i="7"/>
  <c r="AX53" i="7" s="1"/>
  <c r="F53" i="7"/>
  <c r="AW51" i="7"/>
  <c r="K51" i="7"/>
  <c r="BA51" i="7"/>
  <c r="AY51" i="7"/>
  <c r="N51" i="7"/>
  <c r="AI51" i="7"/>
  <c r="AZ51" i="7" s="1"/>
  <c r="W51" i="7"/>
  <c r="AW49" i="7"/>
  <c r="N49" i="7"/>
  <c r="BC49" i="7"/>
  <c r="BA49" i="7"/>
  <c r="AY49" i="7"/>
  <c r="AI49" i="7"/>
  <c r="AZ49" i="7" s="1"/>
  <c r="AE49" i="7"/>
  <c r="AX49" i="7" s="1"/>
  <c r="AW47" i="7"/>
  <c r="BC47" i="7"/>
  <c r="BB47" i="7"/>
  <c r="BA47" i="7"/>
  <c r="AY47" i="7"/>
  <c r="AE47" i="7"/>
  <c r="AX47" i="7" s="1"/>
  <c r="AW46" i="7"/>
  <c r="N46" i="7"/>
  <c r="K46" i="7"/>
  <c r="BA46" i="7"/>
  <c r="Z48" i="7"/>
  <c r="AI46" i="7"/>
  <c r="AZ46" i="7" s="1"/>
  <c r="G48" i="7"/>
  <c r="D42" i="7"/>
  <c r="C42" i="7"/>
  <c r="BG41" i="7"/>
  <c r="BF41" i="7"/>
  <c r="AW40" i="7"/>
  <c r="AW39" i="7"/>
  <c r="AW38" i="7"/>
  <c r="AJ37" i="7"/>
  <c r="AW35" i="7"/>
  <c r="BG34" i="7"/>
  <c r="BG33" i="7"/>
  <c r="I31" i="7"/>
  <c r="AE31" i="7" s="1"/>
  <c r="AA31" i="7"/>
  <c r="Z31" i="7" s="1"/>
  <c r="Y31" i="7" s="1"/>
  <c r="X31" i="7" s="1"/>
  <c r="W31" i="7" s="1"/>
  <c r="V31" i="7" s="1"/>
  <c r="U31" i="7" s="1"/>
  <c r="T31" i="7" s="1"/>
  <c r="S31" i="7" s="1"/>
  <c r="R31" i="7" s="1"/>
  <c r="Q31" i="7" s="1"/>
  <c r="P31" i="7" s="1"/>
  <c r="AW30" i="7"/>
  <c r="W30" i="7"/>
  <c r="N26" i="7"/>
  <c r="BA25" i="7"/>
  <c r="AW25" i="7"/>
  <c r="AM42" i="7"/>
  <c r="AK42" i="7"/>
  <c r="AJ42" i="7"/>
  <c r="AH42" i="7"/>
  <c r="AG42" i="7"/>
  <c r="AE42" i="7"/>
  <c r="AB42" i="7"/>
  <c r="AA42" i="7"/>
  <c r="Z42" i="7"/>
  <c r="Y42" i="7"/>
  <c r="X42" i="7"/>
  <c r="W42" i="7"/>
  <c r="V42" i="7"/>
  <c r="U42" i="7"/>
  <c r="T42" i="7"/>
  <c r="S42" i="7"/>
  <c r="R42" i="7"/>
  <c r="Q42" i="7"/>
  <c r="P42" i="7"/>
  <c r="L42" i="7"/>
  <c r="J42" i="7"/>
  <c r="I42" i="7"/>
  <c r="H42" i="7"/>
  <c r="G42" i="7"/>
  <c r="F42" i="7"/>
  <c r="E42" i="7"/>
  <c r="AW22" i="7"/>
  <c r="AW21" i="7"/>
  <c r="BA19" i="7"/>
  <c r="AW19" i="7"/>
  <c r="AW18" i="7"/>
  <c r="V79" i="7"/>
  <c r="P79" i="7"/>
  <c r="G79" i="7"/>
  <c r="F79" i="7"/>
  <c r="E79" i="7"/>
  <c r="AB60" i="7"/>
  <c r="AA60" i="7"/>
  <c r="T60" i="7"/>
  <c r="S60" i="7"/>
  <c r="M17" i="7"/>
  <c r="L60" i="7"/>
  <c r="BF14" i="7"/>
  <c r="BC14" i="7"/>
  <c r="BF13" i="7"/>
  <c r="BC13" i="7"/>
  <c r="AW12" i="7"/>
  <c r="BQ9" i="7"/>
  <c r="O9" i="7"/>
  <c r="N9" i="7"/>
  <c r="AI9" i="7"/>
  <c r="O8" i="7"/>
  <c r="Y7" i="7"/>
  <c r="X7" i="7"/>
  <c r="W7" i="7"/>
  <c r="V7" i="7"/>
  <c r="U7" i="7"/>
  <c r="T7" i="7"/>
  <c r="S7" i="7"/>
  <c r="R7" i="7"/>
  <c r="Q7" i="7"/>
  <c r="P7" i="7"/>
  <c r="G6" i="7"/>
  <c r="AW5" i="7"/>
  <c r="G5" i="7"/>
  <c r="F7" i="7"/>
  <c r="E7" i="7"/>
  <c r="D7" i="7"/>
  <c r="C7" i="7"/>
  <c r="H4" i="7"/>
  <c r="Q90" i="8" l="1"/>
  <c r="G7" i="7"/>
  <c r="F90" i="8"/>
  <c r="G7" i="8"/>
  <c r="AZ72" i="8"/>
  <c r="AN36" i="8"/>
  <c r="BA35" i="8"/>
  <c r="BA67" i="8"/>
  <c r="BA68" i="8"/>
  <c r="BB72" i="8"/>
  <c r="U69" i="8"/>
  <c r="U74" i="8" s="1"/>
  <c r="AW68" i="8"/>
  <c r="V48" i="8"/>
  <c r="V50" i="8" s="1"/>
  <c r="V55" i="8" s="1"/>
  <c r="AD48" i="8"/>
  <c r="AD50" i="8" s="1"/>
  <c r="AD55" i="8" s="1"/>
  <c r="BB67" i="8"/>
  <c r="AY21" i="7"/>
  <c r="AW48" i="7"/>
  <c r="AW52" i="7"/>
  <c r="AL17" i="7"/>
  <c r="BB18" i="7"/>
  <c r="AE22" i="7"/>
  <c r="AX22" i="7" s="1"/>
  <c r="AT37" i="7"/>
  <c r="O64" i="8"/>
  <c r="BC64" i="7"/>
  <c r="M37" i="8"/>
  <c r="M46" i="8"/>
  <c r="AU37" i="8"/>
  <c r="L37" i="8"/>
  <c r="BB30" i="7"/>
  <c r="BA38" i="7"/>
  <c r="BS12" i="8"/>
  <c r="X90" i="8"/>
  <c r="BB30" i="8"/>
  <c r="BA65" i="8"/>
  <c r="AX12" i="7"/>
  <c r="D90" i="8"/>
  <c r="AK52" i="8"/>
  <c r="X17" i="7"/>
  <c r="K79" i="7"/>
  <c r="AY30" i="7"/>
  <c r="AR17" i="8"/>
  <c r="AR20" i="8" s="1"/>
  <c r="AR28" i="8" s="1"/>
  <c r="AR91" i="8" s="1"/>
  <c r="AY35" i="8"/>
  <c r="AT37" i="8"/>
  <c r="P52" i="8"/>
  <c r="AT52" i="8"/>
  <c r="BC67" i="8"/>
  <c r="T90" i="8"/>
  <c r="Q52" i="8"/>
  <c r="AN69" i="8"/>
  <c r="AJ52" i="7"/>
  <c r="BA22" i="8"/>
  <c r="BA30" i="8"/>
  <c r="BA66" i="8"/>
  <c r="AU37" i="7"/>
  <c r="BS23" i="8"/>
  <c r="AR37" i="8"/>
  <c r="AR48" i="8"/>
  <c r="AR50" i="8" s="1"/>
  <c r="AR55" i="8" s="1"/>
  <c r="BS16" i="8"/>
  <c r="AO37" i="8"/>
  <c r="AU17" i="8"/>
  <c r="AU20" i="8" s="1"/>
  <c r="AU28" i="8" s="1"/>
  <c r="AU91" i="8" s="1"/>
  <c r="K54" i="8"/>
  <c r="BB22" i="8"/>
  <c r="L54" i="7"/>
  <c r="O52" i="8"/>
  <c r="AU52" i="8"/>
  <c r="M48" i="7"/>
  <c r="O48" i="8"/>
  <c r="M53" i="8"/>
  <c r="M51" i="8"/>
  <c r="M54" i="8"/>
  <c r="O39" i="8"/>
  <c r="AU48" i="8"/>
  <c r="AK17" i="7"/>
  <c r="AK20" i="7" s="1"/>
  <c r="AK29" i="7" s="1"/>
  <c r="F92" i="8"/>
  <c r="F96" i="8" s="1"/>
  <c r="F98" i="8" s="1"/>
  <c r="H52" i="8"/>
  <c r="BC70" i="8"/>
  <c r="O72" i="8"/>
  <c r="AJ48" i="7"/>
  <c r="O30" i="8"/>
  <c r="BC52" i="8"/>
  <c r="AY5" i="7"/>
  <c r="BO48" i="7"/>
  <c r="BO50" i="7" s="1"/>
  <c r="BO55" i="7" s="1"/>
  <c r="BC66" i="7"/>
  <c r="AP74" i="7"/>
  <c r="Y90" i="8"/>
  <c r="N65" i="8"/>
  <c r="AU69" i="7"/>
  <c r="AU74" i="7" s="1"/>
  <c r="AD52" i="8"/>
  <c r="AS69" i="8"/>
  <c r="AS74" i="8" s="1"/>
  <c r="R90" i="8"/>
  <c r="BB35" i="7"/>
  <c r="AE39" i="7"/>
  <c r="AX39" i="7" s="1"/>
  <c r="BB16" i="8"/>
  <c r="U48" i="8"/>
  <c r="V52" i="8"/>
  <c r="AF52" i="8"/>
  <c r="AR52" i="8"/>
  <c r="L54" i="8"/>
  <c r="O73" i="8"/>
  <c r="S90" i="8"/>
  <c r="BA5" i="7"/>
  <c r="AK37" i="7"/>
  <c r="BB18" i="8"/>
  <c r="T92" i="8"/>
  <c r="T96" i="8" s="1"/>
  <c r="T98" i="8" s="1"/>
  <c r="AW21" i="8"/>
  <c r="BB21" i="8"/>
  <c r="AW35" i="8"/>
  <c r="L79" i="7"/>
  <c r="AY25" i="7"/>
  <c r="BA66" i="7"/>
  <c r="O66" i="7"/>
  <c r="BC16" i="8"/>
  <c r="AY22" i="8"/>
  <c r="BQ37" i="8"/>
  <c r="W48" i="8"/>
  <c r="W50" i="8" s="1"/>
  <c r="W55" i="8" s="1"/>
  <c r="AF48" i="8"/>
  <c r="AF50" i="8" s="1"/>
  <c r="AF55" i="8" s="1"/>
  <c r="K49" i="8"/>
  <c r="AY66" i="8"/>
  <c r="F48" i="8"/>
  <c r="T79" i="7"/>
  <c r="N70" i="7"/>
  <c r="N71" i="8"/>
  <c r="Z7" i="7"/>
  <c r="O68" i="7"/>
  <c r="O22" i="8"/>
  <c r="E48" i="8"/>
  <c r="P76" i="8" s="1"/>
  <c r="C48" i="7"/>
  <c r="BC65" i="7"/>
  <c r="O12" i="8"/>
  <c r="AQ18" i="8"/>
  <c r="N18" i="8" s="1"/>
  <c r="BF18" i="8" s="1"/>
  <c r="BC23" i="8"/>
  <c r="BC42" i="8" s="1"/>
  <c r="O35" i="8"/>
  <c r="Z48" i="8"/>
  <c r="Z50" i="8" s="1"/>
  <c r="L49" i="8"/>
  <c r="AO52" i="8"/>
  <c r="AM7" i="7"/>
  <c r="AL52" i="8"/>
  <c r="H69" i="8"/>
  <c r="H74" i="8" s="1"/>
  <c r="AD7" i="7"/>
  <c r="BC6" i="7"/>
  <c r="BC7" i="7" s="1"/>
  <c r="AY18" i="7"/>
  <c r="BB35" i="8"/>
  <c r="BC40" i="8"/>
  <c r="BA72" i="8"/>
  <c r="AY6" i="7"/>
  <c r="AY7" i="7" s="1"/>
  <c r="AQ9" i="7"/>
  <c r="BB66" i="7"/>
  <c r="AY72" i="7"/>
  <c r="AE16" i="8"/>
  <c r="AX16" i="8" s="1"/>
  <c r="AN52" i="8"/>
  <c r="BQ52" i="8"/>
  <c r="AX67" i="8"/>
  <c r="BB12" i="7"/>
  <c r="BA35" i="7"/>
  <c r="AY39" i="7"/>
  <c r="N68" i="8"/>
  <c r="BB71" i="8"/>
  <c r="AK69" i="7"/>
  <c r="AK74" i="7" s="1"/>
  <c r="J7" i="7"/>
  <c r="AL20" i="7"/>
  <c r="AL48" i="7"/>
  <c r="AL69" i="7"/>
  <c r="O67" i="7"/>
  <c r="U17" i="7"/>
  <c r="U20" i="7" s="1"/>
  <c r="U28" i="7" s="1"/>
  <c r="AD17" i="7"/>
  <c r="AD20" i="7" s="1"/>
  <c r="AD29" i="7" s="1"/>
  <c r="AE40" i="7"/>
  <c r="AX40" i="7" s="1"/>
  <c r="AP52" i="7"/>
  <c r="BB67" i="7"/>
  <c r="AX68" i="7"/>
  <c r="AX79" i="7" s="1"/>
  <c r="N68" i="7"/>
  <c r="BC70" i="7"/>
  <c r="AE71" i="7"/>
  <c r="AX71" i="7" s="1"/>
  <c r="BA71" i="7"/>
  <c r="O71" i="7"/>
  <c r="H48" i="7"/>
  <c r="H76" i="7" s="1"/>
  <c r="AH7" i="7"/>
  <c r="AS7" i="7"/>
  <c r="AK79" i="7"/>
  <c r="AI25" i="7"/>
  <c r="AZ25" i="7" s="1"/>
  <c r="BO44" i="7"/>
  <c r="U48" i="7"/>
  <c r="U50" i="7" s="1"/>
  <c r="AD48" i="7"/>
  <c r="AD50" i="7" s="1"/>
  <c r="AD55" i="7" s="1"/>
  <c r="AN48" i="7"/>
  <c r="AH52" i="7"/>
  <c r="AQ52" i="7"/>
  <c r="K53" i="7"/>
  <c r="AI66" i="7"/>
  <c r="AO74" i="7"/>
  <c r="AE25" i="7"/>
  <c r="AX25" i="7" s="1"/>
  <c r="AE21" i="7"/>
  <c r="AA48" i="7"/>
  <c r="AE72" i="7"/>
  <c r="AX72" i="7" s="1"/>
  <c r="BB5" i="7"/>
  <c r="M7" i="7"/>
  <c r="AJ7" i="7"/>
  <c r="AT7" i="7"/>
  <c r="W17" i="7"/>
  <c r="W20" i="7" s="1"/>
  <c r="W28" i="7" s="1"/>
  <c r="AA16" i="7"/>
  <c r="AA79" i="7" s="1"/>
  <c r="BB19" i="7"/>
  <c r="AI30" i="7"/>
  <c r="AL37" i="7"/>
  <c r="D48" i="7"/>
  <c r="L48" i="7"/>
  <c r="V48" i="7"/>
  <c r="AF48" i="7"/>
  <c r="AF50" i="7" s="1"/>
  <c r="AG69" i="7"/>
  <c r="AG74" i="7" s="1"/>
  <c r="AY66" i="7"/>
  <c r="N72" i="7"/>
  <c r="X20" i="7"/>
  <c r="X28" i="7" s="1"/>
  <c r="AE16" i="7"/>
  <c r="AX16" i="7" s="1"/>
  <c r="AB79" i="7"/>
  <c r="BA18" i="7"/>
  <c r="BA30" i="7"/>
  <c r="AA38" i="7"/>
  <c r="BB40" i="7"/>
  <c r="Z52" i="7"/>
  <c r="M69" i="7"/>
  <c r="M74" i="7" s="1"/>
  <c r="AH69" i="7"/>
  <c r="AH74" i="7" s="1"/>
  <c r="AI70" i="7"/>
  <c r="AZ70" i="7" s="1"/>
  <c r="AZ72" i="7"/>
  <c r="AY16" i="7"/>
  <c r="I7" i="7"/>
  <c r="BC5" i="7"/>
  <c r="BA68" i="7"/>
  <c r="O72" i="7"/>
  <c r="BF26" i="7"/>
  <c r="AY40" i="7"/>
  <c r="BB70" i="8"/>
  <c r="AA7" i="7"/>
  <c r="AK7" i="7"/>
  <c r="G17" i="7"/>
  <c r="G20" i="7" s="1"/>
  <c r="G29" i="7" s="1"/>
  <c r="AE19" i="7"/>
  <c r="AI22" i="7"/>
  <c r="AZ22" i="7" s="1"/>
  <c r="BB22" i="7"/>
  <c r="Y25" i="7"/>
  <c r="AE35" i="7"/>
  <c r="AX35" i="7" s="1"/>
  <c r="AI38" i="7"/>
  <c r="AZ38" i="7" s="1"/>
  <c r="J37" i="7"/>
  <c r="T48" i="7"/>
  <c r="AB48" i="7"/>
  <c r="AB50" i="7" s="1"/>
  <c r="AB55" i="7" s="1"/>
  <c r="AM48" i="7"/>
  <c r="BB46" i="7"/>
  <c r="K47" i="7"/>
  <c r="K48" i="7" s="1"/>
  <c r="AI22" i="8"/>
  <c r="AZ22" i="8" s="1"/>
  <c r="S48" i="7"/>
  <c r="J48" i="7"/>
  <c r="AI47" i="7"/>
  <c r="AZ47" i="7" s="1"/>
  <c r="H5" i="7"/>
  <c r="AB7" i="7"/>
  <c r="AL7" i="7"/>
  <c r="AW6" i="7"/>
  <c r="AI16" i="7"/>
  <c r="AZ16" i="7" s="1"/>
  <c r="AI19" i="7"/>
  <c r="AZ19" i="7" s="1"/>
  <c r="AY23" i="7"/>
  <c r="AW23" i="7"/>
  <c r="AY35" i="7"/>
  <c r="AA37" i="7"/>
  <c r="K40" i="7"/>
  <c r="BA40" i="7"/>
  <c r="BA70" i="7"/>
  <c r="BC19" i="8"/>
  <c r="AI21" i="8"/>
  <c r="AZ21" i="8" s="1"/>
  <c r="BC22" i="8"/>
  <c r="W69" i="8"/>
  <c r="W74" i="8" s="1"/>
  <c r="BB66" i="8"/>
  <c r="AZ30" i="7"/>
  <c r="AM52" i="8"/>
  <c r="K51" i="8"/>
  <c r="AA39" i="7"/>
  <c r="AI5" i="7"/>
  <c r="AZ5" i="7" s="1"/>
  <c r="K7" i="7"/>
  <c r="BO7" i="7"/>
  <c r="AI18" i="7"/>
  <c r="AZ18" i="7" s="1"/>
  <c r="AY22" i="7"/>
  <c r="AE30" i="7"/>
  <c r="AX30" i="7" s="1"/>
  <c r="I37" i="7"/>
  <c r="E48" i="7"/>
  <c r="E76" i="7" s="1"/>
  <c r="W48" i="7"/>
  <c r="BA48" i="7"/>
  <c r="J52" i="7"/>
  <c r="AW67" i="7"/>
  <c r="AW66" i="7"/>
  <c r="K53" i="8"/>
  <c r="BB53" i="8"/>
  <c r="BB52" i="8" s="1"/>
  <c r="AQ22" i="8"/>
  <c r="N22" i="8" s="1"/>
  <c r="L7" i="7"/>
  <c r="AO7" i="7"/>
  <c r="AY19" i="7"/>
  <c r="S38" i="7"/>
  <c r="AI39" i="7"/>
  <c r="AZ39" i="7" s="1"/>
  <c r="F48" i="7"/>
  <c r="G76" i="7" s="1"/>
  <c r="P48" i="7"/>
  <c r="P50" i="7" s="1"/>
  <c r="P55" i="7" s="1"/>
  <c r="X48" i="7"/>
  <c r="L51" i="7"/>
  <c r="AX67" i="7"/>
  <c r="AX66" i="7"/>
  <c r="AQ5" i="7"/>
  <c r="AG7" i="7"/>
  <c r="AR7" i="7"/>
  <c r="BA22" i="7"/>
  <c r="BA39" i="7"/>
  <c r="BC69" i="7"/>
  <c r="P92" i="8"/>
  <c r="P96" i="8" s="1"/>
  <c r="O40" i="8"/>
  <c r="BA71" i="8"/>
  <c r="O71" i="8"/>
  <c r="I69" i="7"/>
  <c r="I74" i="7" s="1"/>
  <c r="AY68" i="7"/>
  <c r="AY79" i="7" s="1"/>
  <c r="O70" i="7"/>
  <c r="R48" i="8"/>
  <c r="R76" i="8" s="1"/>
  <c r="AT48" i="8"/>
  <c r="AB52" i="8"/>
  <c r="O67" i="8"/>
  <c r="R48" i="7"/>
  <c r="S76" i="7" s="1"/>
  <c r="AL52" i="7"/>
  <c r="N64" i="7"/>
  <c r="J69" i="7"/>
  <c r="J74" i="7" s="1"/>
  <c r="Z69" i="7"/>
  <c r="Z74" i="7" s="1"/>
  <c r="AX70" i="7"/>
  <c r="BC15" i="8"/>
  <c r="BC60" i="8" s="1"/>
  <c r="AX35" i="8"/>
  <c r="AQ40" i="8"/>
  <c r="N40" i="8" s="1"/>
  <c r="H48" i="8"/>
  <c r="H50" i="8" s="1"/>
  <c r="H55" i="8" s="1"/>
  <c r="N66" i="8"/>
  <c r="AW67" i="8"/>
  <c r="AY70" i="8"/>
  <c r="AM52" i="7"/>
  <c r="AM69" i="7"/>
  <c r="AM74" i="7" s="1"/>
  <c r="BB65" i="7"/>
  <c r="BB23" i="8"/>
  <c r="BB42" i="8" s="1"/>
  <c r="AW25" i="8"/>
  <c r="AR36" i="8"/>
  <c r="G52" i="8"/>
  <c r="K69" i="8"/>
  <c r="K74" i="8" s="1"/>
  <c r="AI66" i="8"/>
  <c r="AZ66" i="8" s="1"/>
  <c r="C90" i="8"/>
  <c r="C98" i="8" s="1"/>
  <c r="AN52" i="7"/>
  <c r="AI52" i="7"/>
  <c r="L69" i="7"/>
  <c r="L74" i="7" s="1"/>
  <c r="Q69" i="7"/>
  <c r="Q74" i="7" s="1"/>
  <c r="N66" i="7"/>
  <c r="AY70" i="7"/>
  <c r="AP36" i="8"/>
  <c r="AF65" i="8"/>
  <c r="BC71" i="8"/>
  <c r="P90" i="8"/>
  <c r="AF52" i="7"/>
  <c r="BA67" i="7"/>
  <c r="BB68" i="7"/>
  <c r="AY71" i="7"/>
  <c r="BC72" i="7"/>
  <c r="AP37" i="8"/>
  <c r="Y52" i="8"/>
  <c r="X52" i="8"/>
  <c r="N67" i="8"/>
  <c r="BA70" i="8"/>
  <c r="O70" i="8"/>
  <c r="O64" i="7"/>
  <c r="AE25" i="8"/>
  <c r="AX25" i="8" s="1"/>
  <c r="W52" i="8"/>
  <c r="AG69" i="8"/>
  <c r="AG74" i="8" s="1"/>
  <c r="L60" i="8"/>
  <c r="L62" i="8" s="1"/>
  <c r="AS60" i="8"/>
  <c r="AS36" i="8"/>
  <c r="AA16" i="8"/>
  <c r="AA79" i="8" s="1"/>
  <c r="AQ16" i="8"/>
  <c r="BA79" i="8"/>
  <c r="AE18" i="8"/>
  <c r="AW18" i="8"/>
  <c r="AW19" i="8"/>
  <c r="O19" i="8"/>
  <c r="X92" i="8"/>
  <c r="X96" i="8" s="1"/>
  <c r="X98" i="8" s="1"/>
  <c r="BC21" i="8"/>
  <c r="Y22" i="8"/>
  <c r="Y92" i="8" s="1"/>
  <c r="Y96" i="8" s="1"/>
  <c r="AQ38" i="8"/>
  <c r="AN37" i="8"/>
  <c r="AS50" i="8"/>
  <c r="AS55" i="8" s="1"/>
  <c r="M60" i="8"/>
  <c r="AT60" i="8"/>
  <c r="AT36" i="8"/>
  <c r="BS15" i="8"/>
  <c r="AY16" i="8"/>
  <c r="AC88" i="8"/>
  <c r="AC93" i="8"/>
  <c r="Q92" i="8"/>
  <c r="Q96" i="8" s="1"/>
  <c r="Q98" i="8" s="1"/>
  <c r="AY21" i="8"/>
  <c r="BC38" i="8"/>
  <c r="AR79" i="8"/>
  <c r="O16" i="8"/>
  <c r="R92" i="8"/>
  <c r="R96" i="8" s="1"/>
  <c r="R98" i="8" s="1"/>
  <c r="AE21" i="8"/>
  <c r="S92" i="8"/>
  <c r="S96" i="8" s="1"/>
  <c r="O21" i="8"/>
  <c r="BA21" i="8"/>
  <c r="M42" i="8"/>
  <c r="AW23" i="8"/>
  <c r="AY25" i="8"/>
  <c r="BC30" i="8"/>
  <c r="AO60" i="8"/>
  <c r="AO36" i="8"/>
  <c r="AO17" i="8"/>
  <c r="BC18" i="8"/>
  <c r="AY18" i="8"/>
  <c r="AX23" i="8"/>
  <c r="AA25" i="8"/>
  <c r="BC25" i="8"/>
  <c r="AQ30" i="8"/>
  <c r="N30" i="8" s="1"/>
  <c r="AC82" i="8"/>
  <c r="AC92" i="8" s="1"/>
  <c r="AC7" i="8"/>
  <c r="BB25" i="8"/>
  <c r="AQ12" i="8"/>
  <c r="N12" i="8" s="1"/>
  <c r="AP60" i="8"/>
  <c r="E87" i="8"/>
  <c r="E90" i="8" s="1"/>
  <c r="E79" i="8"/>
  <c r="AB79" i="8"/>
  <c r="AK79" i="8"/>
  <c r="L17" i="8"/>
  <c r="O23" i="8"/>
  <c r="AN42" i="8"/>
  <c r="AC94" i="8"/>
  <c r="AE19" i="8"/>
  <c r="BC12" i="8"/>
  <c r="J60" i="8"/>
  <c r="AQ15" i="8"/>
  <c r="AC87" i="8"/>
  <c r="AC79" i="8"/>
  <c r="AW16" i="8"/>
  <c r="M17" i="8"/>
  <c r="AS17" i="8"/>
  <c r="AI18" i="8"/>
  <c r="BA19" i="8"/>
  <c r="AE22" i="8"/>
  <c r="AX22" i="8" s="1"/>
  <c r="AF42" i="8"/>
  <c r="AY23" i="8"/>
  <c r="AI25" i="8"/>
  <c r="O42" i="8"/>
  <c r="J79" i="8"/>
  <c r="AI16" i="8"/>
  <c r="AZ16" i="8" s="1"/>
  <c r="AS79" i="8"/>
  <c r="J17" i="8"/>
  <c r="J20" i="8" s="1"/>
  <c r="O15" i="8"/>
  <c r="U87" i="8"/>
  <c r="U90" i="8" s="1"/>
  <c r="U79" i="8"/>
  <c r="AT17" i="8"/>
  <c r="AT20" i="8" s="1"/>
  <c r="O18" i="8"/>
  <c r="AI19" i="8"/>
  <c r="AQ19" i="8"/>
  <c r="BB19" i="8"/>
  <c r="N53" i="8"/>
  <c r="L53" i="8"/>
  <c r="BC39" i="8"/>
  <c r="I48" i="8"/>
  <c r="AE46" i="8"/>
  <c r="U50" i="8"/>
  <c r="U55" i="8" s="1"/>
  <c r="AW48" i="8"/>
  <c r="BC35" i="8"/>
  <c r="C52" i="8"/>
  <c r="T52" i="8"/>
  <c r="AW51" i="8"/>
  <c r="AC52" i="8"/>
  <c r="AU60" i="8"/>
  <c r="AU36" i="8"/>
  <c r="AN17" i="8"/>
  <c r="AN20" i="8" s="1"/>
  <c r="G93" i="8"/>
  <c r="D96" i="8"/>
  <c r="U92" i="8"/>
  <c r="U96" i="8" s="1"/>
  <c r="O25" i="8"/>
  <c r="AA37" i="8"/>
  <c r="AQ39" i="8"/>
  <c r="G88" i="8"/>
  <c r="G82" i="8"/>
  <c r="G92" i="8" s="1"/>
  <c r="AN60" i="8"/>
  <c r="AN62" i="8" s="1"/>
  <c r="G87" i="8"/>
  <c r="E92" i="8"/>
  <c r="E96" i="8" s="1"/>
  <c r="V92" i="8"/>
  <c r="V96" i="8" s="1"/>
  <c r="V98" i="8" s="1"/>
  <c r="AI23" i="8"/>
  <c r="AI42" i="8" s="1"/>
  <c r="P50" i="8"/>
  <c r="D80" i="8"/>
  <c r="D79" i="8"/>
  <c r="W92" i="8"/>
  <c r="W96" i="8" s="1"/>
  <c r="W98" i="8" s="1"/>
  <c r="BA23" i="8"/>
  <c r="Y76" i="8"/>
  <c r="Y50" i="8"/>
  <c r="Y55" i="8" s="1"/>
  <c r="D52" i="8"/>
  <c r="U52" i="8"/>
  <c r="X76" i="8"/>
  <c r="X50" i="8"/>
  <c r="X55" i="8" s="1"/>
  <c r="AE54" i="8"/>
  <c r="AX54" i="8" s="1"/>
  <c r="I52" i="8"/>
  <c r="O38" i="8"/>
  <c r="O37" i="8" s="1"/>
  <c r="AS37" i="8"/>
  <c r="Q76" i="8"/>
  <c r="Q50" i="8"/>
  <c r="Q55" i="8" s="1"/>
  <c r="G94" i="8"/>
  <c r="G46" i="8"/>
  <c r="G48" i="8" s="1"/>
  <c r="AC48" i="8"/>
  <c r="E50" i="8"/>
  <c r="E55" i="8" s="1"/>
  <c r="AE51" i="8"/>
  <c r="R52" i="8"/>
  <c r="AA52" i="8"/>
  <c r="J52" i="8"/>
  <c r="S52" i="8"/>
  <c r="BA51" i="8"/>
  <c r="C80" i="8"/>
  <c r="C79" i="8"/>
  <c r="AN74" i="8"/>
  <c r="AI46" i="8"/>
  <c r="J48" i="8"/>
  <c r="AB69" i="8"/>
  <c r="AW65" i="8"/>
  <c r="AL69" i="8"/>
  <c r="BB65" i="8"/>
  <c r="AU69" i="8"/>
  <c r="AU74" i="8" s="1"/>
  <c r="C48" i="8"/>
  <c r="S48" i="8"/>
  <c r="AA48" i="8"/>
  <c r="E52" i="8"/>
  <c r="AS52" i="8"/>
  <c r="S69" i="8"/>
  <c r="S74" i="8" s="1"/>
  <c r="AW66" i="8"/>
  <c r="O66" i="8"/>
  <c r="AT69" i="8"/>
  <c r="AT74" i="8" s="1"/>
  <c r="T79" i="8"/>
  <c r="D48" i="8"/>
  <c r="T48" i="8"/>
  <c r="AB48" i="8"/>
  <c r="F50" i="8"/>
  <c r="W56" i="8"/>
  <c r="W78" i="8" s="1"/>
  <c r="AP52" i="8"/>
  <c r="N64" i="8"/>
  <c r="BC64" i="8"/>
  <c r="C69" i="8"/>
  <c r="C74" i="8" s="1"/>
  <c r="C75" i="8" s="1"/>
  <c r="T69" i="8"/>
  <c r="T74" i="8" s="1"/>
  <c r="L79" i="8"/>
  <c r="BB68" i="8"/>
  <c r="AL79" i="8"/>
  <c r="AT79" i="8"/>
  <c r="O68" i="8"/>
  <c r="Z52" i="8"/>
  <c r="AI51" i="8"/>
  <c r="AQ52" i="8"/>
  <c r="N51" i="8"/>
  <c r="D69" i="8"/>
  <c r="D74" i="8" s="1"/>
  <c r="L69" i="8"/>
  <c r="M79" i="8"/>
  <c r="V79" i="8"/>
  <c r="V80" i="8"/>
  <c r="AD79" i="8"/>
  <c r="AX68" i="8"/>
  <c r="V69" i="8"/>
  <c r="V74" i="8" s="1"/>
  <c r="BC65" i="8"/>
  <c r="AO69" i="8"/>
  <c r="F79" i="8"/>
  <c r="F80" i="8"/>
  <c r="AN79" i="8"/>
  <c r="F69" i="8"/>
  <c r="F74" i="8" s="1"/>
  <c r="BC66" i="8"/>
  <c r="P79" i="8"/>
  <c r="P80" i="8"/>
  <c r="X79" i="8"/>
  <c r="X80" i="8"/>
  <c r="AF79" i="8"/>
  <c r="AI68" i="8"/>
  <c r="AZ68" i="8" s="1"/>
  <c r="AO79" i="8"/>
  <c r="BC68" i="8"/>
  <c r="AY68" i="8"/>
  <c r="P69" i="8"/>
  <c r="P74" i="8" s="1"/>
  <c r="AQ69" i="8"/>
  <c r="AQ74" i="8" s="1"/>
  <c r="H79" i="8"/>
  <c r="Q79" i="8"/>
  <c r="Q80" i="8"/>
  <c r="Y79" i="8"/>
  <c r="Y80" i="8"/>
  <c r="AG79" i="8"/>
  <c r="AI70" i="8"/>
  <c r="AZ70" i="8" s="1"/>
  <c r="AW70" i="8"/>
  <c r="AE70" i="8"/>
  <c r="AX70" i="8" s="1"/>
  <c r="Q69" i="8"/>
  <c r="Q74" i="8" s="1"/>
  <c r="AJ69" i="8"/>
  <c r="O65" i="8"/>
  <c r="I79" i="8"/>
  <c r="Z79" i="8"/>
  <c r="BC72" i="8"/>
  <c r="N72" i="8"/>
  <c r="AE65" i="8"/>
  <c r="I69" i="8"/>
  <c r="I74" i="8" s="1"/>
  <c r="AJ79" i="8"/>
  <c r="J69" i="8"/>
  <c r="R69" i="8"/>
  <c r="R74" i="8" s="1"/>
  <c r="AH69" i="8"/>
  <c r="AP69" i="8"/>
  <c r="AP74" i="8" s="1"/>
  <c r="AZ65" i="8"/>
  <c r="G79" i="8"/>
  <c r="W79" i="8"/>
  <c r="AM79" i="8"/>
  <c r="AU79" i="8"/>
  <c r="AY72" i="8"/>
  <c r="M69" i="8"/>
  <c r="AA72" i="8"/>
  <c r="AH79" i="8"/>
  <c r="K79" i="8"/>
  <c r="S80" i="8"/>
  <c r="S79" i="8"/>
  <c r="AE71" i="8"/>
  <c r="AX71" i="8" s="1"/>
  <c r="AE72" i="8"/>
  <c r="AX72" i="8" s="1"/>
  <c r="W80" i="8"/>
  <c r="E69" i="8"/>
  <c r="E74" i="8" s="1"/>
  <c r="AK69" i="8"/>
  <c r="AK74" i="8" s="1"/>
  <c r="N70" i="8"/>
  <c r="AI71" i="8"/>
  <c r="AZ71" i="8" s="1"/>
  <c r="R79" i="8"/>
  <c r="G69" i="8"/>
  <c r="G74" i="8" s="1"/>
  <c r="AM69" i="8"/>
  <c r="AM74" i="8" s="1"/>
  <c r="AW71" i="8"/>
  <c r="G80" i="8"/>
  <c r="N5" i="7"/>
  <c r="Q60" i="7"/>
  <c r="Q36" i="7"/>
  <c r="Q17" i="7"/>
  <c r="Q20" i="7" s="1"/>
  <c r="Q29" i="7" s="1"/>
  <c r="Y60" i="7"/>
  <c r="Y36" i="7"/>
  <c r="Y17" i="7"/>
  <c r="Y20" i="7" s="1"/>
  <c r="AL28" i="7"/>
  <c r="AL24" i="7"/>
  <c r="AL27" i="7" s="1"/>
  <c r="BB16" i="7"/>
  <c r="AY42" i="7"/>
  <c r="AF7" i="7"/>
  <c r="AQ35" i="7"/>
  <c r="H6" i="7"/>
  <c r="AI6" i="7"/>
  <c r="K60" i="7"/>
  <c r="K36" i="7"/>
  <c r="S36" i="7"/>
  <c r="BB39" i="7"/>
  <c r="K39" i="7"/>
  <c r="BA6" i="7"/>
  <c r="BQ15" i="7"/>
  <c r="AM60" i="7"/>
  <c r="AM36" i="7"/>
  <c r="AM17" i="7"/>
  <c r="AM20" i="7" s="1"/>
  <c r="BB15" i="7"/>
  <c r="K17" i="7"/>
  <c r="K20" i="7" s="1"/>
  <c r="K29" i="7" s="1"/>
  <c r="AE18" i="7"/>
  <c r="AX18" i="7" s="1"/>
  <c r="AA36" i="7"/>
  <c r="AS37" i="7"/>
  <c r="S50" i="7"/>
  <c r="AN7" i="7"/>
  <c r="AW42" i="7"/>
  <c r="BB6" i="7"/>
  <c r="N8" i="7"/>
  <c r="V60" i="7"/>
  <c r="V36" i="7"/>
  <c r="V17" i="7"/>
  <c r="V20" i="7" s="1"/>
  <c r="AE60" i="7"/>
  <c r="AX15" i="7"/>
  <c r="BA21" i="7"/>
  <c r="BB21" i="7"/>
  <c r="Y22" i="7"/>
  <c r="AF42" i="7"/>
  <c r="H60" i="7"/>
  <c r="H62" i="7" s="1"/>
  <c r="H36" i="7"/>
  <c r="H17" i="7"/>
  <c r="H20" i="7" s="1"/>
  <c r="H29" i="7" s="1"/>
  <c r="AP7" i="7"/>
  <c r="S17" i="7"/>
  <c r="S20" i="7" s="1"/>
  <c r="S29" i="7" s="1"/>
  <c r="AX19" i="7"/>
  <c r="AL42" i="7"/>
  <c r="K42" i="7" s="1"/>
  <c r="BB23" i="7"/>
  <c r="D76" i="7"/>
  <c r="D50" i="7"/>
  <c r="D55" i="7" s="1"/>
  <c r="L50" i="7"/>
  <c r="BC46" i="7"/>
  <c r="AO48" i="7"/>
  <c r="M20" i="7"/>
  <c r="G24" i="7"/>
  <c r="G27" i="7" s="1"/>
  <c r="P60" i="7"/>
  <c r="P36" i="7"/>
  <c r="P17" i="7"/>
  <c r="P20" i="7" s="1"/>
  <c r="P29" i="7" s="1"/>
  <c r="AJ79" i="7"/>
  <c r="BA16" i="7"/>
  <c r="AD42" i="7"/>
  <c r="AX23" i="7"/>
  <c r="J60" i="7"/>
  <c r="J36" i="7"/>
  <c r="R60" i="7"/>
  <c r="R36" i="7"/>
  <c r="Z60" i="7"/>
  <c r="Z36" i="7"/>
  <c r="AW16" i="7"/>
  <c r="L17" i="7"/>
  <c r="T17" i="7"/>
  <c r="T20" i="7" s="1"/>
  <c r="AB17" i="7"/>
  <c r="AB20" i="7" s="1"/>
  <c r="AB29" i="7" s="1"/>
  <c r="AL29" i="7"/>
  <c r="BB25" i="7"/>
  <c r="AI35" i="7"/>
  <c r="AZ35" i="7" s="1"/>
  <c r="T36" i="7"/>
  <c r="J50" i="7"/>
  <c r="Z50" i="7"/>
  <c r="L62" i="7"/>
  <c r="L63" i="7" s="1"/>
  <c r="T62" i="7"/>
  <c r="T63" i="7" s="1"/>
  <c r="AB62" i="7"/>
  <c r="AB63" i="7" s="1"/>
  <c r="AW63" i="7" s="1"/>
  <c r="AK60" i="7"/>
  <c r="AK36" i="7"/>
  <c r="AB36" i="7"/>
  <c r="BC39" i="7"/>
  <c r="AG48" i="7"/>
  <c r="AY46" i="7"/>
  <c r="AP48" i="7"/>
  <c r="M60" i="7"/>
  <c r="M36" i="7"/>
  <c r="U60" i="7"/>
  <c r="U36" i="7"/>
  <c r="AD60" i="7"/>
  <c r="AD36" i="7"/>
  <c r="AL60" i="7"/>
  <c r="AL36" i="7"/>
  <c r="AX21" i="7"/>
  <c r="AO17" i="7"/>
  <c r="Y29" i="7"/>
  <c r="AI23" i="7"/>
  <c r="G60" i="7"/>
  <c r="G36" i="7"/>
  <c r="W60" i="7"/>
  <c r="W36" i="7"/>
  <c r="AW15" i="7"/>
  <c r="AI21" i="7"/>
  <c r="AZ21" i="7" s="1"/>
  <c r="BA23" i="7"/>
  <c r="AW37" i="7"/>
  <c r="N47" i="7"/>
  <c r="AQ48" i="7"/>
  <c r="X60" i="7"/>
  <c r="X36" i="7"/>
  <c r="AO60" i="7"/>
  <c r="AO63" i="7" s="1"/>
  <c r="AO36" i="7"/>
  <c r="J17" i="7"/>
  <c r="J20" i="7" s="1"/>
  <c r="R17" i="7"/>
  <c r="R20" i="7" s="1"/>
  <c r="R29" i="7" s="1"/>
  <c r="Z17" i="7"/>
  <c r="Z20" i="7" s="1"/>
  <c r="L36" i="7"/>
  <c r="AY38" i="7"/>
  <c r="AF37" i="7"/>
  <c r="S39" i="7"/>
  <c r="AI40" i="7"/>
  <c r="AZ40" i="7" s="1"/>
  <c r="T50" i="7"/>
  <c r="T55" i="7" s="1"/>
  <c r="S40" i="7"/>
  <c r="AD76" i="7"/>
  <c r="AN50" i="7"/>
  <c r="AN55" i="7" s="1"/>
  <c r="AY52" i="7"/>
  <c r="AO37" i="7"/>
  <c r="AH48" i="7"/>
  <c r="AA50" i="7"/>
  <c r="AA76" i="7"/>
  <c r="V69" i="7"/>
  <c r="V74" i="7" s="1"/>
  <c r="T69" i="7"/>
  <c r="T74" i="7" s="1"/>
  <c r="K38" i="7"/>
  <c r="BO37" i="7"/>
  <c r="AG37" i="7"/>
  <c r="AP37" i="7"/>
  <c r="AA40" i="7"/>
  <c r="G50" i="7"/>
  <c r="G55" i="7" s="1"/>
  <c r="Q48" i="7"/>
  <c r="R76" i="7" s="1"/>
  <c r="Y48" i="7"/>
  <c r="Z76" i="7" s="1"/>
  <c r="Z75" i="7" s="1"/>
  <c r="AW50" i="7"/>
  <c r="AW56" i="7" s="1"/>
  <c r="AI48" i="7"/>
  <c r="AJ76" i="7" s="1"/>
  <c r="BB49" i="7"/>
  <c r="K49" i="7"/>
  <c r="AM37" i="7"/>
  <c r="BB38" i="7"/>
  <c r="BC40" i="7"/>
  <c r="C50" i="7"/>
  <c r="C76" i="7"/>
  <c r="AJ50" i="7"/>
  <c r="AQ38" i="7"/>
  <c r="N38" i="7" s="1"/>
  <c r="AE38" i="7"/>
  <c r="AN37" i="7"/>
  <c r="BC38" i="7"/>
  <c r="I48" i="7"/>
  <c r="AE46" i="7"/>
  <c r="AL50" i="7"/>
  <c r="AH37" i="7"/>
  <c r="N52" i="7"/>
  <c r="BO52" i="7"/>
  <c r="Y79" i="7"/>
  <c r="AH79" i="7"/>
  <c r="F52" i="7"/>
  <c r="Z79" i="7"/>
  <c r="AO44" i="7"/>
  <c r="AK48" i="7"/>
  <c r="AL76" i="7" s="1"/>
  <c r="BB48" i="7"/>
  <c r="AE51" i="7"/>
  <c r="I52" i="7"/>
  <c r="N71" i="7"/>
  <c r="BC71" i="7"/>
  <c r="AD52" i="7"/>
  <c r="H69" i="7"/>
  <c r="H74" i="7" s="1"/>
  <c r="AA65" i="7"/>
  <c r="AO52" i="7"/>
  <c r="BC51" i="7"/>
  <c r="BB54" i="7"/>
  <c r="K54" i="7"/>
  <c r="AG52" i="7"/>
  <c r="AZ52" i="7"/>
  <c r="BA53" i="7"/>
  <c r="AK52" i="7"/>
  <c r="X69" i="7"/>
  <c r="X74" i="7" s="1"/>
  <c r="AZ66" i="7"/>
  <c r="M79" i="7"/>
  <c r="AL74" i="7"/>
  <c r="AI71" i="7"/>
  <c r="AZ71" i="7" s="1"/>
  <c r="BB72" i="7"/>
  <c r="Y69" i="7"/>
  <c r="Y74" i="7" s="1"/>
  <c r="AJ69" i="7"/>
  <c r="BA65" i="7"/>
  <c r="AS69" i="7"/>
  <c r="AI67" i="7"/>
  <c r="AZ67" i="7" s="1"/>
  <c r="BB51" i="7"/>
  <c r="AD79" i="7"/>
  <c r="AM79" i="7"/>
  <c r="H79" i="7"/>
  <c r="S79" i="7"/>
  <c r="R79" i="7"/>
  <c r="O73" i="7"/>
  <c r="AW65" i="7"/>
  <c r="N67" i="7"/>
  <c r="BC67" i="7"/>
  <c r="I79" i="7"/>
  <c r="U79" i="7"/>
  <c r="W68" i="7"/>
  <c r="W79" i="7" s="1"/>
  <c r="AF79" i="7"/>
  <c r="AO79" i="7"/>
  <c r="BC68" i="7"/>
  <c r="AT69" i="7"/>
  <c r="AT74" i="7" s="1"/>
  <c r="O65" i="7"/>
  <c r="AY67" i="7"/>
  <c r="AI68" i="7"/>
  <c r="X79" i="7"/>
  <c r="AG79" i="7"/>
  <c r="AB69" i="7"/>
  <c r="AZ65" i="7"/>
  <c r="AQ69" i="7"/>
  <c r="AQ74" i="7" s="1"/>
  <c r="AN74" i="7"/>
  <c r="Q79" i="7"/>
  <c r="N65" i="7"/>
  <c r="K69" i="7"/>
  <c r="K74" i="7" s="1"/>
  <c r="J79" i="7"/>
  <c r="AL79" i="7"/>
  <c r="AE65" i="7"/>
  <c r="AF65" i="7"/>
  <c r="A100" i="3"/>
  <c r="S94" i="3"/>
  <c r="R94" i="3"/>
  <c r="Q94" i="3"/>
  <c r="P94" i="3"/>
  <c r="C94" i="3"/>
  <c r="A94" i="3"/>
  <c r="Y93" i="3"/>
  <c r="W93" i="3"/>
  <c r="V93" i="3"/>
  <c r="U93" i="3"/>
  <c r="T93" i="3"/>
  <c r="S93" i="3"/>
  <c r="R93" i="3"/>
  <c r="Q93" i="3"/>
  <c r="P93" i="3"/>
  <c r="C93" i="3"/>
  <c r="A93" i="3"/>
  <c r="C92" i="3"/>
  <c r="A91" i="3"/>
  <c r="Y88" i="3"/>
  <c r="W88" i="3"/>
  <c r="V88" i="3"/>
  <c r="U88" i="3"/>
  <c r="T88" i="3"/>
  <c r="S88" i="3"/>
  <c r="R88" i="3"/>
  <c r="Q88" i="3"/>
  <c r="P88" i="3"/>
  <c r="F88" i="3"/>
  <c r="C88" i="3"/>
  <c r="A88" i="3"/>
  <c r="S87" i="3"/>
  <c r="R87" i="3"/>
  <c r="Q87" i="3"/>
  <c r="P87" i="3"/>
  <c r="C87" i="3"/>
  <c r="A87" i="3"/>
  <c r="A85" i="3"/>
  <c r="Y82" i="3"/>
  <c r="X82" i="3"/>
  <c r="W82" i="3"/>
  <c r="V82" i="3"/>
  <c r="U82" i="3"/>
  <c r="T82" i="3"/>
  <c r="S82" i="3"/>
  <c r="R82" i="3"/>
  <c r="Q82" i="3"/>
  <c r="P82" i="3"/>
  <c r="F82" i="3"/>
  <c r="E82" i="3"/>
  <c r="D82" i="3"/>
  <c r="D92" i="3" s="1"/>
  <c r="C82" i="3"/>
  <c r="BC73" i="3"/>
  <c r="BB73" i="3"/>
  <c r="BA73" i="3"/>
  <c r="AY73" i="3"/>
  <c r="AX73" i="3"/>
  <c r="AW73" i="3"/>
  <c r="N73" i="3"/>
  <c r="AE73" i="3"/>
  <c r="C72" i="3"/>
  <c r="C71" i="7"/>
  <c r="C70" i="7"/>
  <c r="X80" i="3"/>
  <c r="T80" i="3"/>
  <c r="R79" i="3"/>
  <c r="P80" i="3"/>
  <c r="D68" i="7"/>
  <c r="D79" i="7" s="1"/>
  <c r="BA66" i="3"/>
  <c r="E65" i="7"/>
  <c r="E69" i="7" s="1"/>
  <c r="E74" i="7" s="1"/>
  <c r="D65" i="7"/>
  <c r="C65" i="7"/>
  <c r="BB64" i="3"/>
  <c r="BA64" i="3"/>
  <c r="AZ64" i="3"/>
  <c r="AY64" i="3"/>
  <c r="AX64" i="3"/>
  <c r="AW64" i="3"/>
  <c r="O54" i="3"/>
  <c r="AT54" i="7"/>
  <c r="AS54" i="7"/>
  <c r="AR54" i="7"/>
  <c r="N54" i="3"/>
  <c r="BC54" i="3"/>
  <c r="K54" i="3"/>
  <c r="BA54" i="3"/>
  <c r="AW54" i="3"/>
  <c r="AE54" i="3"/>
  <c r="AX54" i="3" s="1"/>
  <c r="O53" i="3"/>
  <c r="AT53" i="7"/>
  <c r="AS53" i="7"/>
  <c r="AR53" i="7"/>
  <c r="N53" i="3"/>
  <c r="BC53" i="3"/>
  <c r="BA53" i="3"/>
  <c r="AW53" i="3"/>
  <c r="V52" i="7"/>
  <c r="AI53" i="3"/>
  <c r="AZ53" i="3" s="1"/>
  <c r="AE53" i="3"/>
  <c r="AX53" i="3" s="1"/>
  <c r="H53" i="7"/>
  <c r="H52" i="7" s="1"/>
  <c r="D53" i="7"/>
  <c r="D52" i="7" s="1"/>
  <c r="C53" i="7"/>
  <c r="C52" i="7" s="1"/>
  <c r="AU51" i="7"/>
  <c r="AT51" i="7"/>
  <c r="AS51" i="7"/>
  <c r="AR51" i="7"/>
  <c r="L51" i="3"/>
  <c r="W51" i="3"/>
  <c r="D52" i="3"/>
  <c r="C52" i="3"/>
  <c r="AT49" i="7"/>
  <c r="AS49" i="7"/>
  <c r="AR49" i="7"/>
  <c r="N49" i="3"/>
  <c r="BC49" i="3"/>
  <c r="K49" i="3"/>
  <c r="BA49" i="3"/>
  <c r="AW49" i="3"/>
  <c r="AI49" i="3"/>
  <c r="AZ49" i="3" s="1"/>
  <c r="AE49" i="3"/>
  <c r="AX49" i="3" s="1"/>
  <c r="O47" i="3"/>
  <c r="AT47" i="7"/>
  <c r="AS47" i="7"/>
  <c r="AR47" i="7"/>
  <c r="AW47" i="3"/>
  <c r="H47" i="3"/>
  <c r="G47" i="3"/>
  <c r="F47" i="3"/>
  <c r="AI47" i="3"/>
  <c r="AZ47" i="3" s="1"/>
  <c r="AE47" i="3"/>
  <c r="AX47" i="3" s="1"/>
  <c r="AU46" i="7"/>
  <c r="AT46" i="7"/>
  <c r="G46" i="3"/>
  <c r="F46" i="3"/>
  <c r="H46" i="3"/>
  <c r="C48" i="3"/>
  <c r="AC44" i="3"/>
  <c r="D42" i="3"/>
  <c r="C42" i="3"/>
  <c r="BG41" i="3"/>
  <c r="BF41" i="3"/>
  <c r="AR40" i="7"/>
  <c r="O40" i="7" s="1"/>
  <c r="M40" i="7"/>
  <c r="C40" i="3"/>
  <c r="M39" i="7"/>
  <c r="L39" i="7"/>
  <c r="C39" i="3"/>
  <c r="AR38" i="7"/>
  <c r="C38" i="3"/>
  <c r="G37" i="3"/>
  <c r="E37" i="3"/>
  <c r="D37" i="3"/>
  <c r="AR35" i="7"/>
  <c r="AC32" i="3"/>
  <c r="AC31" i="3"/>
  <c r="AR30" i="7"/>
  <c r="AN30" i="7"/>
  <c r="AR26" i="7"/>
  <c r="AR25" i="7"/>
  <c r="AN25" i="7"/>
  <c r="Y94" i="3"/>
  <c r="X94" i="3"/>
  <c r="W94" i="3"/>
  <c r="V94" i="3"/>
  <c r="U94" i="3"/>
  <c r="T94" i="3"/>
  <c r="F94" i="3"/>
  <c r="E94" i="3"/>
  <c r="D94" i="3"/>
  <c r="AU42" i="3"/>
  <c r="AT42" i="3"/>
  <c r="AS42" i="3"/>
  <c r="AM42" i="3"/>
  <c r="AL42" i="3"/>
  <c r="AK42" i="3"/>
  <c r="AJ42" i="3"/>
  <c r="AH42" i="3"/>
  <c r="AG42" i="3"/>
  <c r="AF42" i="3"/>
  <c r="AE42" i="3"/>
  <c r="AD42" i="3"/>
  <c r="AC42" i="3"/>
  <c r="AB42" i="3"/>
  <c r="AA42" i="3"/>
  <c r="Z42" i="3"/>
  <c r="Y42" i="3"/>
  <c r="X42" i="3"/>
  <c r="W42" i="3"/>
  <c r="V42" i="3"/>
  <c r="U42" i="3"/>
  <c r="T42" i="3"/>
  <c r="S42" i="3"/>
  <c r="R42" i="3"/>
  <c r="Q42" i="3"/>
  <c r="P42" i="3"/>
  <c r="M42" i="3"/>
  <c r="L42" i="3"/>
  <c r="K42" i="3"/>
  <c r="J42" i="3"/>
  <c r="I42" i="3"/>
  <c r="H42" i="3"/>
  <c r="G42" i="3"/>
  <c r="F42" i="3"/>
  <c r="E42" i="3"/>
  <c r="AR22" i="7"/>
  <c r="AR21" i="7"/>
  <c r="AN21" i="7"/>
  <c r="AR19" i="7"/>
  <c r="AN19" i="7"/>
  <c r="X93" i="3"/>
  <c r="G19" i="3"/>
  <c r="F19" i="3"/>
  <c r="F93" i="3" s="1"/>
  <c r="E93" i="3"/>
  <c r="D93" i="3"/>
  <c r="AN18" i="7"/>
  <c r="X88" i="3"/>
  <c r="E88" i="3"/>
  <c r="D88" i="3"/>
  <c r="AN16" i="7"/>
  <c r="X87" i="3"/>
  <c r="W87" i="3"/>
  <c r="W90" i="3" s="1"/>
  <c r="V87" i="3"/>
  <c r="U87" i="3"/>
  <c r="T87" i="3"/>
  <c r="F87" i="3"/>
  <c r="F90" i="3" s="1"/>
  <c r="D87" i="3"/>
  <c r="BG14" i="3"/>
  <c r="BF14" i="3"/>
  <c r="BC14" i="3"/>
  <c r="BB14" i="3"/>
  <c r="BA14" i="3"/>
  <c r="AZ14" i="3"/>
  <c r="AY14" i="3"/>
  <c r="AX14" i="3"/>
  <c r="AW14" i="3"/>
  <c r="BG13" i="3"/>
  <c r="BF13" i="3"/>
  <c r="BC13" i="3"/>
  <c r="BB13" i="3"/>
  <c r="BA13" i="3"/>
  <c r="AZ13" i="3"/>
  <c r="AY13" i="3"/>
  <c r="AX13" i="3"/>
  <c r="AW13" i="3"/>
  <c r="AR12" i="7"/>
  <c r="BS9" i="3"/>
  <c r="AE9" i="3"/>
  <c r="AD9" i="3"/>
  <c r="AC9" i="3"/>
  <c r="AB9" i="3"/>
  <c r="AA9" i="3"/>
  <c r="Z9" i="3"/>
  <c r="Y9" i="3"/>
  <c r="Y53" i="2" s="1"/>
  <c r="X9" i="3"/>
  <c r="X53" i="2" s="1"/>
  <c r="W9" i="3"/>
  <c r="V9" i="3"/>
  <c r="U9" i="3"/>
  <c r="T9" i="3"/>
  <c r="S9" i="3"/>
  <c r="R9" i="3"/>
  <c r="Q9" i="3"/>
  <c r="Q53" i="2" s="1"/>
  <c r="P9" i="3"/>
  <c r="P53" i="2" s="1"/>
  <c r="I9" i="3"/>
  <c r="BB8" i="3"/>
  <c r="AZ8" i="3"/>
  <c r="AX8" i="3"/>
  <c r="AE8" i="3"/>
  <c r="AD8" i="3"/>
  <c r="AC8" i="3"/>
  <c r="AB8" i="3"/>
  <c r="AA8" i="3"/>
  <c r="Z8" i="3"/>
  <c r="Y8" i="3"/>
  <c r="X8" i="3"/>
  <c r="X39" i="3" s="1"/>
  <c r="W8" i="3"/>
  <c r="V8" i="3"/>
  <c r="U8" i="3"/>
  <c r="T8" i="3"/>
  <c r="T40" i="3" s="1"/>
  <c r="S8" i="3"/>
  <c r="R8" i="3"/>
  <c r="Q8" i="3"/>
  <c r="P8" i="3"/>
  <c r="I8" i="3"/>
  <c r="Y7" i="3"/>
  <c r="X7" i="3"/>
  <c r="W7" i="3"/>
  <c r="V7" i="3"/>
  <c r="U7" i="3"/>
  <c r="T7" i="3"/>
  <c r="S7" i="3"/>
  <c r="R7" i="3"/>
  <c r="Q7" i="3"/>
  <c r="P7" i="3"/>
  <c r="AC6" i="3"/>
  <c r="AC82" i="3" s="1"/>
  <c r="G6" i="3"/>
  <c r="AC5" i="3"/>
  <c r="G5" i="3"/>
  <c r="F7" i="3"/>
  <c r="E7" i="3"/>
  <c r="D7" i="3"/>
  <c r="C7" i="3"/>
  <c r="A1" i="3"/>
  <c r="BD79" i="2"/>
  <c r="AC78" i="2"/>
  <c r="BC73" i="2"/>
  <c r="BB73" i="2"/>
  <c r="BA73" i="2"/>
  <c r="AY73" i="2"/>
  <c r="AW73" i="2"/>
  <c r="N73" i="2"/>
  <c r="AI73" i="2"/>
  <c r="AZ73" i="2" s="1"/>
  <c r="AE73" i="2"/>
  <c r="AX73" i="2" s="1"/>
  <c r="W73" i="2"/>
  <c r="K73" i="2"/>
  <c r="AW72" i="2"/>
  <c r="AW71" i="2"/>
  <c r="W71" i="2"/>
  <c r="S71" i="2"/>
  <c r="BA70" i="2"/>
  <c r="AW70" i="2"/>
  <c r="W70" i="2"/>
  <c r="S70" i="2"/>
  <c r="C70" i="2"/>
  <c r="BA68" i="2"/>
  <c r="AW68" i="2"/>
  <c r="D68" i="2"/>
  <c r="P69" i="2"/>
  <c r="P74" i="2" s="1"/>
  <c r="A65" i="2"/>
  <c r="BB64" i="2"/>
  <c r="BA64" i="2"/>
  <c r="AZ64" i="2"/>
  <c r="AY64" i="2"/>
  <c r="AX64" i="2"/>
  <c r="AW64" i="2"/>
  <c r="AC63" i="2"/>
  <c r="A63" i="2"/>
  <c r="AW54" i="2"/>
  <c r="L54" i="2"/>
  <c r="BC54" i="2"/>
  <c r="BA54" i="2"/>
  <c r="AI54" i="2"/>
  <c r="AZ54" i="2" s="1"/>
  <c r="AE54" i="2"/>
  <c r="AX54" i="2" s="1"/>
  <c r="AW53" i="2"/>
  <c r="BC53" i="2"/>
  <c r="K53" i="2"/>
  <c r="BA53" i="2"/>
  <c r="N53" i="2"/>
  <c r="AI53" i="2"/>
  <c r="AZ53" i="2" s="1"/>
  <c r="AE53" i="2"/>
  <c r="AX53" i="2" s="1"/>
  <c r="H53" i="2"/>
  <c r="F53" i="2"/>
  <c r="C53" i="2"/>
  <c r="AW51" i="2"/>
  <c r="L51" i="2"/>
  <c r="AY51" i="2"/>
  <c r="N51" i="2"/>
  <c r="AI51" i="2"/>
  <c r="AW49" i="2"/>
  <c r="N49" i="2"/>
  <c r="BC49" i="2"/>
  <c r="BB49" i="2"/>
  <c r="BA49" i="2"/>
  <c r="AI49" i="2"/>
  <c r="AZ49" i="2" s="1"/>
  <c r="AE49" i="2"/>
  <c r="AX49" i="2" s="1"/>
  <c r="AW47" i="2"/>
  <c r="N47" i="2"/>
  <c r="BC47" i="2"/>
  <c r="BA47" i="2"/>
  <c r="AI47" i="2"/>
  <c r="AZ47" i="2" s="1"/>
  <c r="AE47" i="2"/>
  <c r="AX47" i="2" s="1"/>
  <c r="AW46" i="2"/>
  <c r="AW48" i="2" s="1"/>
  <c r="N46" i="2"/>
  <c r="N48" i="2" s="1"/>
  <c r="AO48" i="2"/>
  <c r="AH48" i="2"/>
  <c r="AG48" i="2"/>
  <c r="AD48" i="2"/>
  <c r="X48" i="2"/>
  <c r="V48" i="2"/>
  <c r="U48" i="2"/>
  <c r="P48" i="2"/>
  <c r="L48" i="2"/>
  <c r="AI46" i="2"/>
  <c r="AE46" i="2"/>
  <c r="F48" i="2"/>
  <c r="E48" i="2"/>
  <c r="D48" i="2"/>
  <c r="C48" i="2"/>
  <c r="D42" i="2"/>
  <c r="C42" i="2"/>
  <c r="BG41" i="2"/>
  <c r="BF41" i="2"/>
  <c r="AG37" i="2"/>
  <c r="AB40" i="8"/>
  <c r="AB39" i="8"/>
  <c r="BA38" i="2"/>
  <c r="AY38" i="2"/>
  <c r="AB38" i="8"/>
  <c r="X38" i="3"/>
  <c r="AW35" i="2"/>
  <c r="BG34" i="2"/>
  <c r="BG33" i="2"/>
  <c r="I31" i="2"/>
  <c r="AE31" i="2" s="1"/>
  <c r="AA31" i="2"/>
  <c r="Z31" i="2"/>
  <c r="Z31" i="8" s="1"/>
  <c r="L31" i="8"/>
  <c r="AB30" i="8"/>
  <c r="X30" i="8"/>
  <c r="G30" i="8"/>
  <c r="N26" i="2"/>
  <c r="BB25" i="2"/>
  <c r="AW25" i="2"/>
  <c r="AM42" i="2"/>
  <c r="AL42" i="2"/>
  <c r="AK42" i="2"/>
  <c r="AJ42" i="2"/>
  <c r="AH42" i="2"/>
  <c r="AG42" i="2"/>
  <c r="AF42" i="2"/>
  <c r="AE42" i="2"/>
  <c r="AD42" i="2"/>
  <c r="AB42" i="2"/>
  <c r="AA42" i="2"/>
  <c r="Z42" i="2"/>
  <c r="Y42" i="2"/>
  <c r="X42" i="2"/>
  <c r="W42" i="2"/>
  <c r="V42" i="2"/>
  <c r="U42" i="2"/>
  <c r="T42" i="2"/>
  <c r="S42" i="2"/>
  <c r="R42" i="2"/>
  <c r="Q42" i="2"/>
  <c r="P42" i="2"/>
  <c r="J42" i="2"/>
  <c r="I42" i="2"/>
  <c r="H42" i="2"/>
  <c r="G42" i="2"/>
  <c r="F42" i="2"/>
  <c r="E42" i="2"/>
  <c r="AW22" i="2"/>
  <c r="AW19" i="2"/>
  <c r="AW18" i="2"/>
  <c r="AW16" i="2"/>
  <c r="V79" i="2"/>
  <c r="P79" i="2"/>
  <c r="J79" i="2"/>
  <c r="G79" i="2"/>
  <c r="F79" i="2"/>
  <c r="E79" i="2"/>
  <c r="AW15" i="2"/>
  <c r="X60" i="2"/>
  <c r="W17" i="2"/>
  <c r="W20" i="2" s="1"/>
  <c r="P60" i="2"/>
  <c r="K36" i="2"/>
  <c r="H60" i="2"/>
  <c r="BF14" i="2"/>
  <c r="BC14" i="2"/>
  <c r="BF13" i="2"/>
  <c r="BC13" i="2"/>
  <c r="AX12" i="2"/>
  <c r="AW12" i="2"/>
  <c r="BQ9" i="2"/>
  <c r="AU9" i="8"/>
  <c r="AT9" i="8"/>
  <c r="AS9" i="8"/>
  <c r="AI9" i="2"/>
  <c r="A9" i="2"/>
  <c r="AR12" i="2"/>
  <c r="M8" i="8"/>
  <c r="L8" i="8"/>
  <c r="Y7" i="2"/>
  <c r="X7" i="2"/>
  <c r="W7" i="2"/>
  <c r="V7" i="2"/>
  <c r="U7" i="2"/>
  <c r="T7" i="2"/>
  <c r="S7" i="2"/>
  <c r="R7" i="2"/>
  <c r="Q7" i="2"/>
  <c r="P7" i="2"/>
  <c r="BQ6" i="8"/>
  <c r="BQ93" i="8" s="1"/>
  <c r="AR6" i="8"/>
  <c r="AR93" i="8" s="1"/>
  <c r="AW6" i="2"/>
  <c r="AA6" i="8"/>
  <c r="AA88" i="8" s="1"/>
  <c r="I6" i="8"/>
  <c r="G6" i="2"/>
  <c r="G7" i="2" s="1"/>
  <c r="AL5" i="8"/>
  <c r="AD5" i="8"/>
  <c r="AA5" i="8"/>
  <c r="G5" i="2"/>
  <c r="F7" i="2"/>
  <c r="E7" i="2"/>
  <c r="D7" i="2"/>
  <c r="C7" i="2"/>
  <c r="H4" i="2"/>
  <c r="U55" i="7" l="1"/>
  <c r="U56" i="7"/>
  <c r="V76" i="7"/>
  <c r="W76" i="8"/>
  <c r="W75" i="8" s="1"/>
  <c r="AA31" i="3"/>
  <c r="AA31" i="8"/>
  <c r="S98" i="8"/>
  <c r="AB56" i="7"/>
  <c r="AB78" i="7" s="1"/>
  <c r="AE79" i="8"/>
  <c r="Z76" i="8"/>
  <c r="Z77" i="8" s="1"/>
  <c r="D98" i="8"/>
  <c r="U76" i="7"/>
  <c r="BC17" i="8"/>
  <c r="AE37" i="7"/>
  <c r="AB76" i="7"/>
  <c r="F76" i="8"/>
  <c r="N50" i="2"/>
  <c r="N55" i="2" s="1"/>
  <c r="AW52" i="2"/>
  <c r="G56" i="7"/>
  <c r="BC36" i="8"/>
  <c r="BC37" i="8"/>
  <c r="AR56" i="8"/>
  <c r="AR78" i="8" s="1"/>
  <c r="V76" i="8"/>
  <c r="E76" i="8"/>
  <c r="AU76" i="8"/>
  <c r="H56" i="8"/>
  <c r="H57" i="8" s="1"/>
  <c r="AW79" i="8"/>
  <c r="AS76" i="8"/>
  <c r="AC80" i="8"/>
  <c r="W76" i="7"/>
  <c r="U29" i="7"/>
  <c r="V50" i="7"/>
  <c r="X53" i="7"/>
  <c r="X52" i="7" s="1"/>
  <c r="BB65" i="3"/>
  <c r="AY66" i="3"/>
  <c r="AX67" i="3"/>
  <c r="F53" i="3"/>
  <c r="F53" i="8"/>
  <c r="T90" i="3"/>
  <c r="P53" i="7"/>
  <c r="P52" i="7" s="1"/>
  <c r="Y53" i="7"/>
  <c r="Y52" i="7" s="1"/>
  <c r="Q53" i="7"/>
  <c r="Q52" i="7" s="1"/>
  <c r="C96" i="3"/>
  <c r="M37" i="3"/>
  <c r="R53" i="7"/>
  <c r="R52" i="7" s="1"/>
  <c r="AA53" i="7"/>
  <c r="AA52" i="7" s="1"/>
  <c r="U52" i="3"/>
  <c r="S53" i="7"/>
  <c r="S52" i="7" s="1"/>
  <c r="AB53" i="7"/>
  <c r="AB52" i="7" s="1"/>
  <c r="X90" i="3"/>
  <c r="AF52" i="3"/>
  <c r="T52" i="7"/>
  <c r="AY22" i="3"/>
  <c r="U52" i="7"/>
  <c r="BG12" i="8"/>
  <c r="BG39" i="8"/>
  <c r="AU24" i="8"/>
  <c r="AU37" i="3"/>
  <c r="AU29" i="8"/>
  <c r="M48" i="2"/>
  <c r="AO37" i="2"/>
  <c r="BB19" i="2"/>
  <c r="AB17" i="2"/>
  <c r="AB20" i="2" s="1"/>
  <c r="BS12" i="3"/>
  <c r="BC15" i="3"/>
  <c r="BC60" i="3" s="1"/>
  <c r="X52" i="3"/>
  <c r="AA17" i="7"/>
  <c r="AA20" i="7" s="1"/>
  <c r="AA29" i="7" s="1"/>
  <c r="U24" i="7"/>
  <c r="U27" i="7" s="1"/>
  <c r="U43" i="7" s="1"/>
  <c r="U44" i="7" s="1"/>
  <c r="Y98" i="8"/>
  <c r="AB53" i="2"/>
  <c r="AB52" i="2" s="1"/>
  <c r="AN37" i="3"/>
  <c r="P52" i="3"/>
  <c r="AI71" i="3"/>
  <c r="Q56" i="8"/>
  <c r="Q78" i="8" s="1"/>
  <c r="S53" i="2"/>
  <c r="S52" i="2" s="1"/>
  <c r="D65" i="2"/>
  <c r="R50" i="7"/>
  <c r="R55" i="7" s="1"/>
  <c r="M76" i="7"/>
  <c r="M75" i="7" s="1"/>
  <c r="T52" i="2"/>
  <c r="E65" i="2"/>
  <c r="U90" i="3"/>
  <c r="N71" i="3"/>
  <c r="S77" i="7"/>
  <c r="T17" i="2"/>
  <c r="AI5" i="2"/>
  <c r="AZ5" i="2" s="1"/>
  <c r="AZ5" i="8" s="1"/>
  <c r="U17" i="2"/>
  <c r="AD17" i="2"/>
  <c r="AM17" i="2"/>
  <c r="AM20" i="2" s="1"/>
  <c r="Z79" i="2"/>
  <c r="D48" i="3"/>
  <c r="D76" i="3" s="1"/>
  <c r="S52" i="3"/>
  <c r="O72" i="3"/>
  <c r="AE16" i="2"/>
  <c r="AX16" i="2" s="1"/>
  <c r="AE22" i="3"/>
  <c r="AX22" i="3" s="1"/>
  <c r="AI7" i="7"/>
  <c r="BB40" i="2"/>
  <c r="M46" i="3"/>
  <c r="O46" i="3"/>
  <c r="O48" i="3" s="1"/>
  <c r="AU17" i="3"/>
  <c r="M51" i="3"/>
  <c r="M17" i="2"/>
  <c r="AU37" i="2"/>
  <c r="L49" i="3"/>
  <c r="BF22" i="8"/>
  <c r="BG22" i="8"/>
  <c r="N54" i="2"/>
  <c r="N52" i="2" s="1"/>
  <c r="M5" i="3"/>
  <c r="M5" i="8"/>
  <c r="M6" i="3"/>
  <c r="M88" i="3" s="1"/>
  <c r="M6" i="8"/>
  <c r="M31" i="3"/>
  <c r="M31" i="8"/>
  <c r="AU8" i="3"/>
  <c r="AU8" i="8"/>
  <c r="M9" i="3"/>
  <c r="M9" i="8"/>
  <c r="O9" i="2"/>
  <c r="AU54" i="7"/>
  <c r="AU47" i="7"/>
  <c r="M52" i="8"/>
  <c r="M4" i="3"/>
  <c r="M4" i="8"/>
  <c r="M35" i="8"/>
  <c r="M36" i="8" s="1"/>
  <c r="AU53" i="7"/>
  <c r="BA19" i="2"/>
  <c r="AY21" i="2"/>
  <c r="AY25" i="2"/>
  <c r="S38" i="2"/>
  <c r="Z52" i="2"/>
  <c r="AK52" i="2"/>
  <c r="AJ69" i="2"/>
  <c r="BB66" i="2"/>
  <c r="AX70" i="2"/>
  <c r="AE72" i="2"/>
  <c r="AX72" i="2" s="1"/>
  <c r="BB72" i="2"/>
  <c r="BA65" i="3"/>
  <c r="N66" i="3"/>
  <c r="AW71" i="3"/>
  <c r="P76" i="7"/>
  <c r="P75" i="7" s="1"/>
  <c r="E50" i="7"/>
  <c r="E55" i="7" s="1"/>
  <c r="AD24" i="7"/>
  <c r="AD27" i="7" s="1"/>
  <c r="AD32" i="7" s="1"/>
  <c r="T20" i="2"/>
  <c r="T24" i="2" s="1"/>
  <c r="T27" i="2" s="1"/>
  <c r="F50" i="7"/>
  <c r="F55" i="7" s="1"/>
  <c r="AY35" i="2"/>
  <c r="AA38" i="2"/>
  <c r="AK37" i="2"/>
  <c r="AX66" i="2"/>
  <c r="BB67" i="2"/>
  <c r="AU69" i="3"/>
  <c r="AU74" i="3" s="1"/>
  <c r="N72" i="3"/>
  <c r="F76" i="7"/>
  <c r="AW40" i="2"/>
  <c r="D66" i="2"/>
  <c r="D69" i="2" s="1"/>
  <c r="D74" i="2" s="1"/>
  <c r="AS17" i="3"/>
  <c r="AW16" i="3"/>
  <c r="F92" i="3"/>
  <c r="F96" i="3" s="1"/>
  <c r="F98" i="3" s="1"/>
  <c r="AW35" i="3"/>
  <c r="L37" i="3"/>
  <c r="I48" i="3"/>
  <c r="BC71" i="3"/>
  <c r="BO56" i="7"/>
  <c r="BB16" i="2"/>
  <c r="AP37" i="2"/>
  <c r="K69" i="2"/>
  <c r="K74" i="2" s="1"/>
  <c r="BC40" i="3"/>
  <c r="U48" i="3"/>
  <c r="AC48" i="3"/>
  <c r="AN52" i="3"/>
  <c r="L53" i="3"/>
  <c r="R90" i="3"/>
  <c r="P56" i="7"/>
  <c r="P78" i="7" s="1"/>
  <c r="BC35" i="7"/>
  <c r="AR29" i="8"/>
  <c r="BB22" i="2"/>
  <c r="O70" i="2"/>
  <c r="O72" i="2"/>
  <c r="J17" i="3"/>
  <c r="V90" i="3"/>
  <c r="AI23" i="3"/>
  <c r="AI42" i="3" s="1"/>
  <c r="AW25" i="3"/>
  <c r="BA30" i="3"/>
  <c r="V48" i="3"/>
  <c r="AD48" i="3"/>
  <c r="H52" i="3"/>
  <c r="AO52" i="3"/>
  <c r="O64" i="3"/>
  <c r="BC65" i="3"/>
  <c r="BA72" i="3"/>
  <c r="AN56" i="7"/>
  <c r="AN78" i="7" s="1"/>
  <c r="AR24" i="8"/>
  <c r="AR27" i="8" s="1"/>
  <c r="C65" i="2"/>
  <c r="AI71" i="2"/>
  <c r="AZ71" i="2" s="1"/>
  <c r="O73" i="2"/>
  <c r="BB22" i="3"/>
  <c r="I52" i="3"/>
  <c r="AP52" i="3"/>
  <c r="BA71" i="3"/>
  <c r="O71" i="3"/>
  <c r="N39" i="8"/>
  <c r="K52" i="8"/>
  <c r="BG18" i="8"/>
  <c r="C52" i="2"/>
  <c r="L52" i="2"/>
  <c r="BB53" i="2"/>
  <c r="Q69" i="2"/>
  <c r="Q74" i="2" s="1"/>
  <c r="Y69" i="2"/>
  <c r="AY70" i="2"/>
  <c r="AE71" i="2"/>
  <c r="AX71" i="2" s="1"/>
  <c r="BA71" i="2"/>
  <c r="AS48" i="3"/>
  <c r="V69" i="3"/>
  <c r="V74" i="3" s="1"/>
  <c r="AI66" i="3"/>
  <c r="AZ66" i="3" s="1"/>
  <c r="BB30" i="2"/>
  <c r="K38" i="2"/>
  <c r="H48" i="2"/>
  <c r="R48" i="2"/>
  <c r="R76" i="2" s="1"/>
  <c r="R77" i="2" s="1"/>
  <c r="Z48" i="2"/>
  <c r="K49" i="2"/>
  <c r="D53" i="2"/>
  <c r="BA65" i="2"/>
  <c r="O66" i="2"/>
  <c r="BA67" i="2"/>
  <c r="O67" i="2"/>
  <c r="AY72" i="2"/>
  <c r="BC72" i="2"/>
  <c r="AN17" i="3"/>
  <c r="AN20" i="3" s="1"/>
  <c r="BS15" i="3"/>
  <c r="BB35" i="3"/>
  <c r="L54" i="3"/>
  <c r="AW67" i="3"/>
  <c r="AW72" i="3"/>
  <c r="BC72" i="3"/>
  <c r="AE36" i="7"/>
  <c r="E98" i="8"/>
  <c r="S17" i="2"/>
  <c r="S20" i="2" s="1"/>
  <c r="S24" i="2" s="1"/>
  <c r="S27" i="2" s="1"/>
  <c r="AK17" i="2"/>
  <c r="AK20" i="2" s="1"/>
  <c r="AK28" i="2" s="1"/>
  <c r="AY19" i="2"/>
  <c r="AI21" i="2"/>
  <c r="AE22" i="2"/>
  <c r="AE35" i="2"/>
  <c r="AX35" i="2" s="1"/>
  <c r="BB35" i="2"/>
  <c r="J37" i="2"/>
  <c r="BC38" i="2"/>
  <c r="BC37" i="2" s="1"/>
  <c r="BA51" i="2"/>
  <c r="BA52" i="2" s="1"/>
  <c r="O64" i="2"/>
  <c r="AW18" i="3"/>
  <c r="BB18" i="3"/>
  <c r="AE19" i="3"/>
  <c r="AX19" i="3" s="1"/>
  <c r="AO37" i="3"/>
  <c r="BC37" i="3" s="1"/>
  <c r="J48" i="3"/>
  <c r="N70" i="3"/>
  <c r="BB71" i="3"/>
  <c r="AW79" i="7"/>
  <c r="D56" i="7"/>
  <c r="K52" i="7"/>
  <c r="K50" i="7"/>
  <c r="K55" i="7" s="1"/>
  <c r="AD28" i="7"/>
  <c r="AD56" i="8"/>
  <c r="AD78" i="8" s="1"/>
  <c r="BG38" i="8"/>
  <c r="BA16" i="2"/>
  <c r="BA79" i="2" s="1"/>
  <c r="AD69" i="2"/>
  <c r="AX67" i="2"/>
  <c r="BC71" i="2"/>
  <c r="BB30" i="3"/>
  <c r="AY35" i="3"/>
  <c r="BC35" i="3"/>
  <c r="BC51" i="3"/>
  <c r="AY72" i="3"/>
  <c r="AM37" i="2"/>
  <c r="D79" i="2"/>
  <c r="T79" i="2"/>
  <c r="S69" i="3"/>
  <c r="S74" i="3" s="1"/>
  <c r="L17" i="2"/>
  <c r="L20" i="2" s="1"/>
  <c r="L29" i="2" s="1"/>
  <c r="V17" i="2"/>
  <c r="V20" i="2" s="1"/>
  <c r="V28" i="2" s="1"/>
  <c r="AY18" i="2"/>
  <c r="AH37" i="2"/>
  <c r="BC39" i="2"/>
  <c r="AH69" i="2"/>
  <c r="AH74" i="2" s="1"/>
  <c r="AI66" i="2"/>
  <c r="AZ66" i="2" s="1"/>
  <c r="AY67" i="2"/>
  <c r="C71" i="2"/>
  <c r="Y22" i="3"/>
  <c r="Y92" i="3" s="1"/>
  <c r="Y96" i="3" s="1"/>
  <c r="BC39" i="3"/>
  <c r="P48" i="3"/>
  <c r="X48" i="3"/>
  <c r="AI46" i="3"/>
  <c r="AZ46" i="3" s="1"/>
  <c r="T52" i="3"/>
  <c r="O66" i="3"/>
  <c r="N68" i="3"/>
  <c r="AZ72" i="3"/>
  <c r="O73" i="3"/>
  <c r="AK24" i="7"/>
  <c r="AK27" i="7" s="1"/>
  <c r="R50" i="8"/>
  <c r="U98" i="8"/>
  <c r="T40" i="8"/>
  <c r="N71" i="2"/>
  <c r="AE16" i="3"/>
  <c r="BA35" i="3"/>
  <c r="Q48" i="3"/>
  <c r="Q50" i="3" s="1"/>
  <c r="Q55" i="3" s="1"/>
  <c r="Y48" i="3"/>
  <c r="BB54" i="3"/>
  <c r="P79" i="3"/>
  <c r="C90" i="3"/>
  <c r="C98" i="3" s="1"/>
  <c r="N48" i="7"/>
  <c r="N50" i="7" s="1"/>
  <c r="BG40" i="8"/>
  <c r="AF55" i="7"/>
  <c r="AF56" i="7"/>
  <c r="BB69" i="7"/>
  <c r="BB74" i="7" s="1"/>
  <c r="T76" i="7"/>
  <c r="H7" i="7"/>
  <c r="AE79" i="7"/>
  <c r="AD56" i="7"/>
  <c r="AD78" i="7" s="1"/>
  <c r="X29" i="7"/>
  <c r="W50" i="7"/>
  <c r="W55" i="7" s="1"/>
  <c r="W29" i="7"/>
  <c r="G28" i="7"/>
  <c r="AK28" i="7"/>
  <c r="AD69" i="7"/>
  <c r="AD74" i="7" s="1"/>
  <c r="AD75" i="7" s="1"/>
  <c r="X24" i="7"/>
  <c r="X27" i="7" s="1"/>
  <c r="X43" i="7" s="1"/>
  <c r="X44" i="7" s="1"/>
  <c r="W24" i="7"/>
  <c r="W27" i="7" s="1"/>
  <c r="BQ12" i="7"/>
  <c r="H50" i="7"/>
  <c r="H55" i="7" s="1"/>
  <c r="AE17" i="7"/>
  <c r="BQ16" i="7"/>
  <c r="BO17" i="7" s="1"/>
  <c r="BO20" i="7" s="1"/>
  <c r="K37" i="7"/>
  <c r="BC74" i="7"/>
  <c r="AZ6" i="7"/>
  <c r="AI9" i="3"/>
  <c r="AI9" i="8"/>
  <c r="AK8" i="3"/>
  <c r="AK8" i="8"/>
  <c r="BA9" i="3"/>
  <c r="BA9" i="8"/>
  <c r="E53" i="7"/>
  <c r="E52" i="7" s="1"/>
  <c r="E53" i="2"/>
  <c r="AR17" i="3"/>
  <c r="AR20" i="3" s="1"/>
  <c r="AR24" i="3" s="1"/>
  <c r="AR27" i="3" s="1"/>
  <c r="AR15" i="7"/>
  <c r="AR17" i="7" s="1"/>
  <c r="W53" i="3"/>
  <c r="W52" i="3" s="1"/>
  <c r="G53" i="7"/>
  <c r="G53" i="2"/>
  <c r="W53" i="2" s="1"/>
  <c r="C66" i="7"/>
  <c r="AN6" i="3"/>
  <c r="AN88" i="3" s="1"/>
  <c r="AN6" i="8"/>
  <c r="AR49" i="2"/>
  <c r="AR9" i="8"/>
  <c r="AR5" i="3"/>
  <c r="AR5" i="8"/>
  <c r="AR7" i="8" s="1"/>
  <c r="G65" i="7"/>
  <c r="W65" i="7" s="1"/>
  <c r="W62" i="7" s="1"/>
  <c r="W63" i="7" s="1"/>
  <c r="G65" i="2"/>
  <c r="G69" i="2" s="1"/>
  <c r="G74" i="2" s="1"/>
  <c r="Z5" i="3"/>
  <c r="Z5" i="8"/>
  <c r="H5" i="8" s="1"/>
  <c r="AJ5" i="3"/>
  <c r="AJ5" i="8"/>
  <c r="AS5" i="3"/>
  <c r="AS5" i="8"/>
  <c r="Y22" i="2"/>
  <c r="AR39" i="7"/>
  <c r="AR37" i="3"/>
  <c r="E48" i="3"/>
  <c r="AR48" i="3"/>
  <c r="AR50" i="3" s="1"/>
  <c r="AR46" i="7"/>
  <c r="AR48" i="7" s="1"/>
  <c r="AR50" i="7" s="1"/>
  <c r="AR55" i="7" s="1"/>
  <c r="AQ52" i="3"/>
  <c r="N51" i="3"/>
  <c r="BB72" i="3"/>
  <c r="I82" i="8"/>
  <c r="I94" i="8"/>
  <c r="I93" i="8"/>
  <c r="I87" i="8"/>
  <c r="I88" i="8"/>
  <c r="I90" i="8" s="1"/>
  <c r="K53" i="3"/>
  <c r="BB53" i="3"/>
  <c r="F65" i="7"/>
  <c r="F65" i="2"/>
  <c r="AF6" i="3"/>
  <c r="AF7" i="3" s="1"/>
  <c r="AF6" i="8"/>
  <c r="I4" i="3"/>
  <c r="I4" i="8"/>
  <c r="AK5" i="3"/>
  <c r="AK7" i="3" s="1"/>
  <c r="AK5" i="8"/>
  <c r="AT5" i="3"/>
  <c r="AT5" i="8"/>
  <c r="AS6" i="3"/>
  <c r="AS95" i="3" s="1"/>
  <c r="AS6" i="8"/>
  <c r="AF8" i="3"/>
  <c r="AF40" i="3" s="1"/>
  <c r="AG40" i="3" s="1"/>
  <c r="AH40" i="3" s="1"/>
  <c r="AF8" i="8"/>
  <c r="AF39" i="8" s="1"/>
  <c r="AG39" i="8" s="1"/>
  <c r="AH39" i="8" s="1"/>
  <c r="AN21" i="2"/>
  <c r="AQ21" i="2" s="1"/>
  <c r="AN8" i="8"/>
  <c r="AN16" i="2"/>
  <c r="AN79" i="2" s="1"/>
  <c r="AW8" i="3"/>
  <c r="AW8" i="8"/>
  <c r="AL9" i="3"/>
  <c r="AL9" i="8"/>
  <c r="AL46" i="8" s="1"/>
  <c r="AH31" i="3"/>
  <c r="AH31" i="8"/>
  <c r="AP31" i="3"/>
  <c r="AP31" i="8"/>
  <c r="I38" i="3"/>
  <c r="I38" i="8"/>
  <c r="I37" i="2"/>
  <c r="T38" i="3"/>
  <c r="T38" i="8"/>
  <c r="H69" i="2"/>
  <c r="H74" i="2" s="1"/>
  <c r="O12" i="3"/>
  <c r="AX16" i="3"/>
  <c r="BC70" i="3"/>
  <c r="AE72" i="3"/>
  <c r="AX72" i="3" s="1"/>
  <c r="AL55" i="7"/>
  <c r="AL56" i="7"/>
  <c r="AL78" i="7" s="1"/>
  <c r="L52" i="7"/>
  <c r="K76" i="7"/>
  <c r="K75" i="7" s="1"/>
  <c r="L76" i="7"/>
  <c r="L75" i="7" s="1"/>
  <c r="J4" i="3"/>
  <c r="J4" i="8"/>
  <c r="AB5" i="3"/>
  <c r="AB5" i="8"/>
  <c r="AW5" i="2"/>
  <c r="AW7" i="2" s="1"/>
  <c r="AW7" i="8" s="1"/>
  <c r="AJ6" i="3"/>
  <c r="AJ7" i="3" s="1"/>
  <c r="AJ6" i="8"/>
  <c r="AO60" i="2"/>
  <c r="AO63" i="2" s="1"/>
  <c r="AO17" i="2"/>
  <c r="AO20" i="2" s="1"/>
  <c r="AO29" i="2" s="1"/>
  <c r="AA16" i="2"/>
  <c r="O31" i="3"/>
  <c r="O31" i="8"/>
  <c r="AI31" i="3"/>
  <c r="AI31" i="8"/>
  <c r="AQ31" i="3"/>
  <c r="AQ31" i="8"/>
  <c r="N67" i="2"/>
  <c r="AN22" i="7"/>
  <c r="BC22" i="7" s="1"/>
  <c r="AN22" i="2"/>
  <c r="AQ22" i="3"/>
  <c r="N22" i="3" s="1"/>
  <c r="AA52" i="3"/>
  <c r="X76" i="7"/>
  <c r="X50" i="7"/>
  <c r="AW7" i="7"/>
  <c r="J9" i="3"/>
  <c r="J9" i="8"/>
  <c r="G39" i="3"/>
  <c r="G39" i="8"/>
  <c r="AW66" i="3"/>
  <c r="J6" i="3"/>
  <c r="J6" i="8"/>
  <c r="AW6" i="3"/>
  <c r="AW88" i="3" s="1"/>
  <c r="AW6" i="8"/>
  <c r="AH8" i="3"/>
  <c r="AH8" i="8"/>
  <c r="AP8" i="3"/>
  <c r="AP8" i="8"/>
  <c r="BA8" i="3"/>
  <c r="BA8" i="8"/>
  <c r="AF9" i="3"/>
  <c r="AF9" i="8"/>
  <c r="AN9" i="3"/>
  <c r="AN46" i="3" s="1"/>
  <c r="AN9" i="8"/>
  <c r="AN46" i="8" s="1"/>
  <c r="AX9" i="3"/>
  <c r="AX9" i="8"/>
  <c r="AW17" i="2"/>
  <c r="I30" i="3"/>
  <c r="I30" i="8"/>
  <c r="P40" i="3"/>
  <c r="P40" i="8"/>
  <c r="AM52" i="2"/>
  <c r="K51" i="2"/>
  <c r="BB51" i="2"/>
  <c r="R53" i="2"/>
  <c r="R52" i="2" s="1"/>
  <c r="AA53" i="2"/>
  <c r="AR16" i="7"/>
  <c r="O16" i="3"/>
  <c r="AI54" i="3"/>
  <c r="AZ54" i="3" s="1"/>
  <c r="J52" i="3"/>
  <c r="AE66" i="3"/>
  <c r="K8" i="3"/>
  <c r="K8" i="8"/>
  <c r="L4" i="3"/>
  <c r="L4" i="8"/>
  <c r="J5" i="3"/>
  <c r="J5" i="8"/>
  <c r="AF5" i="3"/>
  <c r="AF5" i="8"/>
  <c r="AN5" i="3"/>
  <c r="AN5" i="8"/>
  <c r="BC5" i="2"/>
  <c r="AA82" i="8"/>
  <c r="AA7" i="8"/>
  <c r="AA93" i="8"/>
  <c r="AL6" i="3"/>
  <c r="AL82" i="3" s="1"/>
  <c r="AL6" i="8"/>
  <c r="AY6" i="2"/>
  <c r="AA7" i="2"/>
  <c r="AI8" i="3"/>
  <c r="AI8" i="8"/>
  <c r="AQ8" i="3"/>
  <c r="AQ8" i="8"/>
  <c r="BC8" i="8"/>
  <c r="AG9" i="3"/>
  <c r="AG9" i="8"/>
  <c r="AG53" i="8" s="1"/>
  <c r="AY53" i="8" s="1"/>
  <c r="AO9" i="3"/>
  <c r="AO47" i="3" s="1"/>
  <c r="BC47" i="3" s="1"/>
  <c r="AO9" i="8"/>
  <c r="AO46" i="8" s="1"/>
  <c r="AY9" i="3"/>
  <c r="AY9" i="8"/>
  <c r="AE31" i="3"/>
  <c r="AE31" i="8"/>
  <c r="D40" i="3"/>
  <c r="D40" i="8"/>
  <c r="AN48" i="2"/>
  <c r="Y66" i="3"/>
  <c r="Y66" i="8"/>
  <c r="Z52" i="3"/>
  <c r="AD6" i="3"/>
  <c r="AD82" i="3" s="1"/>
  <c r="AD80" i="3" s="1"/>
  <c r="AD6" i="8"/>
  <c r="AS8" i="3"/>
  <c r="AS8" i="8"/>
  <c r="AO6" i="3"/>
  <c r="AO6" i="8"/>
  <c r="H39" i="3"/>
  <c r="H39" i="8"/>
  <c r="AA39" i="2"/>
  <c r="K5" i="3"/>
  <c r="K5" i="8"/>
  <c r="AG5" i="3"/>
  <c r="AG5" i="8"/>
  <c r="AO5" i="3"/>
  <c r="AO7" i="3" s="1"/>
  <c r="AO5" i="8"/>
  <c r="AB6" i="3"/>
  <c r="AB7" i="3" s="1"/>
  <c r="AB6" i="8"/>
  <c r="AM6" i="3"/>
  <c r="AM82" i="3" s="1"/>
  <c r="AM6" i="8"/>
  <c r="BA6" i="2"/>
  <c r="J8" i="3"/>
  <c r="J73" i="3" s="1"/>
  <c r="AI73" i="3" s="1"/>
  <c r="AZ73" i="3" s="1"/>
  <c r="J8" i="8"/>
  <c r="J35" i="8" s="1"/>
  <c r="AJ8" i="3"/>
  <c r="AJ8" i="8"/>
  <c r="AJ38" i="8" s="1"/>
  <c r="AR8" i="8"/>
  <c r="AR38" i="2"/>
  <c r="O38" i="2" s="1"/>
  <c r="AR35" i="2"/>
  <c r="AS35" i="2" s="1"/>
  <c r="AT35" i="2" s="1"/>
  <c r="AH9" i="3"/>
  <c r="AH9" i="8"/>
  <c r="AH46" i="8" s="1"/>
  <c r="AP9" i="3"/>
  <c r="AP47" i="3" s="1"/>
  <c r="AP9" i="8"/>
  <c r="AP47" i="8" s="1"/>
  <c r="AZ9" i="3"/>
  <c r="AZ9" i="8"/>
  <c r="T39" i="3"/>
  <c r="T39" i="8"/>
  <c r="C66" i="2"/>
  <c r="R52" i="3"/>
  <c r="AJ31" i="3"/>
  <c r="AJ31" i="8"/>
  <c r="AR31" i="3"/>
  <c r="AR31" i="8"/>
  <c r="I39" i="3"/>
  <c r="I39" i="8"/>
  <c r="E40" i="3"/>
  <c r="E40" i="8"/>
  <c r="BO37" i="2"/>
  <c r="BC46" i="2"/>
  <c r="AQ52" i="2"/>
  <c r="BC18" i="3"/>
  <c r="P92" i="3"/>
  <c r="P96" i="3" s="1"/>
  <c r="X92" i="3"/>
  <c r="BQ37" i="3"/>
  <c r="G48" i="3"/>
  <c r="R48" i="3"/>
  <c r="Z48" i="3"/>
  <c r="R69" i="3"/>
  <c r="R74" i="3" s="1"/>
  <c r="BB67" i="3"/>
  <c r="AY70" i="3"/>
  <c r="P55" i="8"/>
  <c r="P56" i="8"/>
  <c r="P78" i="8" s="1"/>
  <c r="BA37" i="7"/>
  <c r="I5" i="3"/>
  <c r="I5" i="8"/>
  <c r="AM5" i="3"/>
  <c r="AM5" i="8"/>
  <c r="K6" i="3"/>
  <c r="K6" i="8"/>
  <c r="AG6" i="3"/>
  <c r="AG82" i="3" s="1"/>
  <c r="AG6" i="8"/>
  <c r="BQ94" i="8"/>
  <c r="BQ88" i="8"/>
  <c r="BQ82" i="8"/>
  <c r="BQ92" i="8" s="1"/>
  <c r="BQ87" i="8"/>
  <c r="AL8" i="3"/>
  <c r="AL8" i="8"/>
  <c r="AT8" i="3"/>
  <c r="AT8" i="8"/>
  <c r="K9" i="3"/>
  <c r="K9" i="8"/>
  <c r="AJ9" i="3"/>
  <c r="AJ47" i="3" s="1"/>
  <c r="AJ9" i="8"/>
  <c r="AJ47" i="8" s="1"/>
  <c r="BB9" i="3"/>
  <c r="BB9" i="8"/>
  <c r="BB12" i="2"/>
  <c r="Y25" i="2"/>
  <c r="J31" i="3"/>
  <c r="J31" i="8"/>
  <c r="AB31" i="3"/>
  <c r="AB31" i="8"/>
  <c r="AK31" i="3"/>
  <c r="AK31" i="8"/>
  <c r="AS31" i="3"/>
  <c r="AS31" i="8"/>
  <c r="L35" i="8"/>
  <c r="D38" i="3"/>
  <c r="D38" i="8"/>
  <c r="AF38" i="8"/>
  <c r="AG38" i="8" s="1"/>
  <c r="F40" i="3"/>
  <c r="F40" i="8"/>
  <c r="AP48" i="2"/>
  <c r="AP46" i="8"/>
  <c r="AF52" i="2"/>
  <c r="AO52" i="2"/>
  <c r="AI67" i="2"/>
  <c r="AZ67" i="2" s="1"/>
  <c r="AS69" i="2"/>
  <c r="AS74" i="2" s="1"/>
  <c r="BB71" i="2"/>
  <c r="O71" i="2"/>
  <c r="N72" i="2"/>
  <c r="J20" i="3"/>
  <c r="J24" i="3" s="1"/>
  <c r="J27" i="3" s="1"/>
  <c r="AW19" i="3"/>
  <c r="AX35" i="3"/>
  <c r="H48" i="3"/>
  <c r="I76" i="3" s="1"/>
  <c r="F48" i="3"/>
  <c r="F76" i="3" s="1"/>
  <c r="AA48" i="3"/>
  <c r="AT48" i="7"/>
  <c r="AT50" i="7" s="1"/>
  <c r="E52" i="3"/>
  <c r="Y52" i="3"/>
  <c r="AI79" i="7"/>
  <c r="V55" i="7"/>
  <c r="V56" i="7"/>
  <c r="V78" i="7" s="1"/>
  <c r="BC20" i="8"/>
  <c r="BC24" i="8" s="1"/>
  <c r="BC27" i="8" s="1"/>
  <c r="BC43" i="8" s="1"/>
  <c r="X38" i="8"/>
  <c r="AT76" i="8"/>
  <c r="AT75" i="8" s="1"/>
  <c r="AT50" i="8"/>
  <c r="AT55" i="8" s="1"/>
  <c r="L6" i="3"/>
  <c r="L82" i="3" s="1"/>
  <c r="L6" i="8"/>
  <c r="AH6" i="3"/>
  <c r="AH6" i="8"/>
  <c r="AR82" i="8"/>
  <c r="AR88" i="8"/>
  <c r="AR85" i="8"/>
  <c r="AR87" i="8"/>
  <c r="AR94" i="8"/>
  <c r="AR95" i="8"/>
  <c r="AM8" i="3"/>
  <c r="AM8" i="8"/>
  <c r="L9" i="3"/>
  <c r="L47" i="3" s="1"/>
  <c r="L9" i="8"/>
  <c r="AK9" i="3"/>
  <c r="AK9" i="8"/>
  <c r="AK47" i="8" s="1"/>
  <c r="BA47" i="8" s="1"/>
  <c r="BC9" i="3"/>
  <c r="BC9" i="8"/>
  <c r="G17" i="2"/>
  <c r="G20" i="2" s="1"/>
  <c r="G28" i="2" s="1"/>
  <c r="BA18" i="2"/>
  <c r="AI19" i="2"/>
  <c r="AZ19" i="2" s="1"/>
  <c r="W29" i="2"/>
  <c r="AY22" i="2"/>
  <c r="AE25" i="2"/>
  <c r="AX25" i="2" s="1"/>
  <c r="K31" i="3"/>
  <c r="K31" i="8"/>
  <c r="AD31" i="3"/>
  <c r="AD31" i="8"/>
  <c r="AL31" i="3"/>
  <c r="AL31" i="8"/>
  <c r="AT31" i="3"/>
  <c r="AT31" i="8"/>
  <c r="E38" i="3"/>
  <c r="E38" i="8"/>
  <c r="P39" i="3"/>
  <c r="P39" i="8"/>
  <c r="G40" i="3"/>
  <c r="G40" i="8"/>
  <c r="W40" i="8" s="1"/>
  <c r="G48" i="2"/>
  <c r="Q48" i="2"/>
  <c r="Q50" i="2" s="1"/>
  <c r="Y48" i="2"/>
  <c r="AQ48" i="2"/>
  <c r="AQ50" i="2" s="1"/>
  <c r="AH47" i="8"/>
  <c r="D52" i="2"/>
  <c r="V52" i="2"/>
  <c r="AG52" i="2"/>
  <c r="X65" i="8"/>
  <c r="N66" i="2"/>
  <c r="W66" i="2"/>
  <c r="BB68" i="2"/>
  <c r="BC69" i="2"/>
  <c r="BB70" i="2"/>
  <c r="AZ72" i="2"/>
  <c r="BB16" i="3"/>
  <c r="AQ18" i="3"/>
  <c r="BA21" i="3"/>
  <c r="O22" i="3"/>
  <c r="AA25" i="3"/>
  <c r="T48" i="3"/>
  <c r="T50" i="3" s="1"/>
  <c r="AB48" i="3"/>
  <c r="AC76" i="3" s="1"/>
  <c r="AC77" i="3" s="1"/>
  <c r="Q52" i="3"/>
  <c r="J69" i="3"/>
  <c r="AZ65" i="3"/>
  <c r="AP69" i="3"/>
  <c r="AP74" i="3" s="1"/>
  <c r="BC67" i="3"/>
  <c r="BA70" i="3"/>
  <c r="AZ71" i="3"/>
  <c r="AA72" i="3"/>
  <c r="BA79" i="7"/>
  <c r="X39" i="8"/>
  <c r="AA30" i="7"/>
  <c r="AZ21" i="2"/>
  <c r="AI25" i="2"/>
  <c r="AZ25" i="2" s="1"/>
  <c r="AM31" i="3"/>
  <c r="AM31" i="8"/>
  <c r="AU31" i="3"/>
  <c r="AU31" i="8"/>
  <c r="BQ31" i="3"/>
  <c r="BQ31" i="8"/>
  <c r="AA37" i="2"/>
  <c r="F38" i="3"/>
  <c r="F38" i="8"/>
  <c r="S38" i="8" s="1"/>
  <c r="P38" i="3"/>
  <c r="P38" i="8"/>
  <c r="D39" i="3"/>
  <c r="D39" i="8"/>
  <c r="H40" i="3"/>
  <c r="H40" i="8"/>
  <c r="AJ48" i="2"/>
  <c r="AY49" i="2"/>
  <c r="E52" i="2"/>
  <c r="AH51" i="8"/>
  <c r="J52" i="2"/>
  <c r="AT69" i="2"/>
  <c r="AT74" i="2" s="1"/>
  <c r="AQ12" i="3"/>
  <c r="N12" i="3" s="1"/>
  <c r="AN12" i="7"/>
  <c r="L17" i="3"/>
  <c r="O18" i="3"/>
  <c r="AR18" i="7"/>
  <c r="AS18" i="7" s="1"/>
  <c r="AT18" i="7" s="1"/>
  <c r="AN42" i="3"/>
  <c r="AP42" i="3" s="1"/>
  <c r="AN23" i="7"/>
  <c r="AN42" i="7" s="1"/>
  <c r="AE25" i="3"/>
  <c r="AP37" i="3"/>
  <c r="AW46" i="3"/>
  <c r="N64" i="3"/>
  <c r="D66" i="7"/>
  <c r="D69" i="7" s="1"/>
  <c r="D74" i="7" s="1"/>
  <c r="D75" i="7" s="1"/>
  <c r="AE70" i="3"/>
  <c r="AX70" i="3" s="1"/>
  <c r="AQ23" i="8"/>
  <c r="BG23" i="8" s="1"/>
  <c r="BA50" i="7"/>
  <c r="AM76" i="7"/>
  <c r="AM75" i="7" s="1"/>
  <c r="AM50" i="7"/>
  <c r="AN76" i="7"/>
  <c r="AN75" i="7" s="1"/>
  <c r="L5" i="3"/>
  <c r="L5" i="8"/>
  <c r="AH5" i="3"/>
  <c r="AH7" i="3" s="1"/>
  <c r="AH5" i="8"/>
  <c r="BQ5" i="3"/>
  <c r="BQ5" i="8"/>
  <c r="BQ7" i="8" s="1"/>
  <c r="Z6" i="3"/>
  <c r="Z87" i="3" s="1"/>
  <c r="Z6" i="8"/>
  <c r="AK6" i="3"/>
  <c r="AK6" i="8"/>
  <c r="AT6" i="3"/>
  <c r="AT88" i="3" s="1"/>
  <c r="AT6" i="8"/>
  <c r="AG8" i="3"/>
  <c r="AG8" i="8"/>
  <c r="AO8" i="3"/>
  <c r="AO8" i="8"/>
  <c r="AY8" i="3"/>
  <c r="AY8" i="8"/>
  <c r="BQ8" i="3"/>
  <c r="BQ8" i="8"/>
  <c r="AM9" i="3"/>
  <c r="AM47" i="3" s="1"/>
  <c r="AM9" i="8"/>
  <c r="AM46" i="8" s="1"/>
  <c r="AW9" i="3"/>
  <c r="AW9" i="8"/>
  <c r="BQ9" i="3"/>
  <c r="BQ46" i="3" s="1"/>
  <c r="BQ9" i="8"/>
  <c r="BQ47" i="8" s="1"/>
  <c r="S28" i="2"/>
  <c r="AA36" i="2"/>
  <c r="BB18" i="2"/>
  <c r="AF31" i="3"/>
  <c r="AF31" i="8"/>
  <c r="AN31" i="3"/>
  <c r="AN31" i="8"/>
  <c r="BA35" i="2"/>
  <c r="G38" i="3"/>
  <c r="G38" i="8"/>
  <c r="AS37" i="2"/>
  <c r="E39" i="3"/>
  <c r="E39" i="8"/>
  <c r="I40" i="3"/>
  <c r="I40" i="8"/>
  <c r="BO44" i="2"/>
  <c r="I48" i="2"/>
  <c r="I76" i="2" s="1"/>
  <c r="S48" i="2"/>
  <c r="S50" i="2" s="1"/>
  <c r="AA48" i="2"/>
  <c r="AK46" i="8"/>
  <c r="AY47" i="2"/>
  <c r="F51" i="3"/>
  <c r="F51" i="8"/>
  <c r="AJ52" i="2"/>
  <c r="AE65" i="2"/>
  <c r="AX65" i="2" s="1"/>
  <c r="AL69" i="2"/>
  <c r="AL74" i="2" s="1"/>
  <c r="BC67" i="2"/>
  <c r="BC70" i="2"/>
  <c r="AY71" i="2"/>
  <c r="BA72" i="2"/>
  <c r="AW21" i="3"/>
  <c r="AW22" i="3"/>
  <c r="BS23" i="3"/>
  <c r="BB49" i="3"/>
  <c r="AB52" i="3"/>
  <c r="BQ52" i="3"/>
  <c r="BC64" i="3"/>
  <c r="AI70" i="3"/>
  <c r="AZ70" i="3" s="1"/>
  <c r="AN15" i="7"/>
  <c r="AN36" i="7" s="1"/>
  <c r="BC36" i="7" s="1"/>
  <c r="AA94" i="8"/>
  <c r="BB15" i="2"/>
  <c r="AY16" i="2"/>
  <c r="AI18" i="2"/>
  <c r="BA22" i="2"/>
  <c r="H30" i="3"/>
  <c r="H30" i="8"/>
  <c r="AF30" i="8"/>
  <c r="AY30" i="8" s="1"/>
  <c r="N31" i="3"/>
  <c r="N31" i="8"/>
  <c r="AG31" i="3"/>
  <c r="AG31" i="8"/>
  <c r="AO31" i="3"/>
  <c r="AO31" i="8"/>
  <c r="X36" i="2"/>
  <c r="H38" i="3"/>
  <c r="AA38" i="3" s="1"/>
  <c r="H38" i="8"/>
  <c r="AT37" i="2"/>
  <c r="F39" i="3"/>
  <c r="F39" i="8"/>
  <c r="S39" i="2"/>
  <c r="X40" i="3"/>
  <c r="X40" i="8"/>
  <c r="T48" i="2"/>
  <c r="T50" i="2" s="1"/>
  <c r="T55" i="2" s="1"/>
  <c r="AB48" i="2"/>
  <c r="G52" i="2"/>
  <c r="AH54" i="8"/>
  <c r="AM69" i="2"/>
  <c r="AM74" i="2" s="1"/>
  <c r="BA66" i="2"/>
  <c r="AF67" i="3"/>
  <c r="AI67" i="3" s="1"/>
  <c r="AZ67" i="3" s="1"/>
  <c r="AF67" i="8"/>
  <c r="AF69" i="8" s="1"/>
  <c r="AI69" i="8" s="1"/>
  <c r="N70" i="2"/>
  <c r="AY16" i="3"/>
  <c r="AR42" i="3"/>
  <c r="AR23" i="7"/>
  <c r="AA37" i="3"/>
  <c r="AQ40" i="3"/>
  <c r="N40" i="3" s="1"/>
  <c r="L40" i="7"/>
  <c r="L37" i="7" s="1"/>
  <c r="AT37" i="3"/>
  <c r="W48" i="3"/>
  <c r="W50" i="3" s="1"/>
  <c r="W55" i="3" s="1"/>
  <c r="AF48" i="3"/>
  <c r="AF50" i="3" s="1"/>
  <c r="BB66" i="3"/>
  <c r="BA67" i="3"/>
  <c r="O67" i="3"/>
  <c r="N55" i="7"/>
  <c r="N56" i="7"/>
  <c r="N78" i="7" s="1"/>
  <c r="AS46" i="7"/>
  <c r="S90" i="3"/>
  <c r="L56" i="7"/>
  <c r="P75" i="8"/>
  <c r="V75" i="8"/>
  <c r="BG19" i="8"/>
  <c r="AY71" i="3"/>
  <c r="F56" i="7"/>
  <c r="E56" i="8"/>
  <c r="AY65" i="8"/>
  <c r="AZ48" i="7"/>
  <c r="E75" i="7"/>
  <c r="F75" i="8"/>
  <c r="P98" i="8"/>
  <c r="AW70" i="3"/>
  <c r="BB70" i="3"/>
  <c r="O70" i="3"/>
  <c r="P90" i="3"/>
  <c r="D78" i="7"/>
  <c r="BQ23" i="7"/>
  <c r="E75" i="8"/>
  <c r="Q75" i="8"/>
  <c r="AQ79" i="8"/>
  <c r="AU75" i="8"/>
  <c r="AZ25" i="8"/>
  <c r="L20" i="8"/>
  <c r="AW93" i="8"/>
  <c r="AA87" i="8"/>
  <c r="AA90" i="8" s="1"/>
  <c r="L63" i="8"/>
  <c r="BG16" i="8"/>
  <c r="T76" i="8"/>
  <c r="T75" i="8" s="1"/>
  <c r="T50" i="8"/>
  <c r="AW52" i="8"/>
  <c r="AY79" i="8"/>
  <c r="AO74" i="8"/>
  <c r="N74" i="8" s="1"/>
  <c r="BC69" i="8"/>
  <c r="BC74" i="8" s="1"/>
  <c r="O60" i="8"/>
  <c r="AS62" i="8"/>
  <c r="AS63" i="8" s="1"/>
  <c r="N69" i="8"/>
  <c r="U76" i="8"/>
  <c r="U75" i="8" s="1"/>
  <c r="AZ19" i="8"/>
  <c r="J28" i="8"/>
  <c r="J91" i="8" s="1"/>
  <c r="J24" i="8"/>
  <c r="J27" i="8" s="1"/>
  <c r="AW87" i="8"/>
  <c r="AF56" i="8"/>
  <c r="AF78" i="8" s="1"/>
  <c r="AX79" i="8"/>
  <c r="AB74" i="8"/>
  <c r="U56" i="8"/>
  <c r="U78" i="8" s="1"/>
  <c r="AD76" i="8"/>
  <c r="AD77" i="8" s="1"/>
  <c r="O36" i="8"/>
  <c r="O17" i="8"/>
  <c r="O20" i="8" s="1"/>
  <c r="AY42" i="8"/>
  <c r="AP42" i="8"/>
  <c r="AQ42" i="8" s="1"/>
  <c r="BG42" i="8" s="1"/>
  <c r="AW42" i="8"/>
  <c r="AQ37" i="8"/>
  <c r="BG37" i="8" s="1"/>
  <c r="BA69" i="8"/>
  <c r="BA74" i="8" s="1"/>
  <c r="AJ74" i="8"/>
  <c r="J76" i="8"/>
  <c r="J50" i="8"/>
  <c r="AE52" i="8"/>
  <c r="AX51" i="8"/>
  <c r="AN63" i="8"/>
  <c r="L74" i="8"/>
  <c r="BA42" i="8"/>
  <c r="AC96" i="8"/>
  <c r="M20" i="8"/>
  <c r="BB79" i="8"/>
  <c r="Z55" i="8"/>
  <c r="Z56" i="8"/>
  <c r="AW39" i="8"/>
  <c r="H78" i="8"/>
  <c r="M74" i="8"/>
  <c r="AH74" i="8"/>
  <c r="X56" i="8"/>
  <c r="AO62" i="8"/>
  <c r="AO63" i="8" s="1"/>
  <c r="AI79" i="8"/>
  <c r="O79" i="8"/>
  <c r="V56" i="8"/>
  <c r="V78" i="8" s="1"/>
  <c r="Y56" i="8"/>
  <c r="O69" i="8"/>
  <c r="AQ25" i="8"/>
  <c r="N25" i="8" s="1"/>
  <c r="AN24" i="8"/>
  <c r="AN27" i="8" s="1"/>
  <c r="AN43" i="8" s="1"/>
  <c r="AN28" i="8"/>
  <c r="AN91" i="8" s="1"/>
  <c r="AN29" i="8"/>
  <c r="AC90" i="8"/>
  <c r="AZ18" i="8"/>
  <c r="J29" i="8"/>
  <c r="BQ85" i="8"/>
  <c r="BQ36" i="8"/>
  <c r="BQ17" i="8"/>
  <c r="BQ20" i="8" s="1"/>
  <c r="N38" i="8"/>
  <c r="AR43" i="8"/>
  <c r="AZ79" i="8"/>
  <c r="N52" i="8"/>
  <c r="AX65" i="8"/>
  <c r="AA76" i="8"/>
  <c r="AA50" i="8"/>
  <c r="R55" i="8"/>
  <c r="R56" i="8"/>
  <c r="R78" i="8" s="1"/>
  <c r="AS56" i="8"/>
  <c r="AS78" i="8" s="1"/>
  <c r="AC76" i="8"/>
  <c r="AC77" i="8" s="1"/>
  <c r="AC50" i="8"/>
  <c r="O74" i="8"/>
  <c r="AE48" i="8"/>
  <c r="AX46" i="8"/>
  <c r="AO20" i="8"/>
  <c r="AQ21" i="8"/>
  <c r="C50" i="8"/>
  <c r="AW50" i="8"/>
  <c r="AW56" i="8" s="1"/>
  <c r="J62" i="8"/>
  <c r="J63" i="8" s="1"/>
  <c r="AX21" i="8"/>
  <c r="AX19" i="8"/>
  <c r="AP79" i="8"/>
  <c r="AP17" i="8"/>
  <c r="AP20" i="8" s="1"/>
  <c r="AP29" i="8" s="1"/>
  <c r="AI52" i="8"/>
  <c r="AZ51" i="8"/>
  <c r="D76" i="8"/>
  <c r="D75" i="8" s="1"/>
  <c r="D50" i="8"/>
  <c r="AI48" i="8"/>
  <c r="AZ46" i="8"/>
  <c r="N19" i="8"/>
  <c r="M62" i="8"/>
  <c r="M63" i="8" s="1"/>
  <c r="AS75" i="8"/>
  <c r="AX18" i="8"/>
  <c r="BC79" i="8"/>
  <c r="AU62" i="8"/>
  <c r="AU63" i="8" s="1"/>
  <c r="AT28" i="8"/>
  <c r="AT91" i="8" s="1"/>
  <c r="AT29" i="8"/>
  <c r="AT24" i="8"/>
  <c r="AT27" i="8" s="1"/>
  <c r="AB76" i="8"/>
  <c r="AB50" i="8"/>
  <c r="AC69" i="8"/>
  <c r="AC74" i="8" s="1"/>
  <c r="S76" i="8"/>
  <c r="S75" i="8" s="1"/>
  <c r="S50" i="8"/>
  <c r="BB69" i="8"/>
  <c r="BB74" i="8" s="1"/>
  <c r="AL74" i="8"/>
  <c r="R75" i="8"/>
  <c r="BA52" i="8"/>
  <c r="G76" i="8"/>
  <c r="G75" i="8" s="1"/>
  <c r="G50" i="8"/>
  <c r="L52" i="8"/>
  <c r="G96" i="8"/>
  <c r="AZ23" i="8"/>
  <c r="G90" i="8"/>
  <c r="I76" i="8"/>
  <c r="I75" i="8" s="1"/>
  <c r="I50" i="8"/>
  <c r="H76" i="8"/>
  <c r="H75" i="8" s="1"/>
  <c r="AS20" i="8"/>
  <c r="AQ60" i="8"/>
  <c r="N60" i="8" s="1"/>
  <c r="N15" i="8"/>
  <c r="AQ17" i="8"/>
  <c r="AQ20" i="8" s="1"/>
  <c r="BG15" i="8"/>
  <c r="AP62" i="8"/>
  <c r="AP63" i="8" s="1"/>
  <c r="AX42" i="8"/>
  <c r="AT62" i="8"/>
  <c r="AT63" i="8" s="1"/>
  <c r="AW88" i="8"/>
  <c r="N16" i="8"/>
  <c r="BF38" i="7"/>
  <c r="AZ37" i="7"/>
  <c r="BO60" i="7"/>
  <c r="AA69" i="7"/>
  <c r="AA74" i="7" s="1"/>
  <c r="AA75" i="7" s="1"/>
  <c r="AA62" i="7"/>
  <c r="AA63" i="7" s="1"/>
  <c r="AL75" i="7"/>
  <c r="AD62" i="7"/>
  <c r="AD63" i="7" s="1"/>
  <c r="AY48" i="7"/>
  <c r="Z55" i="7"/>
  <c r="Z56" i="7"/>
  <c r="Z78" i="7" s="1"/>
  <c r="T28" i="7"/>
  <c r="T24" i="7"/>
  <c r="T27" i="7" s="1"/>
  <c r="AR36" i="7"/>
  <c r="AS15" i="7"/>
  <c r="BC16" i="7"/>
  <c r="AP79" i="7"/>
  <c r="BB42" i="7"/>
  <c r="V28" i="7"/>
  <c r="V24" i="7"/>
  <c r="V27" i="7" s="1"/>
  <c r="AS22" i="7"/>
  <c r="AT22" i="7" s="1"/>
  <c r="BB79" i="7"/>
  <c r="U32" i="7"/>
  <c r="N74" i="7"/>
  <c r="AE52" i="7"/>
  <c r="AX51" i="7"/>
  <c r="AI76" i="7"/>
  <c r="AI50" i="7"/>
  <c r="AG76" i="7"/>
  <c r="AG75" i="7" s="1"/>
  <c r="AG50" i="7"/>
  <c r="L20" i="7"/>
  <c r="R62" i="7"/>
  <c r="R63" i="7" s="1"/>
  <c r="AQ22" i="7"/>
  <c r="V75" i="7"/>
  <c r="AK43" i="7"/>
  <c r="AK44" i="7" s="1"/>
  <c r="AK32" i="7"/>
  <c r="BB7" i="7"/>
  <c r="AU48" i="7"/>
  <c r="O46" i="7"/>
  <c r="AI37" i="7"/>
  <c r="AS23" i="7"/>
  <c r="O39" i="7"/>
  <c r="N35" i="7"/>
  <c r="BC52" i="7"/>
  <c r="W66" i="7"/>
  <c r="AJ55" i="7"/>
  <c r="AJ56" i="7"/>
  <c r="AJ78" i="7" s="1"/>
  <c r="AH76" i="7"/>
  <c r="AH50" i="7"/>
  <c r="BC18" i="7"/>
  <c r="H24" i="7"/>
  <c r="H27" i="7" s="1"/>
  <c r="H28" i="7"/>
  <c r="M54" i="7"/>
  <c r="AY65" i="7"/>
  <c r="AF69" i="7"/>
  <c r="AF78" i="7"/>
  <c r="O69" i="7"/>
  <c r="AS74" i="7"/>
  <c r="O74" i="7" s="1"/>
  <c r="BB50" i="7"/>
  <c r="BB56" i="7" s="1"/>
  <c r="AZ68" i="7"/>
  <c r="I76" i="7"/>
  <c r="I75" i="7" s="1"/>
  <c r="I50" i="7"/>
  <c r="BB37" i="7"/>
  <c r="J55" i="7"/>
  <c r="J56" i="7"/>
  <c r="J78" i="7" s="1"/>
  <c r="J62" i="7"/>
  <c r="J63" i="7" s="1"/>
  <c r="P24" i="7"/>
  <c r="P27" i="7" s="1"/>
  <c r="P28" i="7"/>
  <c r="BC21" i="7"/>
  <c r="BC48" i="7"/>
  <c r="W32" i="7"/>
  <c r="W43" i="7"/>
  <c r="W44" i="7" s="1"/>
  <c r="BB60" i="7"/>
  <c r="BB36" i="7"/>
  <c r="BB17" i="7"/>
  <c r="M37" i="7"/>
  <c r="BC23" i="7"/>
  <c r="AQ39" i="7"/>
  <c r="N39" i="7" s="1"/>
  <c r="BF39" i="7" s="1"/>
  <c r="AQ23" i="7"/>
  <c r="N23" i="7" s="1"/>
  <c r="AE48" i="7"/>
  <c r="AX46" i="7"/>
  <c r="AN79" i="7"/>
  <c r="N69" i="7"/>
  <c r="AK76" i="7"/>
  <c r="AK75" i="7" s="1"/>
  <c r="AK50" i="7"/>
  <c r="BC37" i="7"/>
  <c r="AW55" i="7"/>
  <c r="X75" i="7"/>
  <c r="Z28" i="7"/>
  <c r="Z24" i="7"/>
  <c r="Z27" i="7" s="1"/>
  <c r="X62" i="7"/>
  <c r="X63" i="7" s="1"/>
  <c r="M62" i="7"/>
  <c r="M63" i="7" s="1"/>
  <c r="J76" i="7"/>
  <c r="J75" i="7" s="1"/>
  <c r="AS19" i="7"/>
  <c r="AT19" i="7" s="1"/>
  <c r="AU19" i="7" s="1"/>
  <c r="AQ25" i="7"/>
  <c r="BC25" i="7"/>
  <c r="H63" i="7"/>
  <c r="AE20" i="7"/>
  <c r="AM28" i="7"/>
  <c r="AM24" i="7"/>
  <c r="AM27" i="7" s="1"/>
  <c r="AM43" i="7" s="1"/>
  <c r="O53" i="7"/>
  <c r="AT52" i="7"/>
  <c r="AS21" i="7"/>
  <c r="Y62" i="7"/>
  <c r="Y63" i="7" s="1"/>
  <c r="BB52" i="7"/>
  <c r="BA42" i="7"/>
  <c r="T29" i="7"/>
  <c r="K62" i="7"/>
  <c r="K63" i="7" s="1"/>
  <c r="AX65" i="7"/>
  <c r="AE69" i="7"/>
  <c r="AE62" i="7"/>
  <c r="R69" i="7"/>
  <c r="R74" i="7" s="1"/>
  <c r="R75" i="7" s="1"/>
  <c r="C55" i="7"/>
  <c r="C56" i="7"/>
  <c r="C78" i="7" s="1"/>
  <c r="AX38" i="7"/>
  <c r="Y76" i="7"/>
  <c r="AD77" i="7"/>
  <c r="Y50" i="7"/>
  <c r="R28" i="7"/>
  <c r="R24" i="7"/>
  <c r="R27" i="7" s="1"/>
  <c r="AQ76" i="7"/>
  <c r="AQ75" i="7" s="1"/>
  <c r="AQ50" i="7"/>
  <c r="Z29" i="7"/>
  <c r="AO20" i="7"/>
  <c r="M29" i="7"/>
  <c r="P62" i="7"/>
  <c r="P63" i="7" s="1"/>
  <c r="AQ19" i="7"/>
  <c r="N19" i="7" s="1"/>
  <c r="BC19" i="7"/>
  <c r="AS48" i="7"/>
  <c r="AX60" i="7"/>
  <c r="AX36" i="7"/>
  <c r="AX17" i="7"/>
  <c r="BQ22" i="7"/>
  <c r="O51" i="7"/>
  <c r="M51" i="7"/>
  <c r="BA7" i="7"/>
  <c r="AQ18" i="7"/>
  <c r="AS12" i="7"/>
  <c r="AS30" i="7"/>
  <c r="AZ7" i="7"/>
  <c r="AR52" i="7"/>
  <c r="AQ42" i="7"/>
  <c r="AA28" i="7"/>
  <c r="AA24" i="7"/>
  <c r="AA27" i="7" s="1"/>
  <c r="Q24" i="7"/>
  <c r="Q27" i="7" s="1"/>
  <c r="Q28" i="7"/>
  <c r="AW60" i="7"/>
  <c r="AW36" i="7"/>
  <c r="AW17" i="7"/>
  <c r="P77" i="7"/>
  <c r="AO76" i="7"/>
  <c r="AO50" i="7"/>
  <c r="Y24" i="7"/>
  <c r="Y27" i="7" s="1"/>
  <c r="Y28" i="7"/>
  <c r="U78" i="7"/>
  <c r="U62" i="7"/>
  <c r="U63" i="7" s="1"/>
  <c r="U69" i="7"/>
  <c r="U74" i="7" s="1"/>
  <c r="U75" i="7" s="1"/>
  <c r="AB74" i="7"/>
  <c r="AB75" i="7" s="1"/>
  <c r="AW75" i="7" s="1"/>
  <c r="AW69" i="7"/>
  <c r="AW74" i="7" s="1"/>
  <c r="AJ74" i="7"/>
  <c r="AJ75" i="7" s="1"/>
  <c r="BA69" i="7"/>
  <c r="BA74" i="7" s="1"/>
  <c r="R77" i="7"/>
  <c r="Q76" i="7"/>
  <c r="Q77" i="7" s="1"/>
  <c r="Q50" i="7"/>
  <c r="AW76" i="7"/>
  <c r="J28" i="7"/>
  <c r="J24" i="7"/>
  <c r="J27" i="7" s="1"/>
  <c r="AL62" i="7"/>
  <c r="AL63" i="7" s="1"/>
  <c r="AK62" i="7"/>
  <c r="AK63" i="7" s="1"/>
  <c r="AX42" i="7"/>
  <c r="G43" i="7"/>
  <c r="G44" i="7" s="1"/>
  <c r="G32" i="7"/>
  <c r="AN60" i="7"/>
  <c r="BC15" i="7"/>
  <c r="S55" i="7"/>
  <c r="S56" i="7"/>
  <c r="AM62" i="7"/>
  <c r="AM63" i="7" s="1"/>
  <c r="AS26" i="7"/>
  <c r="AT26" i="7" s="1"/>
  <c r="AS35" i="7"/>
  <c r="AQ6" i="7"/>
  <c r="AQ7" i="7" s="1"/>
  <c r="AM29" i="7"/>
  <c r="T56" i="7"/>
  <c r="T78" i="7" s="1"/>
  <c r="L55" i="7"/>
  <c r="V62" i="7"/>
  <c r="V63" i="7" s="1"/>
  <c r="K28" i="7"/>
  <c r="K24" i="7"/>
  <c r="K27" i="7" s="1"/>
  <c r="AS25" i="7"/>
  <c r="AL43" i="7"/>
  <c r="AL44" i="7" s="1"/>
  <c r="AL32" i="7"/>
  <c r="BA52" i="7"/>
  <c r="H75" i="7"/>
  <c r="AA55" i="7"/>
  <c r="AA56" i="7"/>
  <c r="AA78" i="7" s="1"/>
  <c r="AY37" i="7"/>
  <c r="J29" i="7"/>
  <c r="AI42" i="7"/>
  <c r="AZ23" i="7"/>
  <c r="AP76" i="7"/>
  <c r="AP75" i="7" s="1"/>
  <c r="AP50" i="7"/>
  <c r="AB28" i="7"/>
  <c r="AB24" i="7"/>
  <c r="AB27" i="7" s="1"/>
  <c r="Z62" i="7"/>
  <c r="Z63" i="7" s="1"/>
  <c r="BC30" i="7"/>
  <c r="AQ30" i="7"/>
  <c r="S28" i="7"/>
  <c r="S24" i="7"/>
  <c r="S27" i="7" s="1"/>
  <c r="AS52" i="7"/>
  <c r="AE63" i="7"/>
  <c r="BQ35" i="7"/>
  <c r="BO36" i="7" s="1"/>
  <c r="AR79" i="7"/>
  <c r="AS16" i="7"/>
  <c r="AR37" i="7"/>
  <c r="O38" i="7"/>
  <c r="V29" i="7"/>
  <c r="Q62" i="7"/>
  <c r="Q63" i="7" s="1"/>
  <c r="AD43" i="7"/>
  <c r="AD44" i="7" s="1"/>
  <c r="M54" i="3"/>
  <c r="O35" i="3"/>
  <c r="M53" i="3"/>
  <c r="O39" i="3"/>
  <c r="O23" i="3"/>
  <c r="O25" i="3"/>
  <c r="AT48" i="3"/>
  <c r="AT76" i="3" s="1"/>
  <c r="O42" i="3"/>
  <c r="O21" i="3"/>
  <c r="O30" i="3"/>
  <c r="AB28" i="2"/>
  <c r="AB24" i="2"/>
  <c r="AB27" i="2" s="1"/>
  <c r="AR6" i="3"/>
  <c r="AR87" i="3" s="1"/>
  <c r="AJ7" i="2"/>
  <c r="AU9" i="3"/>
  <c r="AU51" i="2"/>
  <c r="AU53" i="2"/>
  <c r="AU47" i="2"/>
  <c r="AU54" i="2"/>
  <c r="AU46" i="2"/>
  <c r="AS12" i="2"/>
  <c r="G24" i="2"/>
  <c r="G27" i="2" s="1"/>
  <c r="AW20" i="2"/>
  <c r="BQ6" i="3"/>
  <c r="BQ93" i="3" s="1"/>
  <c r="BO7" i="2"/>
  <c r="AR7" i="2"/>
  <c r="R60" i="2"/>
  <c r="R36" i="2"/>
  <c r="R17" i="2"/>
  <c r="R20" i="2" s="1"/>
  <c r="Z60" i="2"/>
  <c r="Z36" i="2"/>
  <c r="Z17" i="2"/>
  <c r="Z20" i="2" s="1"/>
  <c r="Z29" i="2" s="1"/>
  <c r="AI22" i="2"/>
  <c r="AZ22" i="2" s="1"/>
  <c r="L31" i="3"/>
  <c r="BQ35" i="2"/>
  <c r="BQ12" i="2"/>
  <c r="AZ18" i="2"/>
  <c r="AX22" i="2"/>
  <c r="AA5" i="3"/>
  <c r="H5" i="2"/>
  <c r="AA6" i="3"/>
  <c r="AA93" i="3" s="1"/>
  <c r="H6" i="2"/>
  <c r="J60" i="2"/>
  <c r="J36" i="2"/>
  <c r="J17" i="2"/>
  <c r="J20" i="2" s="1"/>
  <c r="J29" i="2" s="1"/>
  <c r="BB21" i="2"/>
  <c r="M8" i="3"/>
  <c r="M40" i="2"/>
  <c r="O8" i="2"/>
  <c r="M39" i="2"/>
  <c r="AL5" i="3"/>
  <c r="BB5" i="2"/>
  <c r="BB5" i="8" s="1"/>
  <c r="K7" i="2"/>
  <c r="U20" i="2"/>
  <c r="U29" i="2" s="1"/>
  <c r="AD20" i="2"/>
  <c r="AD29" i="2" s="1"/>
  <c r="BB60" i="2"/>
  <c r="BF26" i="2"/>
  <c r="AD5" i="3"/>
  <c r="AE5" i="3" s="1"/>
  <c r="I6" i="3"/>
  <c r="I87" i="3" s="1"/>
  <c r="I7" i="2"/>
  <c r="V24" i="2"/>
  <c r="V27" i="2" s="1"/>
  <c r="BB17" i="2"/>
  <c r="AE18" i="2"/>
  <c r="AE19" i="2"/>
  <c r="AX19" i="2" s="1"/>
  <c r="BA25" i="2"/>
  <c r="G29" i="2"/>
  <c r="M20" i="2"/>
  <c r="M29" i="2" s="1"/>
  <c r="W24" i="2"/>
  <c r="W27" i="2" s="1"/>
  <c r="W28" i="2"/>
  <c r="V29" i="2"/>
  <c r="AI6" i="2"/>
  <c r="AI6" i="8" s="1"/>
  <c r="AI94" i="8" s="1"/>
  <c r="AQ6" i="2"/>
  <c r="AQ6" i="8" s="1"/>
  <c r="AQ85" i="8" s="1"/>
  <c r="J7" i="2"/>
  <c r="Z7" i="2"/>
  <c r="L8" i="3"/>
  <c r="L40" i="2"/>
  <c r="L39" i="2"/>
  <c r="AR8" i="3"/>
  <c r="AR30" i="2"/>
  <c r="AR40" i="2"/>
  <c r="AR39" i="2"/>
  <c r="O39" i="2" s="1"/>
  <c r="N9" i="2"/>
  <c r="AT9" i="3"/>
  <c r="AT51" i="2"/>
  <c r="AT49" i="2"/>
  <c r="AT54" i="2"/>
  <c r="AT46" i="2"/>
  <c r="AT47" i="2"/>
  <c r="Q60" i="2"/>
  <c r="Q36" i="2"/>
  <c r="Y60" i="2"/>
  <c r="Y36" i="2"/>
  <c r="K17" i="2"/>
  <c r="K20" i="2" s="1"/>
  <c r="AA17" i="2"/>
  <c r="AA20" i="2" s="1"/>
  <c r="AA29" i="2" s="1"/>
  <c r="AR19" i="2"/>
  <c r="AB29" i="2"/>
  <c r="K42" i="2"/>
  <c r="AR25" i="2"/>
  <c r="P36" i="2"/>
  <c r="C76" i="2"/>
  <c r="C50" i="2"/>
  <c r="L50" i="2"/>
  <c r="L56" i="2" s="1"/>
  <c r="AD76" i="2"/>
  <c r="K46" i="2"/>
  <c r="AM48" i="2"/>
  <c r="BB46" i="2"/>
  <c r="H76" i="2"/>
  <c r="H50" i="2"/>
  <c r="H55" i="2" s="1"/>
  <c r="AF79" i="2"/>
  <c r="AY68" i="2"/>
  <c r="AO79" i="2"/>
  <c r="D76" i="2"/>
  <c r="D50" i="2"/>
  <c r="D55" i="2" s="1"/>
  <c r="M76" i="2"/>
  <c r="V76" i="2"/>
  <c r="V50" i="2"/>
  <c r="V55" i="2" s="1"/>
  <c r="AX46" i="2"/>
  <c r="AE48" i="2"/>
  <c r="AN50" i="2"/>
  <c r="AN55" i="2" s="1"/>
  <c r="P76" i="2"/>
  <c r="P75" i="2" s="1"/>
  <c r="P50" i="2"/>
  <c r="P55" i="2" s="1"/>
  <c r="AE51" i="2"/>
  <c r="I52" i="2"/>
  <c r="K54" i="2"/>
  <c r="BB54" i="2"/>
  <c r="AG69" i="2"/>
  <c r="AG74" i="2" s="1"/>
  <c r="AF65" i="2"/>
  <c r="N65" i="2"/>
  <c r="J82" i="3"/>
  <c r="J80" i="3" s="1"/>
  <c r="J7" i="3"/>
  <c r="AB82" i="3"/>
  <c r="AB92" i="3" s="1"/>
  <c r="AK82" i="3"/>
  <c r="AK92" i="3" s="1"/>
  <c r="BB6" i="2"/>
  <c r="BB6" i="8" s="1"/>
  <c r="BB94" i="8" s="1"/>
  <c r="L7" i="2"/>
  <c r="AB7" i="2"/>
  <c r="AK7" i="2"/>
  <c r="AS7" i="2"/>
  <c r="N8" i="2"/>
  <c r="S60" i="2"/>
  <c r="S36" i="2"/>
  <c r="AR15" i="2"/>
  <c r="AL17" i="2"/>
  <c r="AL20" i="2" s="1"/>
  <c r="AE21" i="2"/>
  <c r="AX21" i="2" s="1"/>
  <c r="AN23" i="2"/>
  <c r="AW23" i="2"/>
  <c r="BA30" i="2"/>
  <c r="AJ38" i="3"/>
  <c r="AJ37" i="2"/>
  <c r="L42" i="2"/>
  <c r="E76" i="2"/>
  <c r="W48" i="2"/>
  <c r="X76" i="2" s="1"/>
  <c r="AF48" i="2"/>
  <c r="AG76" i="2" s="1"/>
  <c r="AG75" i="2" s="1"/>
  <c r="X50" i="2"/>
  <c r="X55" i="2" s="1"/>
  <c r="AZ51" i="2"/>
  <c r="AD52" i="2"/>
  <c r="AT60" i="3"/>
  <c r="AT36" i="3"/>
  <c r="AT17" i="3"/>
  <c r="AT20" i="3" s="1"/>
  <c r="AT29" i="3" s="1"/>
  <c r="K82" i="3"/>
  <c r="K92" i="3" s="1"/>
  <c r="BC6" i="2"/>
  <c r="BC6" i="8" s="1"/>
  <c r="M7" i="2"/>
  <c r="AD7" i="2"/>
  <c r="AL7" i="2"/>
  <c r="AT7" i="2"/>
  <c r="L60" i="2"/>
  <c r="L62" i="2" s="1"/>
  <c r="L36" i="2"/>
  <c r="T60" i="2"/>
  <c r="T62" i="2" s="1"/>
  <c r="T36" i="2"/>
  <c r="AB60" i="2"/>
  <c r="AB36" i="2"/>
  <c r="AK60" i="2"/>
  <c r="AK36" i="2"/>
  <c r="AN18" i="2"/>
  <c r="AW21" i="2"/>
  <c r="AX23" i="2"/>
  <c r="BC40" i="2"/>
  <c r="AN37" i="2"/>
  <c r="F76" i="2"/>
  <c r="F50" i="2"/>
  <c r="F55" i="2" s="1"/>
  <c r="AP76" i="2"/>
  <c r="AP50" i="2"/>
  <c r="AP55" i="2" s="1"/>
  <c r="AG50" i="2"/>
  <c r="E50" i="2"/>
  <c r="E55" i="2" s="1"/>
  <c r="U52" i="2"/>
  <c r="AI52" i="2"/>
  <c r="AM7" i="2"/>
  <c r="AN8" i="3"/>
  <c r="AN30" i="2"/>
  <c r="M36" i="2"/>
  <c r="M60" i="2"/>
  <c r="U60" i="2"/>
  <c r="U36" i="2"/>
  <c r="AD36" i="2"/>
  <c r="AD60" i="2"/>
  <c r="AL60" i="2"/>
  <c r="AL36" i="2"/>
  <c r="AI16" i="2"/>
  <c r="AZ16" i="2" s="1"/>
  <c r="AN19" i="2"/>
  <c r="AY23" i="2"/>
  <c r="AN25" i="2"/>
  <c r="G30" i="3"/>
  <c r="W30" i="2"/>
  <c r="AL37" i="2"/>
  <c r="AY40" i="2"/>
  <c r="AF37" i="2"/>
  <c r="G76" i="2"/>
  <c r="G50" i="2"/>
  <c r="G55" i="2" s="1"/>
  <c r="Q76" i="2"/>
  <c r="Q75" i="2" s="1"/>
  <c r="Y76" i="2"/>
  <c r="Y50" i="2"/>
  <c r="Y55" i="2" s="1"/>
  <c r="AH76" i="2"/>
  <c r="AH50" i="2"/>
  <c r="AH55" i="2" s="1"/>
  <c r="AO76" i="2"/>
  <c r="AO50" i="2"/>
  <c r="AO55" i="2" s="1"/>
  <c r="AP52" i="2"/>
  <c r="BO52" i="2"/>
  <c r="AT53" i="2"/>
  <c r="K60" i="2"/>
  <c r="K62" i="2" s="1"/>
  <c r="AY5" i="2"/>
  <c r="AY5" i="8" s="1"/>
  <c r="M7" i="3"/>
  <c r="AF82" i="3"/>
  <c r="AF80" i="3" s="1"/>
  <c r="AF7" i="2"/>
  <c r="AN7" i="2"/>
  <c r="AQ9" i="2"/>
  <c r="AN12" i="2"/>
  <c r="V60" i="2"/>
  <c r="V36" i="2"/>
  <c r="AE60" i="2"/>
  <c r="AM60" i="2"/>
  <c r="AM36" i="2"/>
  <c r="AR16" i="2"/>
  <c r="BQ16" i="2"/>
  <c r="H17" i="2"/>
  <c r="H20" i="2" s="1"/>
  <c r="H29" i="2" s="1"/>
  <c r="P17" i="2"/>
  <c r="P20" i="2" s="1"/>
  <c r="X17" i="2"/>
  <c r="X20" i="2" s="1"/>
  <c r="AR22" i="2"/>
  <c r="AI23" i="2"/>
  <c r="AB30" i="3"/>
  <c r="AW30" i="2"/>
  <c r="BB39" i="2"/>
  <c r="K39" i="2"/>
  <c r="R50" i="2"/>
  <c r="R55" i="2" s="1"/>
  <c r="Z50" i="2"/>
  <c r="Z55" i="2" s="1"/>
  <c r="Z76" i="2"/>
  <c r="AJ50" i="2"/>
  <c r="AJ55" i="2" s="1"/>
  <c r="U50" i="2"/>
  <c r="AH51" i="3"/>
  <c r="AH52" i="2"/>
  <c r="AA60" i="2"/>
  <c r="AO82" i="3"/>
  <c r="AO92" i="3" s="1"/>
  <c r="AG7" i="2"/>
  <c r="AO7" i="2"/>
  <c r="AR9" i="3"/>
  <c r="AR54" i="2"/>
  <c r="AR46" i="2"/>
  <c r="AR47" i="2"/>
  <c r="AR51" i="2"/>
  <c r="AR53" i="2"/>
  <c r="G60" i="2"/>
  <c r="G36" i="2"/>
  <c r="W60" i="2"/>
  <c r="W36" i="2"/>
  <c r="AN15" i="2"/>
  <c r="AW60" i="2"/>
  <c r="AW36" i="2"/>
  <c r="Q17" i="2"/>
  <c r="Q20" i="2" s="1"/>
  <c r="Q29" i="2" s="1"/>
  <c r="Y17" i="2"/>
  <c r="Y20" i="2" s="1"/>
  <c r="AR23" i="2"/>
  <c r="BA23" i="2"/>
  <c r="BQ23" i="2"/>
  <c r="K38" i="3"/>
  <c r="S76" i="2"/>
  <c r="AA76" i="2"/>
  <c r="AA50" i="2"/>
  <c r="AA55" i="2" s="1"/>
  <c r="AW50" i="2"/>
  <c r="AW56" i="2" s="1"/>
  <c r="AD50" i="2"/>
  <c r="AD55" i="2" s="1"/>
  <c r="Y52" i="2"/>
  <c r="BA5" i="2"/>
  <c r="AH82" i="3"/>
  <c r="AH7" i="2"/>
  <c r="AP7" i="2"/>
  <c r="BC8" i="3"/>
  <c r="AS9" i="3"/>
  <c r="AS47" i="2"/>
  <c r="AS51" i="2"/>
  <c r="AS49" i="2"/>
  <c r="AS53" i="2"/>
  <c r="AS54" i="2"/>
  <c r="AS46" i="2"/>
  <c r="H62" i="2"/>
  <c r="H63" i="2" s="1"/>
  <c r="P62" i="2"/>
  <c r="P63" i="2" s="1"/>
  <c r="X62" i="2"/>
  <c r="X63" i="2" s="1"/>
  <c r="AX15" i="2"/>
  <c r="AR18" i="2"/>
  <c r="K29" i="2"/>
  <c r="AR21" i="2"/>
  <c r="BA21" i="2"/>
  <c r="BB23" i="2"/>
  <c r="AR26" i="2"/>
  <c r="Z31" i="3"/>
  <c r="Y31" i="2"/>
  <c r="Y31" i="8" s="1"/>
  <c r="H36" i="2"/>
  <c r="AZ46" i="2"/>
  <c r="AI48" i="2"/>
  <c r="AB76" i="2"/>
  <c r="AB50" i="2"/>
  <c r="AB55" i="2" s="1"/>
  <c r="Q52" i="2"/>
  <c r="AJ39" i="3"/>
  <c r="BA39" i="2"/>
  <c r="AK46" i="3"/>
  <c r="M47" i="3"/>
  <c r="AL47" i="3"/>
  <c r="BQ47" i="3"/>
  <c r="AH49" i="3"/>
  <c r="W51" i="2"/>
  <c r="H52" i="2"/>
  <c r="P52" i="2"/>
  <c r="X52" i="2"/>
  <c r="AY66" i="2"/>
  <c r="BC66" i="2"/>
  <c r="M79" i="2"/>
  <c r="AD79" i="2"/>
  <c r="AM79" i="2"/>
  <c r="J35" i="3"/>
  <c r="AI35" i="3" s="1"/>
  <c r="AZ35" i="3" s="1"/>
  <c r="AI35" i="2"/>
  <c r="AZ35" i="2" s="1"/>
  <c r="J38" i="3"/>
  <c r="AI38" i="2"/>
  <c r="AQ38" i="2"/>
  <c r="N38" i="2" s="1"/>
  <c r="AB39" i="3"/>
  <c r="AE40" i="2"/>
  <c r="AX40" i="2" s="1"/>
  <c r="AL46" i="3"/>
  <c r="AG51" i="3"/>
  <c r="L69" i="2"/>
  <c r="AD74" i="2"/>
  <c r="BC65" i="2"/>
  <c r="S79" i="2"/>
  <c r="N68" i="2"/>
  <c r="BC68" i="2"/>
  <c r="AW79" i="2"/>
  <c r="AJ74" i="2"/>
  <c r="AI70" i="2"/>
  <c r="AZ70" i="2" s="1"/>
  <c r="Z70" i="3"/>
  <c r="Y87" i="3"/>
  <c r="Y90" i="3" s="1"/>
  <c r="AA16" i="3"/>
  <c r="L35" i="3"/>
  <c r="L36" i="3" s="1"/>
  <c r="AB38" i="3"/>
  <c r="BB38" i="2"/>
  <c r="AE39" i="2"/>
  <c r="AX39" i="2" s="1"/>
  <c r="AG47" i="3"/>
  <c r="AY47" i="3" s="1"/>
  <c r="AA52" i="2"/>
  <c r="F69" i="2"/>
  <c r="F74" i="2" s="1"/>
  <c r="S65" i="2"/>
  <c r="AG79" i="2"/>
  <c r="X30" i="3"/>
  <c r="M35" i="3"/>
  <c r="AF39" i="3"/>
  <c r="AW39" i="2"/>
  <c r="S40" i="3"/>
  <c r="AG46" i="3"/>
  <c r="AH47" i="3"/>
  <c r="J48" i="2"/>
  <c r="AG54" i="3"/>
  <c r="AY54" i="3" s="1"/>
  <c r="E56" i="2"/>
  <c r="E78" i="2" s="1"/>
  <c r="AQ69" i="2"/>
  <c r="AQ74" i="2" s="1"/>
  <c r="AW66" i="2"/>
  <c r="AW67" i="2"/>
  <c r="I79" i="2"/>
  <c r="Y79" i="2"/>
  <c r="AH79" i="2"/>
  <c r="AO74" i="2"/>
  <c r="J30" i="3"/>
  <c r="AY30" i="2"/>
  <c r="AE38" i="2"/>
  <c r="J40" i="3"/>
  <c r="AI40" i="2"/>
  <c r="AZ40" i="2" s="1"/>
  <c r="AH46" i="3"/>
  <c r="AY46" i="2"/>
  <c r="AL52" i="2"/>
  <c r="AG53" i="3"/>
  <c r="AY53" i="3" s="1"/>
  <c r="AH54" i="3"/>
  <c r="AY54" i="2"/>
  <c r="X65" i="3"/>
  <c r="Y65" i="3" s="1"/>
  <c r="X69" i="2"/>
  <c r="X74" i="2" s="1"/>
  <c r="AI68" i="2"/>
  <c r="R79" i="2"/>
  <c r="AI30" i="2"/>
  <c r="AZ30" i="2" s="1"/>
  <c r="AW38" i="2"/>
  <c r="AY39" i="2"/>
  <c r="K40" i="2"/>
  <c r="S40" i="2"/>
  <c r="AA40" i="2"/>
  <c r="AJ40" i="3"/>
  <c r="AK40" i="3" s="1"/>
  <c r="AL40" i="3" s="1"/>
  <c r="BA40" i="2"/>
  <c r="AO44" i="2"/>
  <c r="K47" i="2"/>
  <c r="AK48" i="2"/>
  <c r="BC51" i="2"/>
  <c r="F52" i="2"/>
  <c r="AH53" i="3"/>
  <c r="AY53" i="2"/>
  <c r="K79" i="2"/>
  <c r="AA79" i="2"/>
  <c r="AK79" i="2"/>
  <c r="J39" i="3"/>
  <c r="AI39" i="2"/>
  <c r="AZ39" i="2" s="1"/>
  <c r="AB40" i="3"/>
  <c r="BA46" i="2"/>
  <c r="AK47" i="3"/>
  <c r="BA47" i="3" s="1"/>
  <c r="BB47" i="2"/>
  <c r="AL48" i="2"/>
  <c r="BO48" i="2"/>
  <c r="BO50" i="2" s="1"/>
  <c r="BO55" i="2" s="1"/>
  <c r="AG49" i="3"/>
  <c r="AY49" i="3" s="1"/>
  <c r="F52" i="3"/>
  <c r="N56" i="2"/>
  <c r="AN52" i="2"/>
  <c r="AJ54" i="3"/>
  <c r="N64" i="2"/>
  <c r="BC64" i="2"/>
  <c r="AA65" i="2"/>
  <c r="Z69" i="2"/>
  <c r="Z74" i="2" s="1"/>
  <c r="AU69" i="2"/>
  <c r="AU74" i="2" s="1"/>
  <c r="L79" i="2"/>
  <c r="AB79" i="2"/>
  <c r="BB79" i="2"/>
  <c r="I69" i="2"/>
  <c r="I74" i="2" s="1"/>
  <c r="H79" i="2"/>
  <c r="X79" i="2"/>
  <c r="BC12" i="3"/>
  <c r="AO87" i="3"/>
  <c r="BC16" i="3"/>
  <c r="AO17" i="3"/>
  <c r="L88" i="3"/>
  <c r="AZ65" i="2"/>
  <c r="J69" i="2"/>
  <c r="AN74" i="2"/>
  <c r="Q79" i="2"/>
  <c r="G88" i="3"/>
  <c r="G82" i="3"/>
  <c r="G92" i="3" s="1"/>
  <c r="G7" i="3"/>
  <c r="AI16" i="3"/>
  <c r="O65" i="2"/>
  <c r="BB65" i="2"/>
  <c r="AX68" i="2"/>
  <c r="T69" i="2"/>
  <c r="T74" i="2" s="1"/>
  <c r="AK69" i="2"/>
  <c r="AK74" i="2" s="1"/>
  <c r="AP74" i="2"/>
  <c r="AJ79" i="2"/>
  <c r="E87" i="3"/>
  <c r="E90" i="3" s="1"/>
  <c r="M87" i="3"/>
  <c r="M17" i="3"/>
  <c r="BS16" i="3"/>
  <c r="BB19" i="3"/>
  <c r="BB21" i="3"/>
  <c r="O68" i="2"/>
  <c r="E69" i="2"/>
  <c r="E74" i="2" s="1"/>
  <c r="M69" i="2"/>
  <c r="L20" i="3"/>
  <c r="AK88" i="3"/>
  <c r="AL79" i="2"/>
  <c r="V92" i="3"/>
  <c r="V96" i="3" s="1"/>
  <c r="V98" i="3" s="1"/>
  <c r="AW65" i="2"/>
  <c r="AC7" i="3"/>
  <c r="AC88" i="3"/>
  <c r="AE18" i="3"/>
  <c r="E92" i="3"/>
  <c r="E96" i="3" s="1"/>
  <c r="BQ36" i="3"/>
  <c r="AU20" i="3"/>
  <c r="AU29" i="3" s="1"/>
  <c r="O15" i="3"/>
  <c r="AU60" i="3"/>
  <c r="AU36" i="3"/>
  <c r="AH87" i="3"/>
  <c r="G93" i="3"/>
  <c r="O19" i="3"/>
  <c r="AF93" i="3"/>
  <c r="W92" i="3"/>
  <c r="W96" i="3" s="1"/>
  <c r="W98" i="3" s="1"/>
  <c r="AE21" i="3"/>
  <c r="AX21" i="3" s="1"/>
  <c r="BC22" i="3"/>
  <c r="AN60" i="3"/>
  <c r="AN62" i="3" s="1"/>
  <c r="G87" i="3"/>
  <c r="AO93" i="3"/>
  <c r="X96" i="3"/>
  <c r="X98" i="3" s="1"/>
  <c r="N26" i="3"/>
  <c r="AQ30" i="3"/>
  <c r="N30" i="3" s="1"/>
  <c r="J76" i="3"/>
  <c r="J50" i="3"/>
  <c r="J55" i="3" s="1"/>
  <c r="U76" i="3"/>
  <c r="U50" i="3"/>
  <c r="U55" i="3" s="1"/>
  <c r="AC50" i="3"/>
  <c r="AC55" i="3" s="1"/>
  <c r="AO85" i="3"/>
  <c r="AO60" i="3"/>
  <c r="AO36" i="3"/>
  <c r="BA16" i="3"/>
  <c r="AF88" i="3"/>
  <c r="I93" i="3"/>
  <c r="AH93" i="3"/>
  <c r="AQ19" i="3"/>
  <c r="AY19" i="3"/>
  <c r="AY21" i="3"/>
  <c r="BC30" i="3"/>
  <c r="AN36" i="3"/>
  <c r="J85" i="3"/>
  <c r="J60" i="3"/>
  <c r="AQ15" i="3"/>
  <c r="AC87" i="3"/>
  <c r="AK87" i="3"/>
  <c r="AO88" i="3"/>
  <c r="AX18" i="3"/>
  <c r="J93" i="3"/>
  <c r="AI19" i="3"/>
  <c r="AZ19" i="3" s="1"/>
  <c r="R92" i="3"/>
  <c r="R96" i="3" s="1"/>
  <c r="R98" i="3" s="1"/>
  <c r="AH92" i="3"/>
  <c r="AQ21" i="3"/>
  <c r="AI22" i="3"/>
  <c r="AZ22" i="3" s="1"/>
  <c r="BA22" i="3"/>
  <c r="BC25" i="3"/>
  <c r="J87" i="3"/>
  <c r="AH88" i="3"/>
  <c r="AY18" i="3"/>
  <c r="K93" i="3"/>
  <c r="S92" i="3"/>
  <c r="S96" i="3" s="1"/>
  <c r="AI21" i="3"/>
  <c r="AY25" i="3"/>
  <c r="L60" i="3"/>
  <c r="AR36" i="3"/>
  <c r="K87" i="3"/>
  <c r="AS20" i="3"/>
  <c r="AS29" i="3" s="1"/>
  <c r="J88" i="3"/>
  <c r="AI18" i="3"/>
  <c r="AC93" i="3"/>
  <c r="AK93" i="3"/>
  <c r="BC19" i="3"/>
  <c r="L29" i="3"/>
  <c r="T92" i="3"/>
  <c r="T96" i="3" s="1"/>
  <c r="T98" i="3" s="1"/>
  <c r="BC21" i="3"/>
  <c r="M60" i="3"/>
  <c r="AS60" i="3"/>
  <c r="AS36" i="3"/>
  <c r="D90" i="3"/>
  <c r="K88" i="3"/>
  <c r="BA18" i="3"/>
  <c r="D96" i="3"/>
  <c r="AX23" i="3"/>
  <c r="J94" i="3"/>
  <c r="AA50" i="3"/>
  <c r="AA55" i="3" s="1"/>
  <c r="AT50" i="3"/>
  <c r="AT55" i="3" s="1"/>
  <c r="U92" i="3"/>
  <c r="U96" i="3" s="1"/>
  <c r="U98" i="3" s="1"/>
  <c r="AC92" i="3"/>
  <c r="AQ23" i="3"/>
  <c r="AY23" i="3"/>
  <c r="K94" i="3"/>
  <c r="AS37" i="3"/>
  <c r="O40" i="3"/>
  <c r="I50" i="3"/>
  <c r="I55" i="3" s="1"/>
  <c r="BA23" i="3"/>
  <c r="AO94" i="3"/>
  <c r="AX25" i="3"/>
  <c r="V76" i="3"/>
  <c r="V50" i="3"/>
  <c r="V55" i="3" s="1"/>
  <c r="AD76" i="3"/>
  <c r="AD77" i="3" s="1"/>
  <c r="AD50" i="3"/>
  <c r="AD55" i="3" s="1"/>
  <c r="BB23" i="3"/>
  <c r="BB42" i="3" s="1"/>
  <c r="Z94" i="3"/>
  <c r="AH94" i="3"/>
  <c r="C50" i="3"/>
  <c r="C55" i="3" s="1"/>
  <c r="BA19" i="3"/>
  <c r="Q92" i="3"/>
  <c r="Q96" i="3" s="1"/>
  <c r="BC23" i="3"/>
  <c r="BC42" i="3" s="1"/>
  <c r="G94" i="3"/>
  <c r="AI25" i="3"/>
  <c r="D50" i="3"/>
  <c r="P76" i="3"/>
  <c r="P50" i="3"/>
  <c r="P55" i="3" s="1"/>
  <c r="X50" i="3"/>
  <c r="X55" i="3" s="1"/>
  <c r="AZ48" i="3"/>
  <c r="BA25" i="3"/>
  <c r="BC38" i="3"/>
  <c r="AQ38" i="3"/>
  <c r="N38" i="3" s="1"/>
  <c r="E50" i="3"/>
  <c r="Q76" i="3"/>
  <c r="Y76" i="3"/>
  <c r="Y50" i="3"/>
  <c r="Y55" i="3" s="1"/>
  <c r="AR55" i="3"/>
  <c r="AR56" i="3"/>
  <c r="AR78" i="3" s="1"/>
  <c r="AW23" i="3"/>
  <c r="I94" i="3"/>
  <c r="AC94" i="3"/>
  <c r="AK94" i="3"/>
  <c r="BB25" i="3"/>
  <c r="M95" i="3"/>
  <c r="AQ39" i="3"/>
  <c r="N39" i="3" s="1"/>
  <c r="R50" i="3"/>
  <c r="R55" i="3" s="1"/>
  <c r="Z76" i="3"/>
  <c r="Z77" i="3" s="1"/>
  <c r="Z50" i="3"/>
  <c r="Z55" i="3" s="1"/>
  <c r="AS76" i="3"/>
  <c r="AS50" i="3"/>
  <c r="AS55" i="3" s="1"/>
  <c r="AI48" i="3"/>
  <c r="AR52" i="3"/>
  <c r="S48" i="3"/>
  <c r="BA51" i="3"/>
  <c r="AK52" i="3"/>
  <c r="AS52" i="3"/>
  <c r="AL52" i="3"/>
  <c r="AT52" i="3"/>
  <c r="Q69" i="3"/>
  <c r="Q74" i="3" s="1"/>
  <c r="AW48" i="3"/>
  <c r="AC52" i="3"/>
  <c r="AW51" i="3"/>
  <c r="AM52" i="3"/>
  <c r="K51" i="3"/>
  <c r="AU52" i="3"/>
  <c r="AX66" i="3"/>
  <c r="O38" i="3"/>
  <c r="V52" i="3"/>
  <c r="AD52" i="3"/>
  <c r="BB51" i="3"/>
  <c r="I69" i="3"/>
  <c r="I74" i="3" s="1"/>
  <c r="AE65" i="3"/>
  <c r="BC66" i="3"/>
  <c r="AE46" i="3"/>
  <c r="AU48" i="3"/>
  <c r="O51" i="3"/>
  <c r="AE51" i="3"/>
  <c r="BC52" i="3"/>
  <c r="G52" i="3"/>
  <c r="AL79" i="3"/>
  <c r="BB68" i="3"/>
  <c r="AT79" i="3"/>
  <c r="O68" i="3"/>
  <c r="J74" i="3"/>
  <c r="V79" i="3"/>
  <c r="V80" i="3"/>
  <c r="AD79" i="3"/>
  <c r="AB69" i="3"/>
  <c r="AJ69" i="3"/>
  <c r="AS69" i="3"/>
  <c r="F79" i="3"/>
  <c r="F80" i="3"/>
  <c r="AN79" i="3"/>
  <c r="AX68" i="3"/>
  <c r="AE71" i="3"/>
  <c r="AX71" i="3" s="1"/>
  <c r="D69" i="3"/>
  <c r="D74" i="3" s="1"/>
  <c r="L69" i="3"/>
  <c r="T69" i="3"/>
  <c r="T74" i="3" s="1"/>
  <c r="AC69" i="3"/>
  <c r="AC74" i="3" s="1"/>
  <c r="AK69" i="3"/>
  <c r="AK74" i="3" s="1"/>
  <c r="AT69" i="3"/>
  <c r="AT74" i="3" s="1"/>
  <c r="AF79" i="3"/>
  <c r="AO79" i="3"/>
  <c r="BC68" i="3"/>
  <c r="E69" i="3"/>
  <c r="E74" i="3" s="1"/>
  <c r="M69" i="3"/>
  <c r="U69" i="3"/>
  <c r="U74" i="3" s="1"/>
  <c r="H79" i="3"/>
  <c r="Q79" i="3"/>
  <c r="Q80" i="3"/>
  <c r="Y79" i="3"/>
  <c r="Y80" i="3"/>
  <c r="AG79" i="3"/>
  <c r="AD69" i="3"/>
  <c r="N65" i="3"/>
  <c r="AM69" i="3"/>
  <c r="AM74" i="3" s="1"/>
  <c r="AW65" i="3"/>
  <c r="C80" i="3"/>
  <c r="C79" i="3"/>
  <c r="N67" i="3"/>
  <c r="I79" i="3"/>
  <c r="C69" i="3"/>
  <c r="C74" i="3" s="1"/>
  <c r="C75" i="3" s="1"/>
  <c r="AI51" i="3"/>
  <c r="G69" i="3"/>
  <c r="G74" i="3" s="1"/>
  <c r="O65" i="3"/>
  <c r="W69" i="3"/>
  <c r="W74" i="3" s="1"/>
  <c r="AF65" i="3"/>
  <c r="AN69" i="3"/>
  <c r="AX65" i="3"/>
  <c r="D80" i="3"/>
  <c r="D79" i="3"/>
  <c r="F69" i="3"/>
  <c r="F74" i="3" s="1"/>
  <c r="AL69" i="3"/>
  <c r="H69" i="3"/>
  <c r="H74" i="3" s="1"/>
  <c r="P69" i="3"/>
  <c r="P74" i="3" s="1"/>
  <c r="AG69" i="3"/>
  <c r="AG74" i="3" s="1"/>
  <c r="AO69" i="3"/>
  <c r="K69" i="3"/>
  <c r="K74" i="3" s="1"/>
  <c r="AQ69" i="3"/>
  <c r="AQ74" i="3" s="1"/>
  <c r="J79" i="3"/>
  <c r="Z79" i="3"/>
  <c r="AH79" i="3"/>
  <c r="AY68" i="3"/>
  <c r="T79" i="3"/>
  <c r="K80" i="3"/>
  <c r="K79" i="3"/>
  <c r="S80" i="3"/>
  <c r="S79" i="3"/>
  <c r="AA79" i="3"/>
  <c r="AI68" i="3"/>
  <c r="X79" i="3"/>
  <c r="AH80" i="3"/>
  <c r="BA68" i="3"/>
  <c r="AB79" i="3"/>
  <c r="E79" i="3"/>
  <c r="E80" i="3"/>
  <c r="M79" i="3"/>
  <c r="U79" i="3"/>
  <c r="U80" i="3"/>
  <c r="AC79" i="3"/>
  <c r="AC80" i="3"/>
  <c r="AK79" i="3"/>
  <c r="AK80" i="3"/>
  <c r="AS79" i="3"/>
  <c r="AH69" i="3"/>
  <c r="AJ79" i="3"/>
  <c r="G79" i="3"/>
  <c r="G80" i="3"/>
  <c r="W79" i="3"/>
  <c r="W80" i="3"/>
  <c r="AE79" i="3"/>
  <c r="AM79" i="3"/>
  <c r="AU79" i="3"/>
  <c r="R80" i="3"/>
  <c r="AW68" i="3"/>
  <c r="L79" i="3"/>
  <c r="AR79" i="3"/>
  <c r="Q90" i="3"/>
  <c r="T55" i="3" l="1"/>
  <c r="T56" i="3"/>
  <c r="T78" i="3" s="1"/>
  <c r="Q55" i="2"/>
  <c r="Q56" i="2"/>
  <c r="Q78" i="2" s="1"/>
  <c r="L92" i="3"/>
  <c r="L80" i="3"/>
  <c r="T76" i="3"/>
  <c r="T75" i="3" s="1"/>
  <c r="R76" i="3"/>
  <c r="R75" i="3" s="1"/>
  <c r="E76" i="3"/>
  <c r="M94" i="3"/>
  <c r="BQ94" i="3"/>
  <c r="AL93" i="3"/>
  <c r="AS93" i="3"/>
  <c r="AM88" i="3"/>
  <c r="M82" i="3"/>
  <c r="M92" i="3" s="1"/>
  <c r="M96" i="3" s="1"/>
  <c r="AT85" i="3"/>
  <c r="AS82" i="3"/>
  <c r="AS80" i="3" s="1"/>
  <c r="U76" i="2"/>
  <c r="AK29" i="2"/>
  <c r="AN17" i="7"/>
  <c r="R56" i="7"/>
  <c r="R78" i="7" s="1"/>
  <c r="F52" i="8"/>
  <c r="L7" i="3"/>
  <c r="AE5" i="8"/>
  <c r="AT93" i="3"/>
  <c r="AM87" i="3"/>
  <c r="BQ88" i="3"/>
  <c r="BC21" i="2"/>
  <c r="F50" i="3"/>
  <c r="F55" i="3" s="1"/>
  <c r="M93" i="3"/>
  <c r="AS85" i="3"/>
  <c r="AS87" i="3"/>
  <c r="AJ46" i="3"/>
  <c r="D56" i="2"/>
  <c r="D78" i="2" s="1"/>
  <c r="AE79" i="2"/>
  <c r="AE39" i="3"/>
  <c r="AX39" i="3" s="1"/>
  <c r="S29" i="2"/>
  <c r="AJ49" i="3"/>
  <c r="AL7" i="3"/>
  <c r="J40" i="8"/>
  <c r="S98" i="3"/>
  <c r="AT82" i="3"/>
  <c r="AT80" i="3" s="1"/>
  <c r="L95" i="3"/>
  <c r="W76" i="3"/>
  <c r="W75" i="3" s="1"/>
  <c r="AB76" i="3"/>
  <c r="AW76" i="3" s="1"/>
  <c r="AT94" i="3"/>
  <c r="M85" i="3"/>
  <c r="L93" i="3"/>
  <c r="L85" i="3"/>
  <c r="I88" i="3"/>
  <c r="L94" i="3"/>
  <c r="AL88" i="3"/>
  <c r="BQ85" i="3"/>
  <c r="AS88" i="3"/>
  <c r="AP46" i="3"/>
  <c r="AJ51" i="3"/>
  <c r="I50" i="2"/>
  <c r="I55" i="2" s="1"/>
  <c r="AN47" i="3"/>
  <c r="H75" i="2"/>
  <c r="T28" i="2"/>
  <c r="AK24" i="2"/>
  <c r="AK27" i="2" s="1"/>
  <c r="AK43" i="2" s="1"/>
  <c r="AK44" i="2" s="1"/>
  <c r="H56" i="7"/>
  <c r="H78" i="7" s="1"/>
  <c r="K56" i="7"/>
  <c r="K78" i="7" s="1"/>
  <c r="K38" i="8"/>
  <c r="AE17" i="2"/>
  <c r="AI5" i="8"/>
  <c r="W77" i="7"/>
  <c r="X76" i="3"/>
  <c r="AB50" i="3"/>
  <c r="AB55" i="3" s="1"/>
  <c r="T29" i="2"/>
  <c r="W56" i="7"/>
  <c r="AS94" i="3"/>
  <c r="AT95" i="3"/>
  <c r="AF87" i="3"/>
  <c r="AT87" i="3"/>
  <c r="AT90" i="3" s="1"/>
  <c r="AF92" i="3"/>
  <c r="AF96" i="3" s="1"/>
  <c r="BQ87" i="3"/>
  <c r="AJ53" i="3"/>
  <c r="AE36" i="2"/>
  <c r="AF40" i="8"/>
  <c r="AG40" i="8" s="1"/>
  <c r="AH40" i="8" s="1"/>
  <c r="AI5" i="3"/>
  <c r="V75" i="3"/>
  <c r="L87" i="3"/>
  <c r="L90" i="3" s="1"/>
  <c r="AF94" i="3"/>
  <c r="AL87" i="3"/>
  <c r="AL90" i="3" s="1"/>
  <c r="F56" i="2"/>
  <c r="F78" i="2" s="1"/>
  <c r="H5" i="3"/>
  <c r="BC28" i="8"/>
  <c r="BC91" i="8" s="1"/>
  <c r="AH7" i="8"/>
  <c r="AF37" i="8"/>
  <c r="BC29" i="8"/>
  <c r="AJ51" i="8"/>
  <c r="AJ53" i="8"/>
  <c r="AN47" i="8"/>
  <c r="BQ46" i="8"/>
  <c r="AJ49" i="8"/>
  <c r="AA88" i="3"/>
  <c r="AL48" i="3"/>
  <c r="AU52" i="7"/>
  <c r="O54" i="7"/>
  <c r="O52" i="7" s="1"/>
  <c r="AO46" i="3"/>
  <c r="AA87" i="3"/>
  <c r="W78" i="7"/>
  <c r="AZ23" i="3"/>
  <c r="G62" i="7"/>
  <c r="G63" i="7" s="1"/>
  <c r="AA94" i="3"/>
  <c r="BQ48" i="3"/>
  <c r="BQ50" i="3" s="1"/>
  <c r="BQ55" i="3" s="1"/>
  <c r="H50" i="3"/>
  <c r="H55" i="3" s="1"/>
  <c r="AY67" i="3"/>
  <c r="AW87" i="3"/>
  <c r="AM29" i="2"/>
  <c r="AM28" i="2"/>
  <c r="AM24" i="2"/>
  <c r="AM27" i="2" s="1"/>
  <c r="AR93" i="3"/>
  <c r="O76" i="8"/>
  <c r="AT56" i="8"/>
  <c r="AT78" i="8" s="1"/>
  <c r="M36" i="3"/>
  <c r="AR94" i="3"/>
  <c r="BC36" i="3"/>
  <c r="AR85" i="3"/>
  <c r="AN85" i="3"/>
  <c r="AN93" i="3"/>
  <c r="AR88" i="3"/>
  <c r="AR90" i="3" s="1"/>
  <c r="AN87" i="3"/>
  <c r="AN90" i="3" s="1"/>
  <c r="BC17" i="3"/>
  <c r="AN7" i="3"/>
  <c r="AR95" i="3"/>
  <c r="AN82" i="3"/>
  <c r="AN94" i="3"/>
  <c r="AM43" i="2"/>
  <c r="M48" i="3"/>
  <c r="BG23" i="3"/>
  <c r="AN29" i="3"/>
  <c r="AN28" i="3"/>
  <c r="AN91" i="3" s="1"/>
  <c r="AN24" i="3"/>
  <c r="AN27" i="3" s="1"/>
  <c r="AN43" i="3" s="1"/>
  <c r="AM90" i="3"/>
  <c r="AJ56" i="2"/>
  <c r="AJ78" i="2" s="1"/>
  <c r="AQ40" i="7"/>
  <c r="N40" i="7" s="1"/>
  <c r="BF40" i="7" s="1"/>
  <c r="AK48" i="8"/>
  <c r="AK50" i="8" s="1"/>
  <c r="H76" i="3"/>
  <c r="Y56" i="3"/>
  <c r="N69" i="2"/>
  <c r="AI40" i="8"/>
  <c r="I56" i="3"/>
  <c r="I57" i="3" s="1"/>
  <c r="F56" i="8"/>
  <c r="F78" i="8" s="1"/>
  <c r="J36" i="3"/>
  <c r="F55" i="8"/>
  <c r="S39" i="8"/>
  <c r="AA76" i="3"/>
  <c r="BQ96" i="8"/>
  <c r="AW94" i="3"/>
  <c r="Y98" i="3"/>
  <c r="AT7" i="3"/>
  <c r="X78" i="8"/>
  <c r="AD7" i="3"/>
  <c r="AR90" i="8"/>
  <c r="AP48" i="3"/>
  <c r="BG40" i="3"/>
  <c r="M52" i="3"/>
  <c r="O9" i="3"/>
  <c r="O9" i="8"/>
  <c r="M47" i="8"/>
  <c r="M94" i="8"/>
  <c r="M82" i="8"/>
  <c r="M7" i="8"/>
  <c r="M93" i="8"/>
  <c r="M95" i="8"/>
  <c r="M88" i="8"/>
  <c r="M85" i="8"/>
  <c r="M87" i="8"/>
  <c r="O8" i="3"/>
  <c r="O8" i="8"/>
  <c r="O47" i="7"/>
  <c r="AG92" i="3"/>
  <c r="AG80" i="3"/>
  <c r="AF55" i="3"/>
  <c r="AF56" i="3"/>
  <c r="AF78" i="3" s="1"/>
  <c r="AJ93" i="3"/>
  <c r="AD93" i="3"/>
  <c r="AR29" i="3"/>
  <c r="AJ87" i="3"/>
  <c r="AW82" i="3"/>
  <c r="AW92" i="3" s="1"/>
  <c r="AW96" i="3" s="1"/>
  <c r="G75" i="2"/>
  <c r="AJ82" i="3"/>
  <c r="AP79" i="2"/>
  <c r="V77" i="7"/>
  <c r="AG54" i="8"/>
  <c r="AY54" i="8" s="1"/>
  <c r="AJ39" i="8"/>
  <c r="AK39" i="8" s="1"/>
  <c r="AL39" i="8" s="1"/>
  <c r="J39" i="8"/>
  <c r="AI39" i="8" s="1"/>
  <c r="AZ39" i="8" s="1"/>
  <c r="AR28" i="3"/>
  <c r="AR91" i="3" s="1"/>
  <c r="AE69" i="2"/>
  <c r="AE74" i="2" s="1"/>
  <c r="V69" i="2"/>
  <c r="V74" i="2" s="1"/>
  <c r="V75" i="2" s="1"/>
  <c r="H6" i="3"/>
  <c r="H82" i="3" s="1"/>
  <c r="BB36" i="2"/>
  <c r="BC16" i="2"/>
  <c r="N52" i="3"/>
  <c r="G76" i="3"/>
  <c r="AJ94" i="3"/>
  <c r="AG94" i="3"/>
  <c r="AD87" i="3"/>
  <c r="AG88" i="3"/>
  <c r="AG90" i="3" s="1"/>
  <c r="Z93" i="3"/>
  <c r="AG93" i="3"/>
  <c r="AD88" i="3"/>
  <c r="AE62" i="2"/>
  <c r="Z7" i="3"/>
  <c r="T75" i="7"/>
  <c r="AG51" i="8"/>
  <c r="AG52" i="8" s="1"/>
  <c r="AB80" i="3"/>
  <c r="P56" i="3"/>
  <c r="P78" i="3" s="1"/>
  <c r="AA56" i="3"/>
  <c r="AB94" i="3"/>
  <c r="AG87" i="3"/>
  <c r="AN48" i="3"/>
  <c r="Z82" i="3"/>
  <c r="AG47" i="8"/>
  <c r="AY47" i="8" s="1"/>
  <c r="AN7" i="8"/>
  <c r="G50" i="3"/>
  <c r="G55" i="3" s="1"/>
  <c r="AJ88" i="3"/>
  <c r="J29" i="3"/>
  <c r="AY7" i="2"/>
  <c r="AY7" i="8" s="1"/>
  <c r="Y56" i="2"/>
  <c r="Y78" i="2" s="1"/>
  <c r="AG7" i="3"/>
  <c r="E56" i="7"/>
  <c r="E78" i="7" s="1"/>
  <c r="AJ40" i="8"/>
  <c r="AK40" i="8" s="1"/>
  <c r="AL40" i="8" s="1"/>
  <c r="AJ46" i="8"/>
  <c r="AJ48" i="8" s="1"/>
  <c r="AG46" i="8"/>
  <c r="BQ90" i="8"/>
  <c r="BQ98" i="8" s="1"/>
  <c r="BQ100" i="8" s="1"/>
  <c r="AB93" i="3"/>
  <c r="AB87" i="3"/>
  <c r="AD92" i="3"/>
  <c r="AB56" i="3"/>
  <c r="AB78" i="3" s="1"/>
  <c r="AB88" i="3"/>
  <c r="J28" i="3"/>
  <c r="J91" i="3" s="1"/>
  <c r="BC48" i="2"/>
  <c r="T77" i="7"/>
  <c r="BA46" i="8"/>
  <c r="BA48" i="8" s="1"/>
  <c r="AW93" i="3"/>
  <c r="AN48" i="8"/>
  <c r="AN50" i="8" s="1"/>
  <c r="X77" i="7"/>
  <c r="AD94" i="3"/>
  <c r="Z88" i="3"/>
  <c r="V56" i="2"/>
  <c r="V78" i="2" s="1"/>
  <c r="AE37" i="2"/>
  <c r="AA40" i="3"/>
  <c r="N6" i="2"/>
  <c r="N6" i="8" s="1"/>
  <c r="N88" i="8" s="1"/>
  <c r="AG49" i="8"/>
  <c r="AY49" i="8" s="1"/>
  <c r="AW38" i="8"/>
  <c r="AP48" i="8"/>
  <c r="AP50" i="8" s="1"/>
  <c r="BG15" i="3"/>
  <c r="T56" i="2"/>
  <c r="T78" i="2" s="1"/>
  <c r="AE20" i="2"/>
  <c r="AE24" i="2" s="1"/>
  <c r="AE27" i="2" s="1"/>
  <c r="AQ93" i="8"/>
  <c r="K7" i="3"/>
  <c r="L52" i="3"/>
  <c r="AQ16" i="7"/>
  <c r="AQ79" i="7" s="1"/>
  <c r="Q98" i="3"/>
  <c r="G96" i="3"/>
  <c r="E98" i="3"/>
  <c r="BC74" i="2"/>
  <c r="AH96" i="3"/>
  <c r="I90" i="3"/>
  <c r="P98" i="3"/>
  <c r="K52" i="2"/>
  <c r="AS7" i="3"/>
  <c r="AT55" i="7"/>
  <c r="AT56" i="7"/>
  <c r="AT78" i="7" s="1"/>
  <c r="AR56" i="7"/>
  <c r="AR78" i="7" s="1"/>
  <c r="AT21" i="7"/>
  <c r="AU21" i="7" s="1"/>
  <c r="O21" i="7" s="1"/>
  <c r="L78" i="7"/>
  <c r="AT76" i="7"/>
  <c r="AT75" i="7" s="1"/>
  <c r="W69" i="7"/>
  <c r="W74" i="7" s="1"/>
  <c r="W75" i="7" s="1"/>
  <c r="X32" i="7"/>
  <c r="K46" i="8"/>
  <c r="BB46" i="8"/>
  <c r="S55" i="2"/>
  <c r="S56" i="2"/>
  <c r="AQ55" i="2"/>
  <c r="AQ56" i="2"/>
  <c r="AQ78" i="2" s="1"/>
  <c r="AL80" i="3"/>
  <c r="AL92" i="3"/>
  <c r="AQ42" i="3"/>
  <c r="N42" i="3" s="1"/>
  <c r="AM80" i="3"/>
  <c r="AM92" i="3"/>
  <c r="BC46" i="8"/>
  <c r="AK38" i="8"/>
  <c r="AR80" i="8"/>
  <c r="AR92" i="8"/>
  <c r="AR96" i="8" s="1"/>
  <c r="AF82" i="8"/>
  <c r="AF88" i="8"/>
  <c r="AF93" i="8"/>
  <c r="AF87" i="8"/>
  <c r="AF94" i="8"/>
  <c r="Q75" i="3"/>
  <c r="AF38" i="3"/>
  <c r="AG38" i="3" s="1"/>
  <c r="AH38" i="3" s="1"/>
  <c r="AF30" i="3"/>
  <c r="AY30" i="3" s="1"/>
  <c r="S38" i="3"/>
  <c r="T76" i="2"/>
  <c r="T77" i="2" s="1"/>
  <c r="BC82" i="8"/>
  <c r="BC87" i="8"/>
  <c r="BC85" i="8"/>
  <c r="N8" i="3"/>
  <c r="N8" i="8"/>
  <c r="BG21" i="3"/>
  <c r="AT35" i="7"/>
  <c r="AR42" i="7"/>
  <c r="O75" i="8"/>
  <c r="AT82" i="8"/>
  <c r="AT85" i="8"/>
  <c r="AT87" i="8"/>
  <c r="AT88" i="8"/>
  <c r="AT95" i="8"/>
  <c r="AT94" i="8"/>
  <c r="AT7" i="8"/>
  <c r="AT93" i="8"/>
  <c r="BB93" i="8"/>
  <c r="AH82" i="8"/>
  <c r="AH94" i="8"/>
  <c r="AH93" i="8"/>
  <c r="AH87" i="8"/>
  <c r="AH88" i="8"/>
  <c r="AB88" i="8"/>
  <c r="AB93" i="8"/>
  <c r="AB82" i="8"/>
  <c r="AB94" i="8"/>
  <c r="AB7" i="8"/>
  <c r="AB87" i="8"/>
  <c r="AD82" i="8"/>
  <c r="AD94" i="8"/>
  <c r="AD7" i="8"/>
  <c r="AD88" i="8"/>
  <c r="AD93" i="8"/>
  <c r="AD87" i="8"/>
  <c r="AF7" i="8"/>
  <c r="AS95" i="8"/>
  <c r="AS85" i="8"/>
  <c r="AS87" i="8"/>
  <c r="AS88" i="8"/>
  <c r="AS93" i="8"/>
  <c r="AS82" i="8"/>
  <c r="AS7" i="8"/>
  <c r="AS94" i="8"/>
  <c r="AE6" i="8"/>
  <c r="C68" i="7"/>
  <c r="C79" i="7" s="1"/>
  <c r="C68" i="2"/>
  <c r="C79" i="2" s="1"/>
  <c r="BG22" i="3"/>
  <c r="AI82" i="8"/>
  <c r="AI7" i="8"/>
  <c r="N30" i="7"/>
  <c r="BF30" i="7" s="1"/>
  <c r="L36" i="8"/>
  <c r="AQ35" i="8"/>
  <c r="AI35" i="8"/>
  <c r="J36" i="8"/>
  <c r="Z56" i="3"/>
  <c r="AB69" i="2"/>
  <c r="AB74" i="2" s="1"/>
  <c r="AB75" i="2" s="1"/>
  <c r="AW75" i="2" s="1"/>
  <c r="K40" i="3"/>
  <c r="AM40" i="3" s="1"/>
  <c r="BF40" i="3" s="1"/>
  <c r="K40" i="8"/>
  <c r="AO96" i="3"/>
  <c r="AP56" i="2"/>
  <c r="AP78" i="2" s="1"/>
  <c r="AN56" i="2"/>
  <c r="AN78" i="2" s="1"/>
  <c r="AM46" i="3"/>
  <c r="BB46" i="3" s="1"/>
  <c r="N18" i="7"/>
  <c r="BB76" i="7"/>
  <c r="AI93" i="8"/>
  <c r="BQ44" i="3"/>
  <c r="BQ44" i="8"/>
  <c r="BA55" i="7"/>
  <c r="BA56" i="7"/>
  <c r="AM47" i="8"/>
  <c r="I7" i="8"/>
  <c r="AP79" i="3"/>
  <c r="AH90" i="3"/>
  <c r="AP77" i="7"/>
  <c r="AM94" i="3"/>
  <c r="C56" i="3"/>
  <c r="P75" i="3"/>
  <c r="AL94" i="3"/>
  <c r="AK90" i="3"/>
  <c r="AM93" i="3"/>
  <c r="AC90" i="3"/>
  <c r="BB69" i="2"/>
  <c r="BB74" i="2" s="1"/>
  <c r="AO44" i="3"/>
  <c r="AO44" i="8"/>
  <c r="AI37" i="2"/>
  <c r="Z56" i="2"/>
  <c r="Z78" i="2" s="1"/>
  <c r="S77" i="2"/>
  <c r="AM7" i="3"/>
  <c r="AE5" i="2"/>
  <c r="AX5" i="2" s="1"/>
  <c r="AX5" i="8" s="1"/>
  <c r="AE5" i="7"/>
  <c r="AX5" i="7" s="1"/>
  <c r="H7" i="2"/>
  <c r="BF35" i="7"/>
  <c r="BB75" i="7"/>
  <c r="AZ50" i="7"/>
  <c r="AK87" i="8"/>
  <c r="AK82" i="8"/>
  <c r="AK88" i="8"/>
  <c r="AK93" i="8"/>
  <c r="AK7" i="8"/>
  <c r="AK94" i="8"/>
  <c r="BC88" i="8"/>
  <c r="L7" i="8"/>
  <c r="L95" i="8"/>
  <c r="L94" i="8"/>
  <c r="L93" i="8"/>
  <c r="L82" i="8"/>
  <c r="L85" i="8"/>
  <c r="L88" i="8"/>
  <c r="L87" i="8"/>
  <c r="AQ87" i="8"/>
  <c r="AO7" i="8"/>
  <c r="J82" i="8"/>
  <c r="J93" i="8"/>
  <c r="J94" i="8"/>
  <c r="J87" i="8"/>
  <c r="J7" i="8"/>
  <c r="J88" i="8"/>
  <c r="J85" i="8"/>
  <c r="AJ87" i="8"/>
  <c r="AJ93" i="8"/>
  <c r="AJ94" i="8"/>
  <c r="AJ82" i="8"/>
  <c r="AJ7" i="8"/>
  <c r="AJ88" i="8"/>
  <c r="S65" i="7"/>
  <c r="S62" i="7" s="1"/>
  <c r="S63" i="7" s="1"/>
  <c r="F78" i="7"/>
  <c r="F69" i="7"/>
  <c r="F74" i="7" s="1"/>
  <c r="F75" i="7" s="1"/>
  <c r="AJ54" i="8"/>
  <c r="W53" i="7"/>
  <c r="W52" i="7" s="1"/>
  <c r="G52" i="7"/>
  <c r="U56" i="3"/>
  <c r="U78" i="3" s="1"/>
  <c r="N74" i="2"/>
  <c r="AA39" i="3"/>
  <c r="AI40" i="3"/>
  <c r="AZ40" i="3" s="1"/>
  <c r="W40" i="3"/>
  <c r="X56" i="2"/>
  <c r="X78" i="2" s="1"/>
  <c r="K39" i="3"/>
  <c r="K39" i="8"/>
  <c r="K37" i="8" s="1"/>
  <c r="P77" i="2"/>
  <c r="H56" i="2"/>
  <c r="H78" i="2" s="1"/>
  <c r="N9" i="3"/>
  <c r="N9" i="8"/>
  <c r="BC76" i="7"/>
  <c r="AA39" i="8"/>
  <c r="AL47" i="8"/>
  <c r="AL48" i="8" s="1"/>
  <c r="AG82" i="8"/>
  <c r="AG87" i="8"/>
  <c r="AG88" i="8"/>
  <c r="AG93" i="8"/>
  <c r="AG94" i="8"/>
  <c r="J38" i="8"/>
  <c r="J73" i="8"/>
  <c r="AA92" i="8"/>
  <c r="AA96" i="8" s="1"/>
  <c r="AA98" i="8" s="1"/>
  <c r="AA80" i="8"/>
  <c r="X55" i="7"/>
  <c r="X56" i="7"/>
  <c r="X78" i="7" s="1"/>
  <c r="AH53" i="8"/>
  <c r="AH52" i="8" s="1"/>
  <c r="AF74" i="8"/>
  <c r="AY69" i="8"/>
  <c r="AY74" i="8" s="1"/>
  <c r="BC93" i="8"/>
  <c r="AY67" i="8"/>
  <c r="AI67" i="8"/>
  <c r="AZ67" i="8" s="1"/>
  <c r="BQ48" i="8"/>
  <c r="BQ50" i="8" s="1"/>
  <c r="Z82" i="8"/>
  <c r="Z88" i="8"/>
  <c r="Z93" i="8"/>
  <c r="Z87" i="8"/>
  <c r="Z94" i="8"/>
  <c r="H6" i="8"/>
  <c r="Z7" i="8"/>
  <c r="N23" i="8"/>
  <c r="Z70" i="8"/>
  <c r="AH48" i="8"/>
  <c r="AI76" i="8" s="1"/>
  <c r="AG7" i="8"/>
  <c r="AO82" i="8"/>
  <c r="AO85" i="8"/>
  <c r="AO88" i="8"/>
  <c r="AO93" i="8"/>
  <c r="AO94" i="8"/>
  <c r="AO87" i="8"/>
  <c r="BC5" i="3"/>
  <c r="BC5" i="8"/>
  <c r="AW5" i="3"/>
  <c r="AW5" i="8"/>
  <c r="I92" i="8"/>
  <c r="I96" i="8" s="1"/>
  <c r="I98" i="8" s="1"/>
  <c r="I80" i="8"/>
  <c r="AP6" i="3"/>
  <c r="AP87" i="3" s="1"/>
  <c r="AP6" i="8"/>
  <c r="AT23" i="7"/>
  <c r="AT42" i="7" s="1"/>
  <c r="AI88" i="8"/>
  <c r="AQ12" i="7"/>
  <c r="N12" i="7" s="1"/>
  <c r="BC12" i="7"/>
  <c r="X69" i="8"/>
  <c r="X74" i="8" s="1"/>
  <c r="X75" i="8" s="1"/>
  <c r="L47" i="8"/>
  <c r="K82" i="8"/>
  <c r="K93" i="8"/>
  <c r="K87" i="8"/>
  <c r="K7" i="8"/>
  <c r="K94" i="8"/>
  <c r="K88" i="8"/>
  <c r="AO47" i="8"/>
  <c r="BC47" i="8" s="1"/>
  <c r="BA6" i="3"/>
  <c r="BA93" i="3" s="1"/>
  <c r="BA6" i="8"/>
  <c r="J30" i="8"/>
  <c r="AI30" i="8" s="1"/>
  <c r="AZ30" i="8" s="1"/>
  <c r="AY6" i="3"/>
  <c r="AY6" i="8"/>
  <c r="AP5" i="3"/>
  <c r="AP5" i="8"/>
  <c r="AQ5" i="2"/>
  <c r="AQ7" i="2" s="1"/>
  <c r="AW82" i="8"/>
  <c r="AW94" i="8"/>
  <c r="AH49" i="8"/>
  <c r="G69" i="7"/>
  <c r="G74" i="7" s="1"/>
  <c r="G75" i="7" s="1"/>
  <c r="G78" i="7"/>
  <c r="AN82" i="8"/>
  <c r="AN88" i="8"/>
  <c r="AN87" i="8"/>
  <c r="AN94" i="8"/>
  <c r="AN85" i="8"/>
  <c r="AN93" i="8"/>
  <c r="N82" i="8"/>
  <c r="N80" i="8" s="1"/>
  <c r="N95" i="8"/>
  <c r="AQ9" i="3"/>
  <c r="AQ9" i="8"/>
  <c r="W30" i="3"/>
  <c r="W30" i="8"/>
  <c r="Q56" i="3"/>
  <c r="Q78" i="3" s="1"/>
  <c r="G75" i="3"/>
  <c r="AF90" i="3"/>
  <c r="BQ17" i="3"/>
  <c r="BQ20" i="3" s="1"/>
  <c r="BQ29" i="3" s="1"/>
  <c r="S39" i="3"/>
  <c r="AQ76" i="2"/>
  <c r="AQ75" i="2" s="1"/>
  <c r="BB82" i="8"/>
  <c r="BB87" i="8"/>
  <c r="BB88" i="8"/>
  <c r="AZ6" i="2"/>
  <c r="AZ6" i="8" s="1"/>
  <c r="AZ94" i="8" s="1"/>
  <c r="V56" i="3"/>
  <c r="V78" i="3" s="1"/>
  <c r="BG39" i="3"/>
  <c r="AJ90" i="3"/>
  <c r="G90" i="3"/>
  <c r="G98" i="3" s="1"/>
  <c r="BC20" i="3"/>
  <c r="BC29" i="3" s="1"/>
  <c r="AD56" i="2"/>
  <c r="AD78" i="2" s="1"/>
  <c r="BA7" i="2"/>
  <c r="BA7" i="8" s="1"/>
  <c r="BA5" i="8"/>
  <c r="Z75" i="2"/>
  <c r="AQ82" i="8"/>
  <c r="AQ80" i="8" s="1"/>
  <c r="AQ95" i="8"/>
  <c r="AR20" i="7"/>
  <c r="AR24" i="7" s="1"/>
  <c r="AR27" i="7" s="1"/>
  <c r="AZ69" i="8"/>
  <c r="AE39" i="8"/>
  <c r="AX39" i="8" s="1"/>
  <c r="BC94" i="8"/>
  <c r="E57" i="8"/>
  <c r="E78" i="8"/>
  <c r="AQ88" i="8"/>
  <c r="AI87" i="8"/>
  <c r="AI90" i="8" s="1"/>
  <c r="AM55" i="7"/>
  <c r="AM56" i="7"/>
  <c r="AM78" i="7" s="1"/>
  <c r="Y65" i="8"/>
  <c r="AM82" i="8"/>
  <c r="AM7" i="8"/>
  <c r="AM94" i="8"/>
  <c r="AM93" i="8"/>
  <c r="AM87" i="8"/>
  <c r="AM88" i="8"/>
  <c r="AL82" i="8"/>
  <c r="AL7" i="8"/>
  <c r="AL88" i="8"/>
  <c r="AL93" i="8"/>
  <c r="AL94" i="8"/>
  <c r="AL87" i="8"/>
  <c r="O63" i="8"/>
  <c r="AE38" i="8"/>
  <c r="D55" i="8"/>
  <c r="D56" i="8"/>
  <c r="AC55" i="8"/>
  <c r="AC56" i="8"/>
  <c r="AC78" i="8" s="1"/>
  <c r="O28" i="8"/>
  <c r="O91" i="8" s="1"/>
  <c r="O24" i="8"/>
  <c r="N85" i="8"/>
  <c r="N17" i="8"/>
  <c r="AE40" i="8"/>
  <c r="AE30" i="8"/>
  <c r="AB55" i="8"/>
  <c r="AB56" i="8"/>
  <c r="AB78" i="8" s="1"/>
  <c r="AT43" i="8"/>
  <c r="N93" i="8"/>
  <c r="BF19" i="8"/>
  <c r="AW55" i="8"/>
  <c r="AX48" i="8"/>
  <c r="BQ28" i="8"/>
  <c r="BQ91" i="8" s="1"/>
  <c r="BQ24" i="8"/>
  <c r="BQ27" i="8" s="1"/>
  <c r="BQ29" i="8"/>
  <c r="AQ94" i="8"/>
  <c r="BG25" i="8"/>
  <c r="AL38" i="8"/>
  <c r="AX52" i="8"/>
  <c r="AW40" i="8"/>
  <c r="AD69" i="8"/>
  <c r="AZ52" i="8"/>
  <c r="N42" i="8"/>
  <c r="N94" i="8"/>
  <c r="BF25" i="8"/>
  <c r="AQ62" i="8"/>
  <c r="N62" i="8" s="1"/>
  <c r="AZ42" i="8"/>
  <c r="AB75" i="8"/>
  <c r="AW76" i="8"/>
  <c r="W39" i="8"/>
  <c r="AE76" i="8"/>
  <c r="AE50" i="8"/>
  <c r="AF76" i="8"/>
  <c r="BA38" i="8"/>
  <c r="AY39" i="8"/>
  <c r="AJ76" i="8"/>
  <c r="AJ50" i="8"/>
  <c r="AH38" i="8"/>
  <c r="AG37" i="8"/>
  <c r="AQ28" i="8"/>
  <c r="AQ91" i="8" s="1"/>
  <c r="AQ24" i="8"/>
  <c r="AQ27" i="8" s="1"/>
  <c r="AO24" i="8"/>
  <c r="AO28" i="8"/>
  <c r="AO91" i="8" s="1"/>
  <c r="AO29" i="8"/>
  <c r="AW30" i="8"/>
  <c r="W38" i="8"/>
  <c r="BC63" i="8"/>
  <c r="BC62" i="8" s="1"/>
  <c r="O62" i="8"/>
  <c r="S40" i="8"/>
  <c r="G98" i="8"/>
  <c r="C55" i="8"/>
  <c r="C56" i="8"/>
  <c r="AQ29" i="8"/>
  <c r="BG21" i="8"/>
  <c r="N21" i="8"/>
  <c r="AZ40" i="8"/>
  <c r="AC98" i="8"/>
  <c r="J55" i="8"/>
  <c r="J56" i="8"/>
  <c r="L28" i="8"/>
  <c r="L24" i="8"/>
  <c r="L29" i="8"/>
  <c r="AY38" i="8"/>
  <c r="AS28" i="8"/>
  <c r="AS91" i="8" s="1"/>
  <c r="AS29" i="8"/>
  <c r="AS24" i="8"/>
  <c r="BG20" i="8"/>
  <c r="AZ48" i="8"/>
  <c r="H77" i="8"/>
  <c r="N37" i="8"/>
  <c r="AY40" i="8"/>
  <c r="N87" i="8"/>
  <c r="N79" i="8"/>
  <c r="BF16" i="8"/>
  <c r="AC75" i="8"/>
  <c r="F57" i="8"/>
  <c r="AW69" i="8"/>
  <c r="AW74" i="8" s="1"/>
  <c r="T55" i="8"/>
  <c r="T56" i="8"/>
  <c r="T78" i="8" s="1"/>
  <c r="AA38" i="8"/>
  <c r="BG17" i="8"/>
  <c r="I55" i="8"/>
  <c r="I56" i="8"/>
  <c r="G55" i="8"/>
  <c r="G56" i="8"/>
  <c r="S55" i="8"/>
  <c r="S56" i="8"/>
  <c r="S78" i="8" s="1"/>
  <c r="AI50" i="8"/>
  <c r="AP24" i="8"/>
  <c r="AP27" i="8" s="1"/>
  <c r="AP28" i="8"/>
  <c r="AP91" i="8" s="1"/>
  <c r="AA55" i="8"/>
  <c r="AA56" i="8"/>
  <c r="AA40" i="8"/>
  <c r="M28" i="8"/>
  <c r="M24" i="8"/>
  <c r="M29" i="8"/>
  <c r="O29" i="8"/>
  <c r="AW90" i="8"/>
  <c r="AE66" i="8"/>
  <c r="AE69" i="8" s="1"/>
  <c r="AE74" i="8" s="1"/>
  <c r="BB63" i="7"/>
  <c r="BF23" i="7"/>
  <c r="AU18" i="7"/>
  <c r="O18" i="7" s="1"/>
  <c r="AN62" i="7"/>
  <c r="AN63" i="7" s="1"/>
  <c r="Y43" i="7"/>
  <c r="Y44" i="7" s="1"/>
  <c r="Y32" i="7"/>
  <c r="AX20" i="7"/>
  <c r="BF19" i="7"/>
  <c r="AO24" i="7"/>
  <c r="AO28" i="7"/>
  <c r="AO29" i="7"/>
  <c r="Y55" i="7"/>
  <c r="Y56" i="7"/>
  <c r="Y78" i="7" s="1"/>
  <c r="AE28" i="7"/>
  <c r="AE24" i="7"/>
  <c r="AE27" i="7" s="1"/>
  <c r="AE29" i="7"/>
  <c r="AX48" i="7"/>
  <c r="AY69" i="7"/>
  <c r="AY74" i="7" s="1"/>
  <c r="AF74" i="7"/>
  <c r="AI74" i="7" s="1"/>
  <c r="AI69" i="7"/>
  <c r="AZ69" i="7" s="1"/>
  <c r="AZ74" i="7" s="1"/>
  <c r="H43" i="7"/>
  <c r="H44" i="7" s="1"/>
  <c r="H32" i="7"/>
  <c r="AG55" i="7"/>
  <c r="AG56" i="7"/>
  <c r="AG78" i="7" s="1"/>
  <c r="BA75" i="7"/>
  <c r="O37" i="7"/>
  <c r="AZ42" i="7"/>
  <c r="Q55" i="7"/>
  <c r="Q56" i="7"/>
  <c r="Q78" i="7" s="1"/>
  <c r="M52" i="7"/>
  <c r="AE76" i="7"/>
  <c r="AE77" i="7" s="1"/>
  <c r="AE50" i="7"/>
  <c r="AF76" i="7"/>
  <c r="BB20" i="7"/>
  <c r="BC50" i="7"/>
  <c r="P43" i="7"/>
  <c r="P44" i="7" s="1"/>
  <c r="P32" i="7"/>
  <c r="AZ79" i="7"/>
  <c r="AH55" i="7"/>
  <c r="AH56" i="7"/>
  <c r="AH78" i="7" s="1"/>
  <c r="AS42" i="7"/>
  <c r="AX52" i="7"/>
  <c r="AM77" i="7"/>
  <c r="Q75" i="7"/>
  <c r="U77" i="7"/>
  <c r="AO75" i="7"/>
  <c r="BC75" i="7" s="1"/>
  <c r="AR77" i="7"/>
  <c r="AQ77" i="7"/>
  <c r="AA43" i="7"/>
  <c r="AA44" i="7" s="1"/>
  <c r="AA32" i="7"/>
  <c r="AT12" i="7"/>
  <c r="AU12" i="7" s="1"/>
  <c r="AS76" i="7"/>
  <c r="AS50" i="7"/>
  <c r="AX37" i="7"/>
  <c r="AE74" i="7"/>
  <c r="AX69" i="7"/>
  <c r="AX74" i="7" s="1"/>
  <c r="N25" i="7"/>
  <c r="O19" i="7"/>
  <c r="BC42" i="7"/>
  <c r="N76" i="7"/>
  <c r="BB55" i="7"/>
  <c r="AH75" i="7"/>
  <c r="AZ76" i="7"/>
  <c r="AS60" i="7"/>
  <c r="AS36" i="7"/>
  <c r="AS17" i="7"/>
  <c r="N37" i="7"/>
  <c r="BF37" i="7" s="1"/>
  <c r="AB43" i="7"/>
  <c r="AB44" i="7" s="1"/>
  <c r="AW44" i="7" s="1"/>
  <c r="AB32" i="7"/>
  <c r="AW32" i="7" s="1"/>
  <c r="Q43" i="7"/>
  <c r="Q44" i="7" s="1"/>
  <c r="Q32" i="7"/>
  <c r="Y75" i="7"/>
  <c r="Y77" i="7"/>
  <c r="AA77" i="7"/>
  <c r="Z77" i="7"/>
  <c r="AP60" i="7"/>
  <c r="AP63" i="7" s="1"/>
  <c r="AP36" i="7"/>
  <c r="AP17" i="7"/>
  <c r="AP20" i="7" s="1"/>
  <c r="AP29" i="7" s="1"/>
  <c r="AQ15" i="7"/>
  <c r="J43" i="7"/>
  <c r="J44" i="7" s="1"/>
  <c r="J32" i="7"/>
  <c r="R43" i="7"/>
  <c r="R44" i="7" s="1"/>
  <c r="R32" i="7"/>
  <c r="BG38" i="7"/>
  <c r="BG39" i="7"/>
  <c r="O48" i="7"/>
  <c r="AI55" i="7"/>
  <c r="AI56" i="7"/>
  <c r="AI78" i="7" s="1"/>
  <c r="AT15" i="7"/>
  <c r="AY50" i="7"/>
  <c r="AO55" i="7"/>
  <c r="AO56" i="7"/>
  <c r="AO78" i="7" s="1"/>
  <c r="AS79" i="7"/>
  <c r="BC60" i="7"/>
  <c r="Z43" i="7"/>
  <c r="Z44" i="7" s="1"/>
  <c r="Z32" i="7"/>
  <c r="AQ37" i="7"/>
  <c r="L28" i="7"/>
  <c r="L24" i="7"/>
  <c r="L29" i="7"/>
  <c r="V32" i="7"/>
  <c r="V43" i="7"/>
  <c r="V44" i="7" s="1"/>
  <c r="AX63" i="7"/>
  <c r="AO77" i="7"/>
  <c r="S43" i="7"/>
  <c r="S44" i="7" s="1"/>
  <c r="S32" i="7"/>
  <c r="AQ55" i="7"/>
  <c r="AQ56" i="7"/>
  <c r="AQ78" i="7" s="1"/>
  <c r="BO28" i="7"/>
  <c r="BO24" i="7"/>
  <c r="BO27" i="7" s="1"/>
  <c r="BO32" i="7" s="1"/>
  <c r="BO29" i="7"/>
  <c r="AT16" i="7"/>
  <c r="AT79" i="7" s="1"/>
  <c r="AP55" i="7"/>
  <c r="AP56" i="7"/>
  <c r="AP78" i="7" s="1"/>
  <c r="AT25" i="7"/>
  <c r="AU25" i="7" s="1"/>
  <c r="BC79" i="7"/>
  <c r="AN20" i="7"/>
  <c r="BC17" i="7"/>
  <c r="AW20" i="7"/>
  <c r="N42" i="7"/>
  <c r="AT30" i="7"/>
  <c r="AK77" i="7"/>
  <c r="AU76" i="7"/>
  <c r="AU75" i="7" s="1"/>
  <c r="N22" i="7"/>
  <c r="AN77" i="7"/>
  <c r="AW62" i="7"/>
  <c r="K43" i="7"/>
  <c r="K44" i="7" s="1"/>
  <c r="K32" i="7"/>
  <c r="AK55" i="7"/>
  <c r="AK56" i="7"/>
  <c r="AK78" i="7" s="1"/>
  <c r="I55" i="7"/>
  <c r="I56" i="7"/>
  <c r="I78" i="7" s="1"/>
  <c r="N6" i="7"/>
  <c r="AL77" i="7"/>
  <c r="BA76" i="7"/>
  <c r="AU22" i="7"/>
  <c r="O22" i="7" s="1"/>
  <c r="T43" i="7"/>
  <c r="T44" i="7" s="1"/>
  <c r="T32" i="7"/>
  <c r="AB77" i="7"/>
  <c r="AW77" i="7" s="1"/>
  <c r="AQ21" i="7"/>
  <c r="AT48" i="2"/>
  <c r="AT50" i="2" s="1"/>
  <c r="AT55" i="2" s="1"/>
  <c r="AT56" i="3"/>
  <c r="AT78" i="3" s="1"/>
  <c r="BF22" i="3"/>
  <c r="BF38" i="2"/>
  <c r="Y78" i="3"/>
  <c r="Y69" i="3"/>
  <c r="Y74" i="3" s="1"/>
  <c r="Y75" i="3" s="1"/>
  <c r="AL50" i="3"/>
  <c r="M62" i="2"/>
  <c r="BB52" i="2"/>
  <c r="AF69" i="3"/>
  <c r="AY65" i="3"/>
  <c r="AD74" i="3"/>
  <c r="AD75" i="3" s="1"/>
  <c r="L74" i="3"/>
  <c r="AB74" i="3"/>
  <c r="AW69" i="3"/>
  <c r="AW74" i="3" s="1"/>
  <c r="BB79" i="3"/>
  <c r="X56" i="3"/>
  <c r="AE52" i="3"/>
  <c r="AX51" i="3"/>
  <c r="K52" i="3"/>
  <c r="BA52" i="3"/>
  <c r="AQ37" i="3"/>
  <c r="D55" i="3"/>
  <c r="D56" i="3"/>
  <c r="BG38" i="3"/>
  <c r="AK96" i="3"/>
  <c r="AK98" i="3" s="1"/>
  <c r="D98" i="3"/>
  <c r="L96" i="3"/>
  <c r="L62" i="3"/>
  <c r="L63" i="3" s="1"/>
  <c r="AP60" i="3"/>
  <c r="AP36" i="3"/>
  <c r="AP17" i="3"/>
  <c r="AP20" i="3" s="1"/>
  <c r="AP29" i="3" s="1"/>
  <c r="N15" i="3"/>
  <c r="AO62" i="3"/>
  <c r="AO63" i="3" s="1"/>
  <c r="AC75" i="3"/>
  <c r="Z90" i="3"/>
  <c r="M20" i="3"/>
  <c r="BG12" i="3"/>
  <c r="AX79" i="2"/>
  <c r="AT92" i="3"/>
  <c r="AT96" i="3" s="1"/>
  <c r="J74" i="2"/>
  <c r="AL76" i="2"/>
  <c r="AL50" i="2"/>
  <c r="AW40" i="3"/>
  <c r="AK76" i="2"/>
  <c r="AK50" i="2"/>
  <c r="BA40" i="3"/>
  <c r="AA30" i="3"/>
  <c r="AH48" i="3"/>
  <c r="AI76" i="3" s="1"/>
  <c r="AJ52" i="3"/>
  <c r="W39" i="3"/>
  <c r="BA69" i="2"/>
  <c r="BA74" i="2" s="1"/>
  <c r="J37" i="3"/>
  <c r="J43" i="3" s="1"/>
  <c r="AK39" i="3"/>
  <c r="AL39" i="3" s="1"/>
  <c r="AW76" i="2"/>
  <c r="AS26" i="2"/>
  <c r="AT26" i="2" s="1"/>
  <c r="AS18" i="2"/>
  <c r="AT18" i="2" s="1"/>
  <c r="AR48" i="2"/>
  <c r="AR50" i="2" s="1"/>
  <c r="AR55" i="2" s="1"/>
  <c r="AH56" i="2"/>
  <c r="AH78" i="2" s="1"/>
  <c r="BQ22" i="2"/>
  <c r="AQ12" i="2"/>
  <c r="BC12" i="2"/>
  <c r="K63" i="2"/>
  <c r="AO75" i="2"/>
  <c r="AB62" i="2"/>
  <c r="AB63" i="2" s="1"/>
  <c r="AW63" i="2" s="1"/>
  <c r="AT24" i="3"/>
  <c r="AT27" i="3" s="1"/>
  <c r="AT28" i="3"/>
  <c r="AT91" i="3" s="1"/>
  <c r="BQ15" i="2"/>
  <c r="AY79" i="2"/>
  <c r="BB48" i="2"/>
  <c r="AS19" i="2"/>
  <c r="AQ6" i="3"/>
  <c r="AQ88" i="3" s="1"/>
  <c r="AX18" i="2"/>
  <c r="AO28" i="2"/>
  <c r="AA82" i="3"/>
  <c r="AA7" i="3"/>
  <c r="T43" i="2"/>
  <c r="G43" i="2"/>
  <c r="G44" i="2" s="1"/>
  <c r="G32" i="2"/>
  <c r="O47" i="2"/>
  <c r="AK32" i="2"/>
  <c r="AZ68" i="2"/>
  <c r="AI79" i="2"/>
  <c r="AQ35" i="3"/>
  <c r="AQ36" i="3" s="1"/>
  <c r="BB6" i="3"/>
  <c r="BB93" i="3" s="1"/>
  <c r="BB7" i="2"/>
  <c r="BB7" i="8" s="1"/>
  <c r="Y62" i="2"/>
  <c r="Y63" i="2" s="1"/>
  <c r="AI79" i="3"/>
  <c r="AY79" i="3"/>
  <c r="O52" i="3"/>
  <c r="N37" i="3"/>
  <c r="D75" i="3"/>
  <c r="AC96" i="3"/>
  <c r="AC98" i="3" s="1"/>
  <c r="F75" i="3"/>
  <c r="AS62" i="3"/>
  <c r="O60" i="3"/>
  <c r="AY94" i="3"/>
  <c r="J90" i="3"/>
  <c r="AZ21" i="3"/>
  <c r="M90" i="3"/>
  <c r="U79" i="2"/>
  <c r="W68" i="2"/>
  <c r="W79" i="2" s="1"/>
  <c r="N18" i="3"/>
  <c r="AO90" i="3"/>
  <c r="AA62" i="2"/>
  <c r="AA63" i="2" s="1"/>
  <c r="AA69" i="2"/>
  <c r="AA74" i="2" s="1"/>
  <c r="AA75" i="2" s="1"/>
  <c r="J76" i="2"/>
  <c r="J50" i="2"/>
  <c r="AA90" i="3"/>
  <c r="AY52" i="2"/>
  <c r="BB42" i="2"/>
  <c r="AX60" i="2"/>
  <c r="AX17" i="2"/>
  <c r="AX36" i="2"/>
  <c r="BA37" i="2"/>
  <c r="BA42" i="2"/>
  <c r="AH52" i="3"/>
  <c r="AS22" i="2"/>
  <c r="AM62" i="2"/>
  <c r="AM63" i="2" s="1"/>
  <c r="AQ25" i="2"/>
  <c r="N25" i="2" s="1"/>
  <c r="BC25" i="2"/>
  <c r="AW29" i="2"/>
  <c r="X75" i="2"/>
  <c r="N78" i="2"/>
  <c r="U77" i="2"/>
  <c r="AM76" i="2"/>
  <c r="AM75" i="2" s="1"/>
  <c r="AM50" i="2"/>
  <c r="L55" i="2"/>
  <c r="AA28" i="2"/>
  <c r="AA24" i="2"/>
  <c r="AA27" i="2" s="1"/>
  <c r="Q62" i="2"/>
  <c r="Q63" i="2" s="1"/>
  <c r="AQ39" i="2"/>
  <c r="L37" i="2"/>
  <c r="AI6" i="3"/>
  <c r="AI88" i="3" s="1"/>
  <c r="AI7" i="2"/>
  <c r="L28" i="2"/>
  <c r="L24" i="2"/>
  <c r="V43" i="2"/>
  <c r="AO24" i="2"/>
  <c r="O53" i="2"/>
  <c r="M74" i="3"/>
  <c r="M74" i="2"/>
  <c r="M75" i="2" s="1"/>
  <c r="AW80" i="3"/>
  <c r="AW79" i="3"/>
  <c r="BC69" i="3"/>
  <c r="BC74" i="3" s="1"/>
  <c r="AO74" i="3"/>
  <c r="BC79" i="3"/>
  <c r="AU76" i="3"/>
  <c r="AU75" i="3" s="1"/>
  <c r="BB52" i="3"/>
  <c r="O37" i="3"/>
  <c r="AW52" i="3"/>
  <c r="R56" i="3"/>
  <c r="R78" i="3" s="1"/>
  <c r="N23" i="3"/>
  <c r="AX42" i="3"/>
  <c r="AS24" i="3"/>
  <c r="AS28" i="3"/>
  <c r="AS91" i="3" s="1"/>
  <c r="K90" i="3"/>
  <c r="N21" i="3"/>
  <c r="J92" i="3"/>
  <c r="J96" i="3" s="1"/>
  <c r="AU62" i="3"/>
  <c r="AU63" i="3" s="1"/>
  <c r="W38" i="3"/>
  <c r="BB37" i="2"/>
  <c r="Y74" i="2"/>
  <c r="Y75" i="2" s="1"/>
  <c r="L78" i="2"/>
  <c r="AW39" i="3"/>
  <c r="AS48" i="2"/>
  <c r="AT76" i="2" s="1"/>
  <c r="AT75" i="2" s="1"/>
  <c r="P56" i="2"/>
  <c r="P78" i="2" s="1"/>
  <c r="AX38" i="2"/>
  <c r="AR42" i="2"/>
  <c r="AS23" i="2"/>
  <c r="G62" i="2"/>
  <c r="G63" i="2" s="1"/>
  <c r="N6" i="3"/>
  <c r="N95" i="3" s="1"/>
  <c r="AD77" i="2"/>
  <c r="AY42" i="2"/>
  <c r="AL62" i="2"/>
  <c r="AL63" i="2" s="1"/>
  <c r="AQ18" i="2"/>
  <c r="BC18" i="2"/>
  <c r="T63" i="2"/>
  <c r="AT62" i="3"/>
  <c r="AT63" i="3" s="1"/>
  <c r="BG38" i="2"/>
  <c r="AR36" i="2"/>
  <c r="AS15" i="2"/>
  <c r="AR17" i="2"/>
  <c r="AR20" i="2" s="1"/>
  <c r="AR29" i="2" s="1"/>
  <c r="AB56" i="2"/>
  <c r="AB78" i="2" s="1"/>
  <c r="Q77" i="2"/>
  <c r="K48" i="2"/>
  <c r="AS25" i="2"/>
  <c r="AT25" i="2" s="1"/>
  <c r="AU25" i="2" s="1"/>
  <c r="O25" i="2" s="1"/>
  <c r="K28" i="2"/>
  <c r="K24" i="2"/>
  <c r="K27" i="2" s="1"/>
  <c r="AT52" i="2"/>
  <c r="AQ40" i="2"/>
  <c r="N40" i="2" s="1"/>
  <c r="BF40" i="2" s="1"/>
  <c r="J28" i="2"/>
  <c r="J24" i="2"/>
  <c r="J27" i="2" s="1"/>
  <c r="Z28" i="2"/>
  <c r="Z24" i="2"/>
  <c r="Z27" i="2" s="1"/>
  <c r="BQ82" i="3"/>
  <c r="BQ92" i="3" s="1"/>
  <c r="BQ96" i="3" s="1"/>
  <c r="BQ7" i="3"/>
  <c r="AT12" i="2"/>
  <c r="AU12" i="2" s="1"/>
  <c r="S69" i="2"/>
  <c r="S74" i="2" s="1"/>
  <c r="S75" i="2" s="1"/>
  <c r="R69" i="2"/>
  <c r="R74" i="2" s="1"/>
  <c r="R75" i="2" s="1"/>
  <c r="AS16" i="2"/>
  <c r="AX42" i="2"/>
  <c r="AL24" i="2"/>
  <c r="AL27" i="2" s="1"/>
  <c r="AL28" i="2"/>
  <c r="AX48" i="2"/>
  <c r="R62" i="2"/>
  <c r="R63" i="2" s="1"/>
  <c r="AO80" i="3"/>
  <c r="AS74" i="3"/>
  <c r="O74" i="3" s="1"/>
  <c r="O69" i="3"/>
  <c r="AE48" i="3"/>
  <c r="AX46" i="3"/>
  <c r="AS56" i="3"/>
  <c r="AS78" i="3" s="1"/>
  <c r="J56" i="3"/>
  <c r="AZ50" i="3"/>
  <c r="I75" i="3"/>
  <c r="AW90" i="3"/>
  <c r="AQ60" i="3"/>
  <c r="AS90" i="3"/>
  <c r="J62" i="3"/>
  <c r="J63" i="3" s="1"/>
  <c r="AY93" i="3"/>
  <c r="U75" i="3"/>
  <c r="BF26" i="3"/>
  <c r="AQ25" i="3"/>
  <c r="BG18" i="3"/>
  <c r="G56" i="2"/>
  <c r="G78" i="2" s="1"/>
  <c r="AW37" i="2"/>
  <c r="S78" i="2"/>
  <c r="S62" i="2"/>
  <c r="S63" i="2" s="1"/>
  <c r="AW38" i="3"/>
  <c r="AO56" i="2"/>
  <c r="AO78" i="2" s="1"/>
  <c r="AK48" i="3"/>
  <c r="BA46" i="3"/>
  <c r="T75" i="2"/>
  <c r="AS21" i="2"/>
  <c r="AT21" i="2" s="1"/>
  <c r="BC35" i="2"/>
  <c r="AQ35" i="2"/>
  <c r="K37" i="2"/>
  <c r="AZ5" i="3"/>
  <c r="U55" i="2"/>
  <c r="U56" i="2"/>
  <c r="U78" i="2" s="1"/>
  <c r="X24" i="2"/>
  <c r="X27" i="2" s="1"/>
  <c r="X28" i="2"/>
  <c r="AE63" i="2"/>
  <c r="AY5" i="3"/>
  <c r="AY40" i="3"/>
  <c r="AD62" i="2"/>
  <c r="AD63" i="2" s="1"/>
  <c r="AP75" i="2"/>
  <c r="AW42" i="2"/>
  <c r="I56" i="2"/>
  <c r="I78" i="2" s="1"/>
  <c r="AA56" i="2"/>
  <c r="AA78" i="2" s="1"/>
  <c r="AM48" i="3"/>
  <c r="AN76" i="3" s="1"/>
  <c r="C55" i="2"/>
  <c r="C56" i="2"/>
  <c r="C78" i="2" s="1"/>
  <c r="I82" i="3"/>
  <c r="AE6" i="3"/>
  <c r="AE6" i="7" s="1"/>
  <c r="I7" i="3"/>
  <c r="S43" i="2"/>
  <c r="AD24" i="2"/>
  <c r="AD27" i="2" s="1"/>
  <c r="AD28" i="2"/>
  <c r="X29" i="2"/>
  <c r="AU52" i="2"/>
  <c r="M51" i="2"/>
  <c r="O51" i="2"/>
  <c r="AR82" i="3"/>
  <c r="AR7" i="3"/>
  <c r="AB32" i="2"/>
  <c r="AB32" i="8" s="1"/>
  <c r="AW32" i="8" s="1"/>
  <c r="AB43" i="2"/>
  <c r="AB44" i="2" s="1"/>
  <c r="AB44" i="8" s="1"/>
  <c r="AW44" i="8" s="1"/>
  <c r="AZ18" i="3"/>
  <c r="AC56" i="3"/>
  <c r="AC78" i="3" s="1"/>
  <c r="AD56" i="3"/>
  <c r="AD78" i="3" s="1"/>
  <c r="S76" i="3"/>
  <c r="S75" i="3" s="1"/>
  <c r="S50" i="3"/>
  <c r="AI50" i="3"/>
  <c r="AI55" i="3" s="1"/>
  <c r="AW42" i="3"/>
  <c r="BA42" i="3"/>
  <c r="AT75" i="3"/>
  <c r="N19" i="3"/>
  <c r="W65" i="2"/>
  <c r="U69" i="2"/>
  <c r="U74" i="2" s="1"/>
  <c r="U75" i="2" s="1"/>
  <c r="U62" i="2"/>
  <c r="U63" i="2" s="1"/>
  <c r="L24" i="3"/>
  <c r="L28" i="3"/>
  <c r="BA48" i="2"/>
  <c r="AY37" i="2"/>
  <c r="AR79" i="2"/>
  <c r="X78" i="3"/>
  <c r="X69" i="3"/>
  <c r="X74" i="3" s="1"/>
  <c r="X75" i="3" s="1"/>
  <c r="BC79" i="2"/>
  <c r="AY51" i="3"/>
  <c r="AG52" i="3"/>
  <c r="AN60" i="2"/>
  <c r="AN36" i="2"/>
  <c r="AN17" i="2"/>
  <c r="BC15" i="2"/>
  <c r="AQ15" i="2"/>
  <c r="P24" i="2"/>
  <c r="P27" i="2" s="1"/>
  <c r="P28" i="2"/>
  <c r="AQ30" i="2"/>
  <c r="BC30" i="2"/>
  <c r="L63" i="2"/>
  <c r="AF76" i="2"/>
  <c r="AF50" i="2"/>
  <c r="AJ37" i="3"/>
  <c r="AN42" i="2"/>
  <c r="AQ23" i="2"/>
  <c r="N23" i="2" s="1"/>
  <c r="BC23" i="2"/>
  <c r="R56" i="2"/>
  <c r="R78" i="2" s="1"/>
  <c r="U24" i="2"/>
  <c r="U27" i="2" s="1"/>
  <c r="U28" i="2"/>
  <c r="J62" i="2"/>
  <c r="J63" i="2" s="1"/>
  <c r="Z62" i="2"/>
  <c r="Z63" i="2" s="1"/>
  <c r="P29" i="2"/>
  <c r="BC52" i="2"/>
  <c r="AP50" i="3"/>
  <c r="L74" i="2"/>
  <c r="BA5" i="3"/>
  <c r="O54" i="2"/>
  <c r="M54" i="2"/>
  <c r="AH74" i="3"/>
  <c r="AN74" i="3"/>
  <c r="N69" i="3"/>
  <c r="AX79" i="3"/>
  <c r="O79" i="3"/>
  <c r="AW50" i="3"/>
  <c r="E55" i="3"/>
  <c r="E56" i="3"/>
  <c r="W56" i="3"/>
  <c r="W78" i="3" s="1"/>
  <c r="AY42" i="3"/>
  <c r="M62" i="3"/>
  <c r="M63" i="3" s="1"/>
  <c r="K96" i="3"/>
  <c r="J75" i="3"/>
  <c r="O36" i="3"/>
  <c r="O17" i="3"/>
  <c r="O20" i="3" s="1"/>
  <c r="AQ16" i="3"/>
  <c r="AR43" i="3"/>
  <c r="AJ48" i="3"/>
  <c r="AA30" i="2"/>
  <c r="Z65" i="3"/>
  <c r="AG39" i="3"/>
  <c r="AH39" i="3" s="1"/>
  <c r="AE40" i="3"/>
  <c r="AX40" i="3" s="1"/>
  <c r="AN50" i="3"/>
  <c r="AX69" i="2"/>
  <c r="AX74" i="2" s="1"/>
  <c r="BB47" i="3"/>
  <c r="K47" i="3"/>
  <c r="AZ38" i="2"/>
  <c r="AI50" i="2"/>
  <c r="AI76" i="2"/>
  <c r="AY7" i="3"/>
  <c r="AW55" i="2"/>
  <c r="AJ76" i="2"/>
  <c r="H24" i="2"/>
  <c r="H27" i="2" s="1"/>
  <c r="H28" i="2"/>
  <c r="V62" i="2"/>
  <c r="V63" i="2" s="1"/>
  <c r="AW7" i="3"/>
  <c r="O74" i="2"/>
  <c r="AH75" i="2"/>
  <c r="AQ19" i="2"/>
  <c r="BC19" i="2"/>
  <c r="AO36" i="2"/>
  <c r="BC6" i="3"/>
  <c r="BC94" i="3" s="1"/>
  <c r="BC7" i="2"/>
  <c r="BC7" i="8" s="1"/>
  <c r="W76" i="2"/>
  <c r="AB77" i="2"/>
  <c r="AW77" i="2" s="1"/>
  <c r="W50" i="2"/>
  <c r="W55" i="2" s="1"/>
  <c r="AK38" i="3"/>
  <c r="BA38" i="3" s="1"/>
  <c r="AF69" i="2"/>
  <c r="AY65" i="2"/>
  <c r="AE52" i="2"/>
  <c r="AX51" i="2"/>
  <c r="AN76" i="2"/>
  <c r="AD75" i="2"/>
  <c r="W43" i="2"/>
  <c r="AL29" i="2"/>
  <c r="AQ22" i="2"/>
  <c r="R28" i="2"/>
  <c r="R24" i="2"/>
  <c r="R27" i="2" s="1"/>
  <c r="R29" i="2"/>
  <c r="AU35" i="2"/>
  <c r="O35" i="2" s="1"/>
  <c r="AW24" i="2"/>
  <c r="AW28" i="2"/>
  <c r="N21" i="2"/>
  <c r="AZ51" i="3"/>
  <c r="AI52" i="3"/>
  <c r="AG48" i="3"/>
  <c r="AY46" i="3"/>
  <c r="Q24" i="2"/>
  <c r="Q27" i="2" s="1"/>
  <c r="Q28" i="2"/>
  <c r="AI42" i="2"/>
  <c r="AZ23" i="2"/>
  <c r="AS30" i="2"/>
  <c r="BA79" i="3"/>
  <c r="AZ68" i="3"/>
  <c r="AL74" i="3"/>
  <c r="BB69" i="3"/>
  <c r="BB74" i="3" s="1"/>
  <c r="AJ74" i="3"/>
  <c r="BA69" i="3"/>
  <c r="BA74" i="3" s="1"/>
  <c r="AE69" i="3"/>
  <c r="AE74" i="3" s="1"/>
  <c r="E75" i="3"/>
  <c r="AZ25" i="3"/>
  <c r="AN63" i="3"/>
  <c r="AU28" i="3"/>
  <c r="AU91" i="3" s="1"/>
  <c r="AU24" i="3"/>
  <c r="BQ90" i="3"/>
  <c r="AZ16" i="3"/>
  <c r="BG19" i="3"/>
  <c r="AO20" i="3"/>
  <c r="AY48" i="2"/>
  <c r="AO48" i="3"/>
  <c r="BC46" i="3"/>
  <c r="BC48" i="3" s="1"/>
  <c r="BC50" i="3" s="1"/>
  <c r="BO56" i="2"/>
  <c r="W52" i="2"/>
  <c r="AZ48" i="2"/>
  <c r="Y31" i="3"/>
  <c r="X31" i="2"/>
  <c r="X31" i="8" s="1"/>
  <c r="AS52" i="2"/>
  <c r="I75" i="2"/>
  <c r="AE30" i="2"/>
  <c r="AX30" i="2" s="1"/>
  <c r="Y24" i="2"/>
  <c r="Y27" i="2" s="1"/>
  <c r="Y28" i="2"/>
  <c r="AR52" i="2"/>
  <c r="O69" i="2"/>
  <c r="V77" i="2"/>
  <c r="AG55" i="2"/>
  <c r="AG56" i="2"/>
  <c r="AG78" i="2" s="1"/>
  <c r="F75" i="2"/>
  <c r="AK62" i="2"/>
  <c r="AK63" i="2" s="1"/>
  <c r="AZ52" i="2"/>
  <c r="E75" i="2"/>
  <c r="AE29" i="2"/>
  <c r="AE76" i="2"/>
  <c r="AJ77" i="2"/>
  <c r="AE50" i="2"/>
  <c r="AE55" i="2" s="1"/>
  <c r="D75" i="2"/>
  <c r="M37" i="2"/>
  <c r="O40" i="2"/>
  <c r="BB20" i="2"/>
  <c r="AR37" i="2"/>
  <c r="BB5" i="3"/>
  <c r="BC22" i="2"/>
  <c r="Y29" i="2"/>
  <c r="O46" i="2"/>
  <c r="AU48" i="2"/>
  <c r="AK76" i="8" l="1"/>
  <c r="AK75" i="8" s="1"/>
  <c r="AT98" i="3"/>
  <c r="AT100" i="3" s="1"/>
  <c r="BC24" i="3"/>
  <c r="BC27" i="3" s="1"/>
  <c r="BC43" i="3" s="1"/>
  <c r="BC28" i="3"/>
  <c r="BC91" i="3" s="1"/>
  <c r="H7" i="3"/>
  <c r="J75" i="2"/>
  <c r="AJ52" i="8"/>
  <c r="BQ56" i="3"/>
  <c r="BA88" i="3"/>
  <c r="F56" i="3"/>
  <c r="AB75" i="3"/>
  <c r="BG40" i="7"/>
  <c r="AS92" i="3"/>
  <c r="AS96" i="3" s="1"/>
  <c r="AI87" i="3"/>
  <c r="AY51" i="8"/>
  <c r="AY52" i="8" s="1"/>
  <c r="BA94" i="3"/>
  <c r="BA87" i="3"/>
  <c r="M80" i="3"/>
  <c r="AR98" i="8"/>
  <c r="AR100" i="8" s="1"/>
  <c r="AZ42" i="3"/>
  <c r="AB90" i="3"/>
  <c r="AP85" i="3"/>
  <c r="AR29" i="7"/>
  <c r="AR28" i="7"/>
  <c r="H77" i="3"/>
  <c r="AD90" i="3"/>
  <c r="AG96" i="3"/>
  <c r="AG98" i="3" s="1"/>
  <c r="AD96" i="3"/>
  <c r="H56" i="3"/>
  <c r="H78" i="3" s="1"/>
  <c r="AX63" i="2"/>
  <c r="AN92" i="3"/>
  <c r="AN96" i="3" s="1"/>
  <c r="AN98" i="3" s="1"/>
  <c r="AN100" i="3" s="1"/>
  <c r="AN80" i="3"/>
  <c r="BC90" i="8"/>
  <c r="AD98" i="3"/>
  <c r="H75" i="3"/>
  <c r="BA7" i="3"/>
  <c r="H57" i="3"/>
  <c r="AB96" i="3"/>
  <c r="AB98" i="3" s="1"/>
  <c r="AZ7" i="2"/>
  <c r="AZ7" i="8" s="1"/>
  <c r="BA39" i="8"/>
  <c r="AJ37" i="8"/>
  <c r="G56" i="3"/>
  <c r="G78" i="3" s="1"/>
  <c r="AW69" i="2"/>
  <c r="AW74" i="2" s="1"/>
  <c r="AZ6" i="3"/>
  <c r="AZ93" i="8"/>
  <c r="AH98" i="3"/>
  <c r="AX5" i="3"/>
  <c r="AZ88" i="8"/>
  <c r="AL76" i="8"/>
  <c r="W56" i="2"/>
  <c r="W78" i="2" s="1"/>
  <c r="I78" i="3"/>
  <c r="AQ16" i="2"/>
  <c r="AP7" i="8"/>
  <c r="AQ92" i="8"/>
  <c r="AQ96" i="8" s="1"/>
  <c r="M80" i="8"/>
  <c r="M92" i="8"/>
  <c r="M96" i="8" s="1"/>
  <c r="M90" i="8"/>
  <c r="M48" i="8"/>
  <c r="BB94" i="3"/>
  <c r="AJ90" i="8"/>
  <c r="AY46" i="8"/>
  <c r="AG48" i="8"/>
  <c r="Z80" i="3"/>
  <c r="Z92" i="3"/>
  <c r="Z96" i="3" s="1"/>
  <c r="H94" i="3"/>
  <c r="H93" i="3"/>
  <c r="H88" i="3"/>
  <c r="H87" i="3"/>
  <c r="AI77" i="2"/>
  <c r="BC77" i="2" s="1"/>
  <c r="AO98" i="3"/>
  <c r="AO100" i="3" s="1"/>
  <c r="BC50" i="2"/>
  <c r="BC56" i="2" s="1"/>
  <c r="J90" i="8"/>
  <c r="K37" i="3"/>
  <c r="AL96" i="3"/>
  <c r="AL98" i="3" s="1"/>
  <c r="AJ92" i="3"/>
  <c r="AJ96" i="3" s="1"/>
  <c r="AJ98" i="3" s="1"/>
  <c r="AJ80" i="3"/>
  <c r="AN90" i="8"/>
  <c r="Z90" i="8"/>
  <c r="AB90" i="8"/>
  <c r="AH90" i="8"/>
  <c r="AR56" i="2"/>
  <c r="AR78" i="2" s="1"/>
  <c r="AR77" i="2"/>
  <c r="AN77" i="2"/>
  <c r="K46" i="3"/>
  <c r="K48" i="3" s="1"/>
  <c r="AS75" i="3"/>
  <c r="O75" i="3" s="1"/>
  <c r="BQ24" i="3"/>
  <c r="BQ27" i="3" s="1"/>
  <c r="AE28" i="2"/>
  <c r="AD90" i="8"/>
  <c r="AI56" i="3"/>
  <c r="AI78" i="3" s="1"/>
  <c r="N74" i="3"/>
  <c r="N35" i="2"/>
  <c r="N60" i="3"/>
  <c r="N16" i="7"/>
  <c r="AI38" i="8"/>
  <c r="AI37" i="8" s="1"/>
  <c r="N22" i="2"/>
  <c r="AO90" i="8"/>
  <c r="AF90" i="8"/>
  <c r="BG42" i="3"/>
  <c r="AM90" i="8"/>
  <c r="BQ28" i="3"/>
  <c r="BQ91" i="3" s="1"/>
  <c r="AY39" i="3"/>
  <c r="BG37" i="3"/>
  <c r="J37" i="8"/>
  <c r="J43" i="8" s="1"/>
  <c r="BG37" i="7"/>
  <c r="O12" i="7"/>
  <c r="S78" i="7"/>
  <c r="S69" i="7"/>
  <c r="S74" i="7" s="1"/>
  <c r="S75" i="7" s="1"/>
  <c r="BF42" i="3"/>
  <c r="AO92" i="8"/>
  <c r="AO96" i="8" s="1"/>
  <c r="AO80" i="8"/>
  <c r="AH80" i="8"/>
  <c r="AH92" i="8"/>
  <c r="AH96" i="8" s="1"/>
  <c r="AO48" i="8"/>
  <c r="AE7" i="7"/>
  <c r="AX6" i="7"/>
  <c r="AM80" i="8"/>
  <c r="AM92" i="8"/>
  <c r="AM96" i="8" s="1"/>
  <c r="BB90" i="8"/>
  <c r="AG90" i="8"/>
  <c r="AJ92" i="8"/>
  <c r="AJ96" i="8" s="1"/>
  <c r="AJ80" i="8"/>
  <c r="AS90" i="8"/>
  <c r="AT92" i="8"/>
  <c r="AT96" i="8" s="1"/>
  <c r="AT80" i="8"/>
  <c r="BA40" i="8"/>
  <c r="C69" i="2"/>
  <c r="C74" i="2" s="1"/>
  <c r="C75" i="2" s="1"/>
  <c r="AE77" i="2"/>
  <c r="AW37" i="8"/>
  <c r="AL50" i="8"/>
  <c r="AL55" i="8" s="1"/>
  <c r="AL92" i="8"/>
  <c r="AL96" i="8" s="1"/>
  <c r="AL80" i="8"/>
  <c r="Y69" i="8"/>
  <c r="Y74" i="8" s="1"/>
  <c r="Y75" i="8" s="1"/>
  <c r="Z65" i="8"/>
  <c r="BB92" i="8"/>
  <c r="BB96" i="8" s="1"/>
  <c r="BB80" i="8"/>
  <c r="AH50" i="8"/>
  <c r="AG92" i="8"/>
  <c r="AG96" i="8" s="1"/>
  <c r="AG80" i="8"/>
  <c r="L92" i="8"/>
  <c r="L96" i="8" s="1"/>
  <c r="L80" i="8"/>
  <c r="AZ56" i="7"/>
  <c r="AZ55" i="7"/>
  <c r="AZ35" i="8"/>
  <c r="BC92" i="8"/>
  <c r="BC96" i="8" s="1"/>
  <c r="BC98" i="8" s="1"/>
  <c r="BC100" i="8" s="1"/>
  <c r="BC80" i="8"/>
  <c r="AU23" i="7"/>
  <c r="N19" i="2"/>
  <c r="BC87" i="3"/>
  <c r="AP93" i="3"/>
  <c r="AI94" i="3"/>
  <c r="BC63" i="3"/>
  <c r="BC62" i="3" s="1"/>
  <c r="AM39" i="8"/>
  <c r="BF39" i="8" s="1"/>
  <c r="AY82" i="8"/>
  <c r="AY93" i="8"/>
  <c r="AY87" i="8"/>
  <c r="AY88" i="8"/>
  <c r="AY94" i="8"/>
  <c r="AP82" i="8"/>
  <c r="AP85" i="8"/>
  <c r="AP88" i="8"/>
  <c r="AP93" i="8"/>
  <c r="AP87" i="8"/>
  <c r="AP94" i="8"/>
  <c r="AI73" i="8"/>
  <c r="J74" i="8"/>
  <c r="J75" i="8" s="1"/>
  <c r="Y78" i="8"/>
  <c r="C57" i="3"/>
  <c r="C78" i="3"/>
  <c r="BB47" i="8"/>
  <c r="BB48" i="8" s="1"/>
  <c r="BB50" i="8" s="1"/>
  <c r="BB55" i="8" s="1"/>
  <c r="K47" i="8"/>
  <c r="K48" i="8" s="1"/>
  <c r="AM40" i="8"/>
  <c r="BF40" i="8" s="1"/>
  <c r="BG35" i="8"/>
  <c r="N35" i="8"/>
  <c r="AQ36" i="8"/>
  <c r="BG36" i="8" s="1"/>
  <c r="AE94" i="8"/>
  <c r="AE87" i="8"/>
  <c r="AE7" i="8"/>
  <c r="AE88" i="8"/>
  <c r="AE82" i="8"/>
  <c r="AE93" i="8"/>
  <c r="AD80" i="8"/>
  <c r="AD92" i="8"/>
  <c r="AD96" i="8" s="1"/>
  <c r="AM96" i="3"/>
  <c r="AM98" i="3" s="1"/>
  <c r="AM48" i="8"/>
  <c r="AQ5" i="3"/>
  <c r="AQ5" i="8"/>
  <c r="AQ7" i="8" s="1"/>
  <c r="N5" i="2"/>
  <c r="AP88" i="3"/>
  <c r="AP90" i="3" s="1"/>
  <c r="AP82" i="3"/>
  <c r="AP7" i="3"/>
  <c r="BF23" i="8"/>
  <c r="Z80" i="8"/>
  <c r="Z92" i="8"/>
  <c r="Z96" i="8" s="1"/>
  <c r="AM77" i="2"/>
  <c r="AF37" i="3"/>
  <c r="AI93" i="3"/>
  <c r="G32" i="3"/>
  <c r="G32" i="8"/>
  <c r="BF18" i="7"/>
  <c r="AX66" i="8"/>
  <c r="AK37" i="8"/>
  <c r="AL90" i="8"/>
  <c r="AL98" i="8" s="1"/>
  <c r="AQ46" i="8"/>
  <c r="AQ47" i="8"/>
  <c r="N47" i="8" s="1"/>
  <c r="K90" i="8"/>
  <c r="BF12" i="7"/>
  <c r="BQ55" i="8"/>
  <c r="BQ56" i="8"/>
  <c r="AU35" i="7"/>
  <c r="O35" i="7" s="1"/>
  <c r="Z98" i="3"/>
  <c r="AY82" i="3"/>
  <c r="AY87" i="3"/>
  <c r="AE56" i="2"/>
  <c r="AE78" i="2" s="1"/>
  <c r="AE88" i="3"/>
  <c r="AY38" i="3"/>
  <c r="AX77" i="2"/>
  <c r="J98" i="3"/>
  <c r="J100" i="3" s="1"/>
  <c r="AY88" i="3"/>
  <c r="AQ47" i="3"/>
  <c r="N47" i="3" s="1"/>
  <c r="AQ46" i="3"/>
  <c r="BA82" i="8"/>
  <c r="BA87" i="8"/>
  <c r="BA94" i="8"/>
  <c r="BA88" i="8"/>
  <c r="BA93" i="8"/>
  <c r="AA30" i="8"/>
  <c r="H94" i="8"/>
  <c r="H93" i="8"/>
  <c r="H88" i="8"/>
  <c r="H7" i="8"/>
  <c r="H82" i="8"/>
  <c r="H87" i="8"/>
  <c r="AQ90" i="8"/>
  <c r="AK92" i="8"/>
  <c r="AK96" i="8" s="1"/>
  <c r="AK80" i="8"/>
  <c r="AS92" i="8"/>
  <c r="AS96" i="8" s="1"/>
  <c r="AS80" i="8"/>
  <c r="AK32" i="3"/>
  <c r="AK32" i="8"/>
  <c r="AI90" i="3"/>
  <c r="J92" i="8"/>
  <c r="J96" i="8" s="1"/>
  <c r="J98" i="8" s="1"/>
  <c r="J100" i="8" s="1"/>
  <c r="J80" i="8"/>
  <c r="K98" i="3"/>
  <c r="N30" i="2"/>
  <c r="N18" i="2"/>
  <c r="AF98" i="3"/>
  <c r="AK44" i="3"/>
  <c r="AK44" i="8"/>
  <c r="AL77" i="2"/>
  <c r="AI38" i="3"/>
  <c r="AZ38" i="3" s="1"/>
  <c r="AZ82" i="8"/>
  <c r="AZ87" i="8"/>
  <c r="AP94" i="3"/>
  <c r="AN80" i="8"/>
  <c r="AN92" i="8"/>
  <c r="AN96" i="8" s="1"/>
  <c r="AW80" i="8"/>
  <c r="AW92" i="8"/>
  <c r="BA82" i="3"/>
  <c r="K92" i="8"/>
  <c r="K96" i="8" s="1"/>
  <c r="K80" i="8"/>
  <c r="L90" i="8"/>
  <c r="AK90" i="8"/>
  <c r="AI92" i="8"/>
  <c r="AI96" i="8" s="1"/>
  <c r="AI98" i="8" s="1"/>
  <c r="AI80" i="8"/>
  <c r="AB92" i="8"/>
  <c r="AB96" i="8" s="1"/>
  <c r="AB80" i="8"/>
  <c r="AT90" i="8"/>
  <c r="AI30" i="3"/>
  <c r="AZ30" i="3" s="1"/>
  <c r="AF80" i="8"/>
  <c r="AF92" i="8"/>
  <c r="AF96" i="8" s="1"/>
  <c r="BC48" i="8"/>
  <c r="BC50" i="8" s="1"/>
  <c r="C69" i="7"/>
  <c r="C74" i="7" s="1"/>
  <c r="C75" i="7" s="1"/>
  <c r="L27" i="8"/>
  <c r="L91" i="8"/>
  <c r="AQ63" i="8"/>
  <c r="N63" i="8" s="1"/>
  <c r="AE75" i="8"/>
  <c r="AF77" i="8"/>
  <c r="AX76" i="8"/>
  <c r="AW75" i="8"/>
  <c r="AL37" i="8"/>
  <c r="AM38" i="8"/>
  <c r="AK55" i="8"/>
  <c r="AK56" i="8"/>
  <c r="AK78" i="8" s="1"/>
  <c r="AX30" i="8"/>
  <c r="AY37" i="8"/>
  <c r="N92" i="8"/>
  <c r="BF21" i="8"/>
  <c r="AQ43" i="8"/>
  <c r="AE55" i="8"/>
  <c r="AE56" i="8"/>
  <c r="AE78" i="8" s="1"/>
  <c r="C57" i="8"/>
  <c r="C78" i="8"/>
  <c r="AL75" i="8"/>
  <c r="BB56" i="8"/>
  <c r="D57" i="8"/>
  <c r="D78" i="8"/>
  <c r="G57" i="8"/>
  <c r="G78" i="8"/>
  <c r="AS27" i="8"/>
  <c r="BG24" i="8"/>
  <c r="J57" i="8"/>
  <c r="J78" i="8"/>
  <c r="BA50" i="8"/>
  <c r="AJ55" i="8"/>
  <c r="AJ56" i="8"/>
  <c r="AJ78" i="8" s="1"/>
  <c r="AE77" i="8"/>
  <c r="BF42" i="8"/>
  <c r="AX50" i="8"/>
  <c r="AE37" i="8"/>
  <c r="M91" i="8"/>
  <c r="I57" i="8"/>
  <c r="I78" i="8"/>
  <c r="AP55" i="8"/>
  <c r="AP56" i="8"/>
  <c r="AP78" i="8" s="1"/>
  <c r="AO27" i="8"/>
  <c r="AX69" i="8"/>
  <c r="AX74" i="8" s="1"/>
  <c r="AD74" i="8"/>
  <c r="AD75" i="8" s="1"/>
  <c r="AX40" i="8"/>
  <c r="M27" i="8"/>
  <c r="AI55" i="8"/>
  <c r="AI56" i="8"/>
  <c r="AI78" i="8" s="1"/>
  <c r="N90" i="8"/>
  <c r="AZ50" i="8"/>
  <c r="BA76" i="8"/>
  <c r="AJ75" i="8"/>
  <c r="AF75" i="8"/>
  <c r="AN55" i="8"/>
  <c r="AN56" i="8"/>
  <c r="AN78" i="8" s="1"/>
  <c r="N20" i="8"/>
  <c r="N29" i="8" s="1"/>
  <c r="AX38" i="8"/>
  <c r="BG18" i="7"/>
  <c r="AR43" i="7"/>
  <c r="AR32" i="7"/>
  <c r="AS20" i="7"/>
  <c r="BF25" i="7"/>
  <c r="AS75" i="7"/>
  <c r="O75" i="7" s="1"/>
  <c r="O76" i="7"/>
  <c r="AU77" i="7"/>
  <c r="N75" i="7"/>
  <c r="AN28" i="7"/>
  <c r="AN24" i="7"/>
  <c r="AN27" i="7" s="1"/>
  <c r="AN29" i="7"/>
  <c r="AX62" i="7"/>
  <c r="AY76" i="7"/>
  <c r="AF75" i="7"/>
  <c r="AX77" i="7"/>
  <c r="AX24" i="7"/>
  <c r="AX28" i="7"/>
  <c r="AX29" i="7"/>
  <c r="AQ60" i="7"/>
  <c r="AQ36" i="7"/>
  <c r="AQ17" i="7"/>
  <c r="AQ20" i="7" s="1"/>
  <c r="AQ29" i="7" s="1"/>
  <c r="N7" i="7"/>
  <c r="AY55" i="7"/>
  <c r="AY56" i="7"/>
  <c r="AP28" i="7"/>
  <c r="AP24" i="7"/>
  <c r="AP27" i="7" s="1"/>
  <c r="AS62" i="7"/>
  <c r="AJ77" i="7"/>
  <c r="N15" i="7"/>
  <c r="N21" i="7"/>
  <c r="AU30" i="7"/>
  <c r="O30" i="7" s="1"/>
  <c r="AT60" i="7"/>
  <c r="AT36" i="7"/>
  <c r="AT17" i="7"/>
  <c r="AT20" i="7" s="1"/>
  <c r="AU15" i="7"/>
  <c r="O25" i="7"/>
  <c r="BC55" i="7"/>
  <c r="BC56" i="7"/>
  <c r="AE75" i="7"/>
  <c r="AX75" i="7" s="1"/>
  <c r="AF77" i="7"/>
  <c r="AY77" i="7" s="1"/>
  <c r="AI77" i="7"/>
  <c r="AG77" i="7"/>
  <c r="AH77" i="7"/>
  <c r="AX76" i="7"/>
  <c r="AX50" i="7"/>
  <c r="BF22" i="7"/>
  <c r="BF42" i="7"/>
  <c r="AU16" i="7"/>
  <c r="AU79" i="7" s="1"/>
  <c r="BC63" i="7"/>
  <c r="BC20" i="7"/>
  <c r="AE55" i="7"/>
  <c r="AE56" i="7"/>
  <c r="AE78" i="7" s="1"/>
  <c r="AW28" i="7"/>
  <c r="AW24" i="7"/>
  <c r="AW29" i="7"/>
  <c r="L27" i="7"/>
  <c r="AS77" i="7"/>
  <c r="BG22" i="7"/>
  <c r="BG19" i="7"/>
  <c r="AT77" i="7"/>
  <c r="AO27" i="7"/>
  <c r="BB62" i="7"/>
  <c r="AS55" i="7"/>
  <c r="AS56" i="7"/>
  <c r="AS78" i="7" s="1"/>
  <c r="BB28" i="7"/>
  <c r="BB24" i="7"/>
  <c r="BB29" i="7"/>
  <c r="BG21" i="7"/>
  <c r="AE32" i="7"/>
  <c r="AX32" i="7" s="1"/>
  <c r="AE43" i="7"/>
  <c r="AE44" i="7" s="1"/>
  <c r="AX44" i="7" s="1"/>
  <c r="BG36" i="3"/>
  <c r="BG40" i="2"/>
  <c r="AT56" i="2"/>
  <c r="AT78" i="2" s="1"/>
  <c r="AU18" i="2"/>
  <c r="O18" i="2" s="1"/>
  <c r="BF25" i="2"/>
  <c r="AW62" i="2"/>
  <c r="BF23" i="2"/>
  <c r="BB28" i="2"/>
  <c r="BB24" i="2"/>
  <c r="AZ50" i="2"/>
  <c r="AA77" i="2"/>
  <c r="E57" i="3"/>
  <c r="E78" i="3"/>
  <c r="I80" i="3"/>
  <c r="I92" i="3"/>
  <c r="I96" i="3" s="1"/>
  <c r="I98" i="3" s="1"/>
  <c r="Z32" i="2"/>
  <c r="Z43" i="2"/>
  <c r="Z44" i="2" s="1"/>
  <c r="J55" i="2"/>
  <c r="J56" i="2"/>
  <c r="J78" i="2" s="1"/>
  <c r="AZ79" i="3"/>
  <c r="X31" i="3"/>
  <c r="W31" i="2"/>
  <c r="W31" i="8" s="1"/>
  <c r="AZ42" i="2"/>
  <c r="Z69" i="3"/>
  <c r="Z74" i="3" s="1"/>
  <c r="Z75" i="3" s="1"/>
  <c r="Z78" i="3"/>
  <c r="AA65" i="3"/>
  <c r="P43" i="2"/>
  <c r="AN62" i="2"/>
  <c r="AN63" i="2" s="1"/>
  <c r="F57" i="3"/>
  <c r="F78" i="3"/>
  <c r="X43" i="2"/>
  <c r="X44" i="2" s="1"/>
  <c r="X32" i="2"/>
  <c r="AQ85" i="3"/>
  <c r="H80" i="3"/>
  <c r="H92" i="3"/>
  <c r="H96" i="3" s="1"/>
  <c r="AS36" i="2"/>
  <c r="AS60" i="2"/>
  <c r="AS17" i="2"/>
  <c r="AI39" i="3"/>
  <c r="BC93" i="3"/>
  <c r="BF23" i="3"/>
  <c r="N88" i="3"/>
  <c r="BF18" i="3"/>
  <c r="O62" i="3"/>
  <c r="AT43" i="3"/>
  <c r="N12" i="2"/>
  <c r="AK75" i="2"/>
  <c r="AO77" i="2"/>
  <c r="AP24" i="3"/>
  <c r="AP27" i="3" s="1"/>
  <c r="AP28" i="3"/>
  <c r="AP91" i="3" s="1"/>
  <c r="AX69" i="3"/>
  <c r="AX74" i="3" s="1"/>
  <c r="AG37" i="3"/>
  <c r="BA90" i="3"/>
  <c r="AE75" i="2"/>
  <c r="AX75" i="2" s="1"/>
  <c r="AH77" i="2"/>
  <c r="BB77" i="2" s="1"/>
  <c r="AG77" i="2"/>
  <c r="BA77" i="2" s="1"/>
  <c r="BC55" i="3"/>
  <c r="BC56" i="3"/>
  <c r="AZ87" i="3"/>
  <c r="AI55" i="2"/>
  <c r="AI56" i="2"/>
  <c r="AI78" i="2" s="1"/>
  <c r="AE38" i="3"/>
  <c r="AE37" i="3" s="1"/>
  <c r="BB29" i="2"/>
  <c r="AW30" i="3"/>
  <c r="S55" i="3"/>
  <c r="S56" i="3"/>
  <c r="S78" i="3" s="1"/>
  <c r="AR80" i="3"/>
  <c r="AR92" i="3"/>
  <c r="AR96" i="3" s="1"/>
  <c r="AR98" i="3" s="1"/>
  <c r="AR100" i="3" s="1"/>
  <c r="BG35" i="2"/>
  <c r="AE82" i="3"/>
  <c r="AE7" i="3"/>
  <c r="AE6" i="2"/>
  <c r="AE94" i="3"/>
  <c r="AE93" i="3"/>
  <c r="AE87" i="3"/>
  <c r="AZ55" i="3"/>
  <c r="O76" i="3"/>
  <c r="BQ98" i="3"/>
  <c r="BQ100" i="3" s="1"/>
  <c r="AT15" i="2"/>
  <c r="AS42" i="2"/>
  <c r="AI82" i="3"/>
  <c r="AI7" i="3"/>
  <c r="AT22" i="2"/>
  <c r="AU22" i="2" s="1"/>
  <c r="O22" i="2" s="1"/>
  <c r="BG35" i="3"/>
  <c r="N35" i="3"/>
  <c r="N36" i="3" s="1"/>
  <c r="AF77" i="2"/>
  <c r="AY77" i="2" s="1"/>
  <c r="AP77" i="2"/>
  <c r="BB40" i="3"/>
  <c r="AE43" i="2"/>
  <c r="AE44" i="2" s="1"/>
  <c r="AE32" i="2"/>
  <c r="AO76" i="3"/>
  <c r="AO50" i="3"/>
  <c r="R43" i="2"/>
  <c r="AN55" i="3"/>
  <c r="AN56" i="3"/>
  <c r="AN78" i="3" s="1"/>
  <c r="O52" i="2"/>
  <c r="AX62" i="2"/>
  <c r="AX50" i="2"/>
  <c r="AZ82" i="3"/>
  <c r="AZ92" i="3" s="1"/>
  <c r="AQ37" i="2"/>
  <c r="AW98" i="3"/>
  <c r="Y43" i="2"/>
  <c r="Y44" i="2" s="1"/>
  <c r="Y32" i="2"/>
  <c r="AZ37" i="2"/>
  <c r="AP60" i="2"/>
  <c r="AP63" i="2" s="1"/>
  <c r="AP36" i="2"/>
  <c r="AP17" i="2"/>
  <c r="AP20" i="2" s="1"/>
  <c r="BA48" i="3"/>
  <c r="N82" i="3"/>
  <c r="N92" i="3" s="1"/>
  <c r="AM55" i="2"/>
  <c r="AM56" i="2"/>
  <c r="AM78" i="2" s="1"/>
  <c r="AX20" i="2"/>
  <c r="AL55" i="2"/>
  <c r="AL56" i="2"/>
  <c r="AL78" i="2" s="1"/>
  <c r="AZ93" i="3"/>
  <c r="AZ94" i="3"/>
  <c r="AY48" i="3"/>
  <c r="AS98" i="3"/>
  <c r="AS100" i="3" s="1"/>
  <c r="BF21" i="2"/>
  <c r="AZ76" i="2"/>
  <c r="H43" i="2"/>
  <c r="H44" i="2" s="1"/>
  <c r="H32" i="2"/>
  <c r="O28" i="3"/>
  <c r="O91" i="3" s="1"/>
  <c r="O24" i="3"/>
  <c r="O29" i="3"/>
  <c r="AP55" i="3"/>
  <c r="AP56" i="3"/>
  <c r="AP78" i="3" s="1"/>
  <c r="AK77" i="2"/>
  <c r="BC60" i="2"/>
  <c r="Y77" i="2"/>
  <c r="L91" i="3"/>
  <c r="W69" i="2"/>
  <c r="W74" i="2" s="1"/>
  <c r="W75" i="2" s="1"/>
  <c r="W62" i="2"/>
  <c r="W63" i="2" s="1"/>
  <c r="AB32" i="3"/>
  <c r="AW32" i="3" s="1"/>
  <c r="AW32" i="2"/>
  <c r="M52" i="2"/>
  <c r="AK76" i="3"/>
  <c r="AK75" i="3" s="1"/>
  <c r="AK50" i="3"/>
  <c r="J78" i="3"/>
  <c r="J57" i="3"/>
  <c r="J32" i="2"/>
  <c r="J43" i="2"/>
  <c r="J44" i="2" s="1"/>
  <c r="J44" i="8" s="1"/>
  <c r="G57" i="3"/>
  <c r="N39" i="2"/>
  <c r="BG39" i="2"/>
  <c r="AA80" i="3"/>
  <c r="AA92" i="3"/>
  <c r="AA96" i="3" s="1"/>
  <c r="AA98" i="3" s="1"/>
  <c r="AT19" i="2"/>
  <c r="AU19" i="2" s="1"/>
  <c r="O19" i="2" s="1"/>
  <c r="BO60" i="2"/>
  <c r="BO36" i="2"/>
  <c r="BO17" i="2"/>
  <c r="BO20" i="2" s="1"/>
  <c r="AH76" i="3"/>
  <c r="AH50" i="3"/>
  <c r="AQ77" i="2"/>
  <c r="AY69" i="3"/>
  <c r="AY74" i="3" s="1"/>
  <c r="AF74" i="3"/>
  <c r="AI69" i="3"/>
  <c r="M63" i="2"/>
  <c r="AY50" i="2"/>
  <c r="X77" i="2"/>
  <c r="AB44" i="3"/>
  <c r="AW44" i="3" s="1"/>
  <c r="AW44" i="2"/>
  <c r="Z77" i="2"/>
  <c r="AG76" i="3"/>
  <c r="AG75" i="3" s="1"/>
  <c r="AG50" i="3"/>
  <c r="AX76" i="2"/>
  <c r="AY69" i="2"/>
  <c r="AY74" i="2" s="1"/>
  <c r="AF74" i="2"/>
  <c r="AI74" i="2" s="1"/>
  <c r="BC7" i="3"/>
  <c r="AE30" i="3"/>
  <c r="AX30" i="3" s="1"/>
  <c r="AQ87" i="3"/>
  <c r="AQ90" i="3" s="1"/>
  <c r="BG16" i="3"/>
  <c r="AQ79" i="3"/>
  <c r="AW55" i="3"/>
  <c r="O37" i="2"/>
  <c r="U43" i="2"/>
  <c r="AF55" i="2"/>
  <c r="AF56" i="2"/>
  <c r="AF78" i="2" s="1"/>
  <c r="AN20" i="2"/>
  <c r="BC17" i="2"/>
  <c r="L27" i="3"/>
  <c r="AD43" i="2"/>
  <c r="AD44" i="2" s="1"/>
  <c r="AD44" i="8" s="1"/>
  <c r="AD32" i="2"/>
  <c r="AD32" i="8" s="1"/>
  <c r="N16" i="3"/>
  <c r="N17" i="3" s="1"/>
  <c r="AQ94" i="3"/>
  <c r="BG25" i="3"/>
  <c r="N25" i="3"/>
  <c r="AQ17" i="3"/>
  <c r="AL43" i="2"/>
  <c r="AL44" i="2" s="1"/>
  <c r="AL44" i="8" s="1"/>
  <c r="AL32" i="2"/>
  <c r="AL32" i="8" s="1"/>
  <c r="K32" i="2"/>
  <c r="K32" i="8" s="1"/>
  <c r="K43" i="2"/>
  <c r="K44" i="2" s="1"/>
  <c r="K44" i="8" s="1"/>
  <c r="AS76" i="2"/>
  <c r="AS77" i="2" s="1"/>
  <c r="AS50" i="2"/>
  <c r="AW56" i="3"/>
  <c r="L27" i="2"/>
  <c r="AZ79" i="2"/>
  <c r="AQ42" i="2"/>
  <c r="N42" i="2" s="1"/>
  <c r="BB76" i="2"/>
  <c r="AL75" i="2"/>
  <c r="BB75" i="2" s="1"/>
  <c r="BA39" i="3"/>
  <c r="AJ76" i="3"/>
  <c r="AJ50" i="3"/>
  <c r="AS79" i="2"/>
  <c r="AQ82" i="3"/>
  <c r="AQ7" i="3"/>
  <c r="AQ95" i="3"/>
  <c r="Q43" i="2"/>
  <c r="AT16" i="2"/>
  <c r="AT79" i="2" s="1"/>
  <c r="L98" i="3"/>
  <c r="AU76" i="2"/>
  <c r="AU75" i="2" s="1"/>
  <c r="AM39" i="3"/>
  <c r="BF39" i="3" s="1"/>
  <c r="AZ56" i="3"/>
  <c r="AZ52" i="3"/>
  <c r="N76" i="2"/>
  <c r="BC76" i="2"/>
  <c r="AN75" i="2"/>
  <c r="BF22" i="2"/>
  <c r="BC82" i="3"/>
  <c r="BC85" i="3"/>
  <c r="BC88" i="3"/>
  <c r="W77" i="2"/>
  <c r="AP76" i="3"/>
  <c r="AP75" i="3" s="1"/>
  <c r="BC42" i="2"/>
  <c r="AY76" i="2"/>
  <c r="N15" i="2"/>
  <c r="BA50" i="2"/>
  <c r="BB48" i="3"/>
  <c r="BB50" i="3" s="1"/>
  <c r="AX48" i="3"/>
  <c r="AQ93" i="3"/>
  <c r="AW75" i="3"/>
  <c r="BB63" i="2"/>
  <c r="BF21" i="3"/>
  <c r="AO27" i="2"/>
  <c r="AS63" i="3"/>
  <c r="O63" i="3" s="1"/>
  <c r="BB7" i="3"/>
  <c r="AI69" i="2"/>
  <c r="AZ69" i="2" s="1"/>
  <c r="AZ74" i="2" s="1"/>
  <c r="M24" i="3"/>
  <c r="M28" i="3"/>
  <c r="M29" i="3"/>
  <c r="D57" i="3"/>
  <c r="D78" i="3"/>
  <c r="AL55" i="3"/>
  <c r="AL56" i="3"/>
  <c r="AL78" i="3" s="1"/>
  <c r="M98" i="3"/>
  <c r="AQ60" i="2"/>
  <c r="AQ36" i="2"/>
  <c r="AQ17" i="2"/>
  <c r="AQ20" i="2" s="1"/>
  <c r="AP62" i="3"/>
  <c r="AP63" i="3" s="1"/>
  <c r="AN75" i="3"/>
  <c r="K76" i="2"/>
  <c r="K75" i="2" s="1"/>
  <c r="K50" i="2"/>
  <c r="L76" i="2"/>
  <c r="AX37" i="2"/>
  <c r="O48" i="2"/>
  <c r="AO28" i="3"/>
  <c r="AO91" i="3" s="1"/>
  <c r="AO24" i="3"/>
  <c r="AO29" i="3"/>
  <c r="AT30" i="2"/>
  <c r="AW27" i="2"/>
  <c r="AX56" i="2"/>
  <c r="AX52" i="2"/>
  <c r="AK37" i="3"/>
  <c r="AL38" i="3"/>
  <c r="AJ75" i="2"/>
  <c r="BA76" i="2"/>
  <c r="BC36" i="2"/>
  <c r="AY52" i="3"/>
  <c r="N93" i="3"/>
  <c r="BF19" i="3"/>
  <c r="AZ88" i="3"/>
  <c r="AM76" i="3"/>
  <c r="AM75" i="3" s="1"/>
  <c r="AM50" i="3"/>
  <c r="AU21" i="2"/>
  <c r="AW37" i="3"/>
  <c r="AQ62" i="3"/>
  <c r="AQ63" i="3" s="1"/>
  <c r="AE76" i="3"/>
  <c r="AE50" i="3"/>
  <c r="AF76" i="3"/>
  <c r="O12" i="2"/>
  <c r="BG25" i="2"/>
  <c r="AR28" i="2"/>
  <c r="AR24" i="2"/>
  <c r="AR27" i="2" s="1"/>
  <c r="AT23" i="2"/>
  <c r="AS27" i="3"/>
  <c r="AA32" i="2"/>
  <c r="AA43" i="2"/>
  <c r="AA44" i="2" s="1"/>
  <c r="BB82" i="3"/>
  <c r="BB88" i="3"/>
  <c r="BB87" i="3"/>
  <c r="BB50" i="2"/>
  <c r="AK55" i="2"/>
  <c r="AK56" i="2"/>
  <c r="AK78" i="2" s="1"/>
  <c r="N85" i="3"/>
  <c r="AX52" i="3"/>
  <c r="AL76" i="3"/>
  <c r="K98" i="8" l="1"/>
  <c r="AZ7" i="3"/>
  <c r="Z98" i="8"/>
  <c r="AN98" i="8"/>
  <c r="AN100" i="8" s="1"/>
  <c r="BC55" i="2"/>
  <c r="W44" i="2"/>
  <c r="BA37" i="8"/>
  <c r="AI37" i="3"/>
  <c r="AY37" i="3"/>
  <c r="AB98" i="8"/>
  <c r="AJ98" i="8"/>
  <c r="AZ38" i="8"/>
  <c r="AZ37" i="8" s="1"/>
  <c r="BC90" i="3"/>
  <c r="BF18" i="2"/>
  <c r="BF35" i="2"/>
  <c r="M98" i="8"/>
  <c r="M100" i="8" s="1"/>
  <c r="AZ39" i="3"/>
  <c r="BB39" i="3"/>
  <c r="AM98" i="8"/>
  <c r="AD98" i="8"/>
  <c r="BB98" i="8"/>
  <c r="AQ79" i="2"/>
  <c r="N16" i="2"/>
  <c r="N17" i="2" s="1"/>
  <c r="BF30" i="2"/>
  <c r="AG76" i="8"/>
  <c r="AG50" i="8"/>
  <c r="AH76" i="8"/>
  <c r="AY48" i="8"/>
  <c r="BG12" i="7"/>
  <c r="H90" i="3"/>
  <c r="H98" i="3" s="1"/>
  <c r="AG98" i="8"/>
  <c r="AQ98" i="8"/>
  <c r="AQ100" i="8" s="1"/>
  <c r="N43" i="8"/>
  <c r="AK98" i="8"/>
  <c r="AH98" i="8"/>
  <c r="AM77" i="3"/>
  <c r="AF98" i="8"/>
  <c r="BF16" i="7"/>
  <c r="AP90" i="8"/>
  <c r="AO98" i="8"/>
  <c r="AO100" i="8" s="1"/>
  <c r="AJ77" i="3"/>
  <c r="AE90" i="3"/>
  <c r="N79" i="7"/>
  <c r="AE90" i="8"/>
  <c r="AS98" i="8"/>
  <c r="AS100" i="8" s="1"/>
  <c r="AT98" i="8"/>
  <c r="AT100" i="8" s="1"/>
  <c r="O16" i="7"/>
  <c r="O79" i="7" s="1"/>
  <c r="BC77" i="7"/>
  <c r="K76" i="8"/>
  <c r="K75" i="8" s="1"/>
  <c r="K50" i="8"/>
  <c r="K55" i="8" s="1"/>
  <c r="Y44" i="3"/>
  <c r="Y44" i="8"/>
  <c r="AA44" i="3"/>
  <c r="AA44" i="8"/>
  <c r="AQ48" i="8"/>
  <c r="L46" i="8"/>
  <c r="N46" i="8"/>
  <c r="N48" i="8" s="1"/>
  <c r="N50" i="8" s="1"/>
  <c r="AE44" i="3"/>
  <c r="AE44" i="8"/>
  <c r="AX44" i="8" s="1"/>
  <c r="X32" i="3"/>
  <c r="X32" i="8"/>
  <c r="Z44" i="3"/>
  <c r="Z44" i="8"/>
  <c r="AW96" i="8"/>
  <c r="N5" i="3"/>
  <c r="N5" i="8"/>
  <c r="N7" i="2"/>
  <c r="AE80" i="8"/>
  <c r="AE92" i="8"/>
  <c r="AE96" i="8" s="1"/>
  <c r="AZ73" i="8"/>
  <c r="AI74" i="8"/>
  <c r="AO76" i="8"/>
  <c r="AO50" i="8"/>
  <c r="AP76" i="8"/>
  <c r="AP75" i="8" s="1"/>
  <c r="BG35" i="7"/>
  <c r="AP80" i="8"/>
  <c r="AP92" i="8"/>
  <c r="AP96" i="8" s="1"/>
  <c r="AX7" i="7"/>
  <c r="AZ90" i="8"/>
  <c r="AA32" i="3"/>
  <c r="AA32" i="8"/>
  <c r="AG77" i="3"/>
  <c r="N63" i="3"/>
  <c r="BA75" i="2"/>
  <c r="J32" i="3"/>
  <c r="J32" i="8"/>
  <c r="X44" i="3"/>
  <c r="X44" i="8"/>
  <c r="Z32" i="3"/>
  <c r="Z32" i="8"/>
  <c r="AZ80" i="8"/>
  <c r="AZ92" i="8"/>
  <c r="BA80" i="8"/>
  <c r="BA92" i="8"/>
  <c r="AU42" i="7"/>
  <c r="O42" i="7" s="1"/>
  <c r="BG42" i="7" s="1"/>
  <c r="O23" i="7"/>
  <c r="BG23" i="7" s="1"/>
  <c r="AY90" i="3"/>
  <c r="BA80" i="3"/>
  <c r="BA92" i="3"/>
  <c r="BA90" i="8"/>
  <c r="N36" i="8"/>
  <c r="BF35" i="8"/>
  <c r="N46" i="3"/>
  <c r="N48" i="3" s="1"/>
  <c r="N50" i="3" s="1"/>
  <c r="L46" i="3"/>
  <c r="AQ48" i="3"/>
  <c r="AY90" i="8"/>
  <c r="Z69" i="8"/>
  <c r="Z74" i="8" s="1"/>
  <c r="Z75" i="8" s="1"/>
  <c r="Z78" i="8"/>
  <c r="AA65" i="8"/>
  <c r="AY92" i="3"/>
  <c r="AY80" i="3"/>
  <c r="AF75" i="2"/>
  <c r="AY75" i="2" s="1"/>
  <c r="H32" i="3"/>
  <c r="H32" i="8"/>
  <c r="AZ77" i="2"/>
  <c r="H90" i="8"/>
  <c r="AN76" i="8"/>
  <c r="AM76" i="8"/>
  <c r="AM50" i="8"/>
  <c r="L98" i="8"/>
  <c r="L100" i="8" s="1"/>
  <c r="BB40" i="8"/>
  <c r="AH55" i="8"/>
  <c r="AH56" i="8"/>
  <c r="AH78" i="8" s="1"/>
  <c r="AE32" i="3"/>
  <c r="AE32" i="8"/>
  <c r="AX32" i="8" s="1"/>
  <c r="W44" i="3"/>
  <c r="W44" i="8"/>
  <c r="BC55" i="8"/>
  <c r="BC56" i="8"/>
  <c r="AL56" i="8"/>
  <c r="AL78" i="8" s="1"/>
  <c r="H80" i="8"/>
  <c r="H92" i="8"/>
  <c r="H96" i="8" s="1"/>
  <c r="H98" i="8" s="1"/>
  <c r="AP80" i="3"/>
  <c r="AP92" i="3"/>
  <c r="AP96" i="3" s="1"/>
  <c r="AP98" i="3" s="1"/>
  <c r="AP100" i="3" s="1"/>
  <c r="BF19" i="2"/>
  <c r="AE77" i="3"/>
  <c r="Y32" i="3"/>
  <c r="Y32" i="8"/>
  <c r="BB39" i="8"/>
  <c r="AY92" i="8"/>
  <c r="AY80" i="8"/>
  <c r="AX55" i="8"/>
  <c r="AX56" i="8"/>
  <c r="N28" i="8"/>
  <c r="N24" i="8"/>
  <c r="AX75" i="8"/>
  <c r="M43" i="8"/>
  <c r="AS43" i="8"/>
  <c r="BA55" i="8"/>
  <c r="BA56" i="8"/>
  <c r="N96" i="8"/>
  <c r="AZ55" i="8"/>
  <c r="AZ56" i="8"/>
  <c r="AX37" i="8"/>
  <c r="AM37" i="8"/>
  <c r="BF38" i="8"/>
  <c r="L43" i="8"/>
  <c r="BA75" i="8"/>
  <c r="BB38" i="8"/>
  <c r="BC28" i="7"/>
  <c r="BC24" i="7"/>
  <c r="BC29" i="7"/>
  <c r="AT62" i="7"/>
  <c r="AT63" i="7" s="1"/>
  <c r="AQ62" i="7"/>
  <c r="N62" i="7" s="1"/>
  <c r="AO32" i="7"/>
  <c r="AW27" i="7"/>
  <c r="BB77" i="7"/>
  <c r="BG25" i="7"/>
  <c r="AS63" i="7"/>
  <c r="BG30" i="7"/>
  <c r="BA77" i="7"/>
  <c r="AP32" i="7"/>
  <c r="AX27" i="7"/>
  <c r="AS28" i="7"/>
  <c r="AS24" i="7"/>
  <c r="AS29" i="7"/>
  <c r="AU60" i="7"/>
  <c r="AU36" i="7"/>
  <c r="AU17" i="7"/>
  <c r="AU20" i="7" s="1"/>
  <c r="O15" i="7"/>
  <c r="BF21" i="7"/>
  <c r="BB27" i="7"/>
  <c r="BC62" i="7"/>
  <c r="L43" i="7"/>
  <c r="AZ77" i="7"/>
  <c r="AT28" i="7"/>
  <c r="AT24" i="7"/>
  <c r="AT27" i="7" s="1"/>
  <c r="AT29" i="7"/>
  <c r="AQ28" i="7"/>
  <c r="AQ24" i="7"/>
  <c r="AQ27" i="7" s="1"/>
  <c r="AY75" i="7"/>
  <c r="AI75" i="7"/>
  <c r="AZ75" i="7" s="1"/>
  <c r="AN43" i="7"/>
  <c r="AN32" i="7"/>
  <c r="N60" i="7"/>
  <c r="AX55" i="7"/>
  <c r="AX56" i="7"/>
  <c r="N36" i="7"/>
  <c r="N17" i="7"/>
  <c r="BF15" i="7"/>
  <c r="AR44" i="7"/>
  <c r="AU77" i="2"/>
  <c r="BG37" i="2"/>
  <c r="BG22" i="2"/>
  <c r="BF42" i="2"/>
  <c r="BC63" i="2"/>
  <c r="K55" i="2"/>
  <c r="K56" i="2"/>
  <c r="K78" i="2" s="1"/>
  <c r="AQ80" i="3"/>
  <c r="AQ92" i="3"/>
  <c r="AQ96" i="3" s="1"/>
  <c r="AQ98" i="3" s="1"/>
  <c r="AX55" i="2"/>
  <c r="AX6" i="2"/>
  <c r="AX6" i="8" s="1"/>
  <c r="AE7" i="2"/>
  <c r="N60" i="2"/>
  <c r="AZ37" i="3"/>
  <c r="BB80" i="3"/>
  <c r="BB92" i="3"/>
  <c r="BB96" i="3" s="1"/>
  <c r="AS43" i="3"/>
  <c r="O21" i="2"/>
  <c r="AQ28" i="2"/>
  <c r="AQ24" i="2"/>
  <c r="AQ27" i="2" s="1"/>
  <c r="AQ29" i="2"/>
  <c r="M91" i="3"/>
  <c r="L43" i="2"/>
  <c r="AS55" i="2"/>
  <c r="AS56" i="2"/>
  <c r="AS78" i="2" s="1"/>
  <c r="AL32" i="3"/>
  <c r="N87" i="3"/>
  <c r="BF16" i="3"/>
  <c r="N79" i="3"/>
  <c r="AH55" i="3"/>
  <c r="AH56" i="3"/>
  <c r="AH78" i="3" s="1"/>
  <c r="J44" i="3"/>
  <c r="N80" i="3"/>
  <c r="AX38" i="3"/>
  <c r="BG12" i="2"/>
  <c r="BB55" i="2"/>
  <c r="BB56" i="2"/>
  <c r="AT42" i="2"/>
  <c r="AM55" i="3"/>
  <c r="AM56" i="3"/>
  <c r="AM78" i="3" s="1"/>
  <c r="M27" i="3"/>
  <c r="AX50" i="3"/>
  <c r="BA55" i="2"/>
  <c r="BA56" i="2"/>
  <c r="O76" i="2"/>
  <c r="AS75" i="2"/>
  <c r="O75" i="2" s="1"/>
  <c r="AT77" i="2"/>
  <c r="AL44" i="3"/>
  <c r="BG19" i="2"/>
  <c r="AO55" i="3"/>
  <c r="AO56" i="3"/>
  <c r="AO78" i="3" s="1"/>
  <c r="BF35" i="3"/>
  <c r="AE80" i="3"/>
  <c r="AE92" i="3"/>
  <c r="AE96" i="3" s="1"/>
  <c r="AS20" i="2"/>
  <c r="N20" i="3"/>
  <c r="AW43" i="2"/>
  <c r="AQ62" i="2"/>
  <c r="AQ63" i="2" s="1"/>
  <c r="N63" i="2" s="1"/>
  <c r="BB55" i="3"/>
  <c r="BB56" i="3"/>
  <c r="K44" i="3"/>
  <c r="K76" i="3"/>
  <c r="K75" i="3" s="1"/>
  <c r="K50" i="3"/>
  <c r="L43" i="3"/>
  <c r="AZ76" i="3"/>
  <c r="AH75" i="3"/>
  <c r="AK77" i="3"/>
  <c r="AX24" i="2"/>
  <c r="AX28" i="2"/>
  <c r="AX29" i="2"/>
  <c r="AS62" i="2"/>
  <c r="AS63" i="2" s="1"/>
  <c r="N62" i="3"/>
  <c r="BB76" i="3"/>
  <c r="BB75" i="3" s="1"/>
  <c r="AL75" i="3"/>
  <c r="AO32" i="2"/>
  <c r="AO32" i="8" s="1"/>
  <c r="N36" i="2"/>
  <c r="BF15" i="2"/>
  <c r="AJ55" i="3"/>
  <c r="AJ56" i="3"/>
  <c r="AJ78" i="3" s="1"/>
  <c r="K32" i="3"/>
  <c r="AD32" i="3"/>
  <c r="AX32" i="2"/>
  <c r="BG18" i="2"/>
  <c r="BO28" i="2"/>
  <c r="BO24" i="2"/>
  <c r="BO27" i="2" s="1"/>
  <c r="BO32" i="2" s="1"/>
  <c r="BO29" i="2"/>
  <c r="AZ96" i="3"/>
  <c r="AK55" i="3"/>
  <c r="AK56" i="3"/>
  <c r="AK78" i="3" s="1"/>
  <c r="AO75" i="3"/>
  <c r="BC76" i="3"/>
  <c r="BC75" i="3" s="1"/>
  <c r="AT60" i="2"/>
  <c r="AT36" i="2"/>
  <c r="AT17" i="2"/>
  <c r="AT20" i="2" s="1"/>
  <c r="AU15" i="2"/>
  <c r="O15" i="2" s="1"/>
  <c r="BA37" i="3"/>
  <c r="BF12" i="2"/>
  <c r="AZ55" i="2"/>
  <c r="AZ56" i="2"/>
  <c r="AR32" i="2"/>
  <c r="AR32" i="8" s="1"/>
  <c r="AR43" i="2"/>
  <c r="AY76" i="3"/>
  <c r="AF75" i="3"/>
  <c r="AI75" i="3" s="1"/>
  <c r="AU30" i="2"/>
  <c r="O30" i="2" s="1"/>
  <c r="M100" i="3"/>
  <c r="AU23" i="2"/>
  <c r="AU42" i="2" s="1"/>
  <c r="BC80" i="3"/>
  <c r="BC92" i="3"/>
  <c r="BC96" i="3" s="1"/>
  <c r="BC98" i="3" s="1"/>
  <c r="BC100" i="3" s="1"/>
  <c r="AO77" i="3"/>
  <c r="AQ20" i="3"/>
  <c r="BG17" i="3"/>
  <c r="AD44" i="3"/>
  <c r="AX44" i="2"/>
  <c r="BC20" i="2"/>
  <c r="AI74" i="3"/>
  <c r="AZ69" i="3"/>
  <c r="AZ74" i="3" s="1"/>
  <c r="BA50" i="3"/>
  <c r="AZ90" i="3"/>
  <c r="AQ100" i="3"/>
  <c r="AA78" i="3"/>
  <c r="AA69" i="3"/>
  <c r="AA74" i="3" s="1"/>
  <c r="AA75" i="3" s="1"/>
  <c r="AZ80" i="3"/>
  <c r="AE55" i="3"/>
  <c r="AE56" i="3"/>
  <c r="AE78" i="3" s="1"/>
  <c r="AL37" i="3"/>
  <c r="AM38" i="3"/>
  <c r="AO27" i="3"/>
  <c r="BB62" i="2"/>
  <c r="L100" i="3"/>
  <c r="BA76" i="3"/>
  <c r="AJ75" i="3"/>
  <c r="AN77" i="3"/>
  <c r="N94" i="3"/>
  <c r="BF25" i="3"/>
  <c r="AN24" i="2"/>
  <c r="AN28" i="2"/>
  <c r="AN29" i="2"/>
  <c r="AG55" i="3"/>
  <c r="AG56" i="3"/>
  <c r="AG78" i="3" s="1"/>
  <c r="AY55" i="2"/>
  <c r="AY56" i="2"/>
  <c r="BF39" i="2"/>
  <c r="N37" i="2"/>
  <c r="AP77" i="3"/>
  <c r="AP24" i="2"/>
  <c r="AP27" i="2" s="1"/>
  <c r="AP28" i="2"/>
  <c r="AP29" i="2"/>
  <c r="AI80" i="3"/>
  <c r="AI92" i="3"/>
  <c r="AI96" i="3" s="1"/>
  <c r="AI98" i="3" s="1"/>
  <c r="BB27" i="2"/>
  <c r="BB90" i="3"/>
  <c r="AE75" i="3"/>
  <c r="AX76" i="3"/>
  <c r="AF77" i="3"/>
  <c r="L75" i="2"/>
  <c r="N75" i="2"/>
  <c r="BC75" i="2"/>
  <c r="AL77" i="3"/>
  <c r="AY50" i="3"/>
  <c r="N62" i="2"/>
  <c r="W31" i="3"/>
  <c r="V31" i="2"/>
  <c r="V31" i="8" s="1"/>
  <c r="W32" i="2"/>
  <c r="AU16" i="2"/>
  <c r="AU79" i="2" s="1"/>
  <c r="AP98" i="8" l="1"/>
  <c r="AP100" i="8" s="1"/>
  <c r="AX32" i="3"/>
  <c r="BG16" i="7"/>
  <c r="AX44" i="3"/>
  <c r="N79" i="2"/>
  <c r="BF16" i="2"/>
  <c r="AE98" i="8"/>
  <c r="AY50" i="8"/>
  <c r="AL77" i="8"/>
  <c r="AZ76" i="8"/>
  <c r="AH75" i="8"/>
  <c r="AG55" i="8"/>
  <c r="AG56" i="8"/>
  <c r="AG78" i="8" s="1"/>
  <c r="AG75" i="8"/>
  <c r="AK77" i="8"/>
  <c r="AY76" i="8"/>
  <c r="AJ77" i="8"/>
  <c r="AG77" i="8"/>
  <c r="K56" i="8"/>
  <c r="K78" i="8" s="1"/>
  <c r="AE98" i="3"/>
  <c r="O42" i="2"/>
  <c r="BG42" i="2" s="1"/>
  <c r="N7" i="3"/>
  <c r="AQ50" i="8"/>
  <c r="AQ76" i="8"/>
  <c r="AS77" i="8" s="1"/>
  <c r="AM55" i="8"/>
  <c r="AM56" i="8"/>
  <c r="AM78" i="8" s="1"/>
  <c r="BA96" i="8"/>
  <c r="AW98" i="8"/>
  <c r="BC76" i="8"/>
  <c r="BC75" i="8" s="1"/>
  <c r="AO75" i="8"/>
  <c r="O23" i="2"/>
  <c r="BG23" i="2" s="1"/>
  <c r="AX82" i="8"/>
  <c r="AX87" i="8"/>
  <c r="AX94" i="8"/>
  <c r="AX93" i="8"/>
  <c r="AX88" i="8"/>
  <c r="AY96" i="8"/>
  <c r="AM75" i="8"/>
  <c r="BB76" i="8"/>
  <c r="BB75" i="8" s="1"/>
  <c r="AN77" i="8"/>
  <c r="AO77" i="8"/>
  <c r="AM77" i="8"/>
  <c r="AP77" i="8"/>
  <c r="AY96" i="3"/>
  <c r="AQ50" i="3"/>
  <c r="AQ76" i="3"/>
  <c r="BA96" i="3"/>
  <c r="AZ74" i="8"/>
  <c r="L48" i="8"/>
  <c r="BQ32" i="3"/>
  <c r="BQ32" i="8"/>
  <c r="N55" i="3"/>
  <c r="N56" i="3"/>
  <c r="N78" i="3" s="1"/>
  <c r="AZ96" i="8"/>
  <c r="W32" i="3"/>
  <c r="W32" i="8"/>
  <c r="AQ63" i="7"/>
  <c r="N63" i="7" s="1"/>
  <c r="AI75" i="2"/>
  <c r="AZ75" i="2" s="1"/>
  <c r="AA69" i="8"/>
  <c r="AA74" i="8" s="1"/>
  <c r="AA75" i="8" s="1"/>
  <c r="AA78" i="8"/>
  <c r="N7" i="8"/>
  <c r="AN75" i="8"/>
  <c r="L48" i="3"/>
  <c r="BB37" i="8"/>
  <c r="AO55" i="8"/>
  <c r="AO56" i="8"/>
  <c r="AO78" i="8" s="1"/>
  <c r="N55" i="8"/>
  <c r="N56" i="8"/>
  <c r="N78" i="8" s="1"/>
  <c r="N27" i="8"/>
  <c r="N91" i="8"/>
  <c r="N98" i="8"/>
  <c r="BF37" i="8"/>
  <c r="BB43" i="7"/>
  <c r="AU62" i="7"/>
  <c r="O62" i="7" s="1"/>
  <c r="AN44" i="7"/>
  <c r="AQ43" i="7"/>
  <c r="AQ32" i="7"/>
  <c r="L32" i="7" s="1"/>
  <c r="AS27" i="7"/>
  <c r="N20" i="7"/>
  <c r="BF17" i="7"/>
  <c r="O60" i="7"/>
  <c r="BF36" i="7"/>
  <c r="O36" i="7"/>
  <c r="O17" i="7"/>
  <c r="BG15" i="7"/>
  <c r="AT43" i="7"/>
  <c r="AT32" i="7"/>
  <c r="AU28" i="7"/>
  <c r="AU24" i="7"/>
  <c r="AU29" i="7"/>
  <c r="AX43" i="7"/>
  <c r="BC27" i="7"/>
  <c r="BC32" i="7"/>
  <c r="AW43" i="7"/>
  <c r="AY75" i="3"/>
  <c r="V31" i="3"/>
  <c r="U31" i="2"/>
  <c r="U31" i="8" s="1"/>
  <c r="V32" i="2"/>
  <c r="V44" i="2"/>
  <c r="AR44" i="2"/>
  <c r="AR44" i="8" s="1"/>
  <c r="AT24" i="2"/>
  <c r="AT27" i="2" s="1"/>
  <c r="AT28" i="2"/>
  <c r="AT29" i="2"/>
  <c r="AZ98" i="3"/>
  <c r="N20" i="2"/>
  <c r="BF17" i="2"/>
  <c r="O16" i="2"/>
  <c r="O17" i="2" s="1"/>
  <c r="AY55" i="3"/>
  <c r="AY56" i="3"/>
  <c r="O36" i="2"/>
  <c r="BG15" i="2"/>
  <c r="AZ75" i="3"/>
  <c r="BB43" i="2"/>
  <c r="AP32" i="2"/>
  <c r="AM37" i="3"/>
  <c r="BF38" i="3"/>
  <c r="AQ24" i="3"/>
  <c r="AQ28" i="3"/>
  <c r="AQ91" i="3" s="1"/>
  <c r="AQ29" i="3"/>
  <c r="BG20" i="3"/>
  <c r="AR32" i="3"/>
  <c r="BF36" i="2"/>
  <c r="AS28" i="2"/>
  <c r="AS24" i="2"/>
  <c r="AS29" i="2"/>
  <c r="AN27" i="2"/>
  <c r="BB38" i="3"/>
  <c r="BB37" i="3" s="1"/>
  <c r="AT62" i="2"/>
  <c r="AT63" i="2" s="1"/>
  <c r="N96" i="3"/>
  <c r="N24" i="3"/>
  <c r="N28" i="3"/>
  <c r="N29" i="3"/>
  <c r="N90" i="3"/>
  <c r="AQ32" i="2"/>
  <c r="AQ43" i="2"/>
  <c r="AX27" i="2"/>
  <c r="BB98" i="3"/>
  <c r="AX6" i="3"/>
  <c r="AX7" i="2"/>
  <c r="AX7" i="8" s="1"/>
  <c r="BA55" i="3"/>
  <c r="BA56" i="3"/>
  <c r="AO32" i="3"/>
  <c r="BF37" i="2"/>
  <c r="BA75" i="3"/>
  <c r="BC28" i="2"/>
  <c r="BC24" i="2"/>
  <c r="BC29" i="2"/>
  <c r="K55" i="3"/>
  <c r="K56" i="3"/>
  <c r="AX55" i="3"/>
  <c r="AX56" i="3"/>
  <c r="BG30" i="2"/>
  <c r="AX75" i="3"/>
  <c r="AU60" i="2"/>
  <c r="O60" i="2" s="1"/>
  <c r="AU36" i="2"/>
  <c r="AU17" i="2"/>
  <c r="AU20" i="2" s="1"/>
  <c r="BG21" i="2"/>
  <c r="BC62" i="2"/>
  <c r="M43" i="3"/>
  <c r="AX37" i="3"/>
  <c r="K57" i="8" l="1"/>
  <c r="AI75" i="8"/>
  <c r="AU63" i="7"/>
  <c r="O63" i="7" s="1"/>
  <c r="AY75" i="8"/>
  <c r="AY56" i="8"/>
  <c r="AY55" i="8"/>
  <c r="N76" i="8"/>
  <c r="AQ77" i="8"/>
  <c r="M76" i="3"/>
  <c r="L76" i="3"/>
  <c r="L50" i="3"/>
  <c r="L76" i="8"/>
  <c r="L50" i="8"/>
  <c r="M76" i="8"/>
  <c r="N76" i="3"/>
  <c r="AT77" i="3"/>
  <c r="AQ77" i="3"/>
  <c r="AQ75" i="3"/>
  <c r="N75" i="3" s="1"/>
  <c r="AU77" i="3"/>
  <c r="AS77" i="3"/>
  <c r="AX90" i="8"/>
  <c r="AQ32" i="3"/>
  <c r="AQ32" i="8"/>
  <c r="AQ55" i="3"/>
  <c r="AQ56" i="3"/>
  <c r="AQ78" i="3" s="1"/>
  <c r="V32" i="3"/>
  <c r="V32" i="8"/>
  <c r="AZ98" i="8"/>
  <c r="AY98" i="3"/>
  <c r="AQ55" i="8"/>
  <c r="AQ56" i="8"/>
  <c r="AQ78" i="8" s="1"/>
  <c r="BA98" i="3"/>
  <c r="AQ75" i="8"/>
  <c r="N75" i="8" s="1"/>
  <c r="AU77" i="8"/>
  <c r="AT77" i="8"/>
  <c r="AX80" i="8"/>
  <c r="AX92" i="8"/>
  <c r="V44" i="3"/>
  <c r="V44" i="8"/>
  <c r="AP32" i="3"/>
  <c r="AP32" i="8"/>
  <c r="AZ75" i="8"/>
  <c r="AY98" i="8"/>
  <c r="BA98" i="8"/>
  <c r="N100" i="8"/>
  <c r="AS43" i="7"/>
  <c r="AS32" i="7"/>
  <c r="AP44" i="7"/>
  <c r="N32" i="7"/>
  <c r="BC43" i="7"/>
  <c r="AQ44" i="7"/>
  <c r="O20" i="7"/>
  <c r="BG17" i="7"/>
  <c r="BG36" i="7"/>
  <c r="N43" i="7"/>
  <c r="AT44" i="7"/>
  <c r="N28" i="7"/>
  <c r="N24" i="7"/>
  <c r="BF20" i="7"/>
  <c r="N29" i="7"/>
  <c r="BC44" i="7"/>
  <c r="K57" i="3"/>
  <c r="K78" i="3"/>
  <c r="AU62" i="2"/>
  <c r="AU63" i="2" s="1"/>
  <c r="O63" i="2" s="1"/>
  <c r="BC27" i="2"/>
  <c r="BG36" i="2"/>
  <c r="N24" i="2"/>
  <c r="N28" i="2"/>
  <c r="N29" i="2"/>
  <c r="BF20" i="2"/>
  <c r="AX7" i="3"/>
  <c r="AQ44" i="2"/>
  <c r="N91" i="3"/>
  <c r="N98" i="3"/>
  <c r="AQ27" i="3"/>
  <c r="BG24" i="3"/>
  <c r="AT43" i="2"/>
  <c r="AT32" i="2"/>
  <c r="AR44" i="3"/>
  <c r="U31" i="3"/>
  <c r="T31" i="2"/>
  <c r="T31" i="8" s="1"/>
  <c r="U32" i="2"/>
  <c r="U44" i="2"/>
  <c r="AX82" i="3"/>
  <c r="AX87" i="3"/>
  <c r="AX94" i="3"/>
  <c r="AX93" i="3"/>
  <c r="AX88" i="3"/>
  <c r="AU24" i="2"/>
  <c r="AU28" i="2"/>
  <c r="AU29" i="2"/>
  <c r="AX43" i="2"/>
  <c r="AS27" i="2"/>
  <c r="BF37" i="3"/>
  <c r="O79" i="2"/>
  <c r="BG16" i="2"/>
  <c r="N27" i="3"/>
  <c r="AN43" i="2"/>
  <c r="AN32" i="2"/>
  <c r="AN32" i="8" s="1"/>
  <c r="O20" i="2"/>
  <c r="BG17" i="2"/>
  <c r="N44" i="7" l="1"/>
  <c r="U44" i="3"/>
  <c r="U44" i="8"/>
  <c r="L44" i="7"/>
  <c r="U32" i="3"/>
  <c r="U32" i="8"/>
  <c r="BC32" i="8"/>
  <c r="N32" i="8"/>
  <c r="AQ44" i="3"/>
  <c r="AQ44" i="8"/>
  <c r="M75" i="8"/>
  <c r="L75" i="3"/>
  <c r="AT32" i="3"/>
  <c r="AT32" i="8"/>
  <c r="L55" i="3"/>
  <c r="L56" i="3"/>
  <c r="AX96" i="8"/>
  <c r="L75" i="8"/>
  <c r="O62" i="2"/>
  <c r="L55" i="8"/>
  <c r="L56" i="8"/>
  <c r="M75" i="3"/>
  <c r="N27" i="7"/>
  <c r="BF24" i="7"/>
  <c r="O28" i="7"/>
  <c r="O24" i="7"/>
  <c r="O29" i="7"/>
  <c r="BG20" i="7"/>
  <c r="BF43" i="7"/>
  <c r="AS44" i="7"/>
  <c r="AS32" i="2"/>
  <c r="AS32" i="8" s="1"/>
  <c r="AS43" i="2"/>
  <c r="T31" i="3"/>
  <c r="S31" i="2"/>
  <c r="S31" i="8" s="1"/>
  <c r="T32" i="2"/>
  <c r="T44" i="2"/>
  <c r="N27" i="2"/>
  <c r="BF24" i="2"/>
  <c r="N100" i="3"/>
  <c r="AX90" i="3"/>
  <c r="O24" i="2"/>
  <c r="O28" i="2"/>
  <c r="BG20" i="2"/>
  <c r="O29" i="2"/>
  <c r="AN32" i="3"/>
  <c r="BC32" i="2"/>
  <c r="L32" i="2"/>
  <c r="L32" i="8" s="1"/>
  <c r="N32" i="2"/>
  <c r="AT44" i="2"/>
  <c r="AQ43" i="3"/>
  <c r="N43" i="2"/>
  <c r="BF43" i="2" s="1"/>
  <c r="AN44" i="2"/>
  <c r="AN44" i="8" s="1"/>
  <c r="AX92" i="3"/>
  <c r="AX80" i="3"/>
  <c r="BC43" i="2"/>
  <c r="T32" i="3" l="1"/>
  <c r="T32" i="8"/>
  <c r="T44" i="3"/>
  <c r="T44" i="8"/>
  <c r="L78" i="3"/>
  <c r="L57" i="3"/>
  <c r="AT44" i="3"/>
  <c r="AT44" i="8"/>
  <c r="L57" i="8"/>
  <c r="L78" i="8"/>
  <c r="BC44" i="8"/>
  <c r="AX98" i="8"/>
  <c r="BG24" i="7"/>
  <c r="BF27" i="7"/>
  <c r="AX96" i="3"/>
  <c r="BC32" i="3"/>
  <c r="N32" i="3"/>
  <c r="S31" i="3"/>
  <c r="R31" i="2"/>
  <c r="R31" i="8" s="1"/>
  <c r="S32" i="2"/>
  <c r="S44" i="2"/>
  <c r="N43" i="3"/>
  <c r="AS44" i="2"/>
  <c r="AS44" i="8" s="1"/>
  <c r="AN44" i="3"/>
  <c r="BC44" i="2"/>
  <c r="AP44" i="2"/>
  <c r="L44" i="2" s="1"/>
  <c r="L44" i="8" s="1"/>
  <c r="BG24" i="2"/>
  <c r="AS32" i="3"/>
  <c r="L32" i="3"/>
  <c r="BF27" i="2"/>
  <c r="N44" i="2" l="1"/>
  <c r="N44" i="8" s="1"/>
  <c r="S44" i="3"/>
  <c r="S44" i="8"/>
  <c r="AP44" i="3"/>
  <c r="AP44" i="8"/>
  <c r="S32" i="3"/>
  <c r="S32" i="8"/>
  <c r="BC44" i="3"/>
  <c r="AS44" i="3"/>
  <c r="AX98" i="3"/>
  <c r="L44" i="3"/>
  <c r="R31" i="3"/>
  <c r="Q31" i="2"/>
  <c r="Q31" i="8" s="1"/>
  <c r="R32" i="2"/>
  <c r="R44" i="2"/>
  <c r="N44" i="3" l="1"/>
  <c r="R44" i="3"/>
  <c r="R44" i="8"/>
  <c r="R32" i="3"/>
  <c r="R32" i="8"/>
  <c r="Q31" i="3"/>
  <c r="P31" i="2"/>
  <c r="P31" i="8" s="1"/>
  <c r="Q32" i="2"/>
  <c r="Q44" i="2"/>
  <c r="Q44" i="3" l="1"/>
  <c r="Q44" i="8"/>
  <c r="Q32" i="3"/>
  <c r="Q32" i="8"/>
  <c r="P31" i="3"/>
  <c r="P32" i="2"/>
  <c r="P44" i="2"/>
  <c r="P44" i="3" l="1"/>
  <c r="P44" i="8"/>
  <c r="P32" i="3"/>
  <c r="P32" i="8"/>
  <c r="AU49" i="7" l="1"/>
  <c r="M49" i="3" l="1"/>
  <c r="AU50" i="3"/>
  <c r="AU49" i="2"/>
  <c r="O49" i="3"/>
  <c r="O50" i="3" s="1"/>
  <c r="O55" i="3" s="1"/>
  <c r="O49" i="8"/>
  <c r="O50" i="8" s="1"/>
  <c r="M49" i="8"/>
  <c r="AU50" i="8"/>
  <c r="O49" i="7"/>
  <c r="AU50" i="7"/>
  <c r="AU56" i="3"/>
  <c r="AU78" i="3" s="1"/>
  <c r="AU55" i="3"/>
  <c r="O49" i="2"/>
  <c r="AU50" i="2"/>
  <c r="M50" i="3" l="1"/>
  <c r="O56" i="3"/>
  <c r="O78" i="3" s="1"/>
  <c r="M50" i="2"/>
  <c r="M55" i="2" s="1"/>
  <c r="M50" i="7"/>
  <c r="AU55" i="7"/>
  <c r="AU56" i="7"/>
  <c r="AU78" i="7" s="1"/>
  <c r="O50" i="7"/>
  <c r="AU55" i="8"/>
  <c r="AU56" i="8"/>
  <c r="AU78" i="8" s="1"/>
  <c r="M50" i="8"/>
  <c r="O55" i="8"/>
  <c r="O56" i="8"/>
  <c r="O78" i="8" s="1"/>
  <c r="AU55" i="2"/>
  <c r="AU56" i="2"/>
  <c r="AU78" i="2" s="1"/>
  <c r="O50" i="2"/>
  <c r="M55" i="3"/>
  <c r="M56" i="3"/>
  <c r="M56" i="2" l="1"/>
  <c r="M55" i="7"/>
  <c r="M56" i="7"/>
  <c r="O56" i="7"/>
  <c r="O78" i="7" s="1"/>
  <c r="O55" i="7"/>
  <c r="M56" i="8"/>
  <c r="M55" i="8"/>
  <c r="M78" i="2"/>
  <c r="O55" i="2"/>
  <c r="O56" i="2"/>
  <c r="O78" i="2" s="1"/>
  <c r="M78" i="3"/>
  <c r="M57" i="3"/>
  <c r="M78" i="8" l="1"/>
  <c r="M57" i="8"/>
  <c r="M78" i="7"/>
  <c r="O5" i="7" l="1"/>
  <c r="AU5" i="8"/>
  <c r="AU5" i="3" l="1"/>
  <c r="O5" i="2"/>
  <c r="O5" i="8" s="1"/>
  <c r="O5" i="3" l="1"/>
  <c r="AU6" i="8" l="1"/>
  <c r="AU7" i="2" l="1"/>
  <c r="AU6" i="3"/>
  <c r="AU82" i="3" s="1"/>
  <c r="O6" i="2"/>
  <c r="O6" i="8" s="1"/>
  <c r="O94" i="8" s="1"/>
  <c r="AU7" i="7"/>
  <c r="O6" i="7"/>
  <c r="O82" i="8"/>
  <c r="O7" i="8"/>
  <c r="AU82" i="8"/>
  <c r="AU85" i="8"/>
  <c r="AU88" i="8"/>
  <c r="AU94" i="8"/>
  <c r="AU93" i="8"/>
  <c r="AU87" i="8"/>
  <c r="AU7" i="8"/>
  <c r="AU85" i="3"/>
  <c r="AU94" i="3"/>
  <c r="AU93" i="3" l="1"/>
  <c r="AU88" i="3"/>
  <c r="AU7" i="3"/>
  <c r="AU87" i="3"/>
  <c r="O7" i="2"/>
  <c r="O6" i="3"/>
  <c r="O94" i="3" s="1"/>
  <c r="O88" i="8"/>
  <c r="O93" i="8"/>
  <c r="O85" i="8"/>
  <c r="O87" i="8"/>
  <c r="AU90" i="8"/>
  <c r="AU90" i="3"/>
  <c r="AU80" i="8"/>
  <c r="AU92" i="8"/>
  <c r="O80" i="8"/>
  <c r="O92" i="8"/>
  <c r="O7" i="7"/>
  <c r="AU80" i="3"/>
  <c r="AU92" i="3"/>
  <c r="O82" i="3"/>
  <c r="O7" i="3"/>
  <c r="O85" i="3" l="1"/>
  <c r="O93" i="3"/>
  <c r="O90" i="8"/>
  <c r="O88" i="3"/>
  <c r="O87" i="3"/>
  <c r="O90" i="3" s="1"/>
  <c r="O80" i="3"/>
  <c r="O92" i="3"/>
  <c r="M42" i="7" l="1"/>
  <c r="AU26" i="7"/>
  <c r="AU95" i="3"/>
  <c r="AU96" i="3" s="1"/>
  <c r="AU98" i="3" s="1"/>
  <c r="AU100" i="3" s="1"/>
  <c r="O26" i="8"/>
  <c r="AU27" i="8" l="1"/>
  <c r="AU43" i="8" s="1"/>
  <c r="O43" i="8" s="1"/>
  <c r="BG43" i="8" s="1"/>
  <c r="AU95" i="8"/>
  <c r="AU96" i="8" s="1"/>
  <c r="AU98" i="8" s="1"/>
  <c r="AU100" i="8" s="1"/>
  <c r="AU27" i="3"/>
  <c r="M24" i="7"/>
  <c r="O26" i="7"/>
  <c r="AU27" i="7"/>
  <c r="O27" i="8"/>
  <c r="O95" i="8"/>
  <c r="BG26" i="8"/>
  <c r="M28" i="2"/>
  <c r="AU26" i="2"/>
  <c r="M42" i="2"/>
  <c r="O26" i="3"/>
  <c r="M28" i="7"/>
  <c r="M24" i="2"/>
  <c r="M27" i="7" l="1"/>
  <c r="AU43" i="3"/>
  <c r="M27" i="2"/>
  <c r="BG27" i="8"/>
  <c r="AU27" i="2"/>
  <c r="O26" i="2"/>
  <c r="O96" i="8"/>
  <c r="AU43" i="7"/>
  <c r="AU32" i="7"/>
  <c r="O95" i="3"/>
  <c r="BG26" i="3"/>
  <c r="O27" i="3"/>
  <c r="BG26" i="7"/>
  <c r="O27" i="7"/>
  <c r="M43" i="7" l="1"/>
  <c r="O43" i="3"/>
  <c r="O98" i="8"/>
  <c r="BG27" i="3"/>
  <c r="AU44" i="7"/>
  <c r="O43" i="7"/>
  <c r="BG27" i="7"/>
  <c r="AU32" i="2"/>
  <c r="AU43" i="2"/>
  <c r="O96" i="3"/>
  <c r="M32" i="7"/>
  <c r="O32" i="7"/>
  <c r="BG32" i="7" s="1"/>
  <c r="O27" i="2"/>
  <c r="BG26" i="2"/>
  <c r="M43" i="2"/>
  <c r="BG43" i="3" l="1"/>
  <c r="O44" i="7"/>
  <c r="M44" i="7"/>
  <c r="O98" i="3"/>
  <c r="O100" i="8"/>
  <c r="BG43" i="7"/>
  <c r="O32" i="2"/>
  <c r="BG32" i="2" s="1"/>
  <c r="AU32" i="8"/>
  <c r="O32" i="8" s="1"/>
  <c r="AU32" i="3"/>
  <c r="O32" i="3" s="1"/>
  <c r="M32" i="2"/>
  <c r="AU44" i="2"/>
  <c r="O43" i="2"/>
  <c r="BG27" i="2"/>
  <c r="BG43" i="2" l="1"/>
  <c r="M32" i="8"/>
  <c r="M32" i="3"/>
  <c r="M44" i="2"/>
  <c r="AU44" i="8"/>
  <c r="O44" i="2"/>
  <c r="AU44" i="3"/>
  <c r="O100" i="3"/>
  <c r="M44" i="8" l="1"/>
  <c r="M44" i="3"/>
  <c r="O44" i="8"/>
  <c r="BG44" i="8" s="1"/>
  <c r="O44" i="3"/>
  <c r="BG44" i="3" s="1"/>
  <c r="BB12" i="8" l="1"/>
  <c r="BB12" i="3"/>
  <c r="BA12" i="7"/>
  <c r="BA12" i="2"/>
  <c r="BA12" i="8"/>
  <c r="BA12" i="3"/>
  <c r="AW12" i="3" l="1"/>
  <c r="AG60" i="2"/>
  <c r="AG62" i="2" s="1"/>
  <c r="AG63" i="2" s="1"/>
  <c r="AG36" i="2"/>
  <c r="AG17" i="2"/>
  <c r="AG20" i="2" s="1"/>
  <c r="BF12" i="3"/>
  <c r="AW12" i="8"/>
  <c r="AG17" i="7"/>
  <c r="AG20" i="7" s="1"/>
  <c r="AG60" i="7"/>
  <c r="AG62" i="7" s="1"/>
  <c r="AG63" i="7" s="1"/>
  <c r="AG36" i="7"/>
  <c r="BF12" i="8"/>
  <c r="AF17" i="2"/>
  <c r="AF20" i="2" s="1"/>
  <c r="AF36" i="2"/>
  <c r="AI15" i="2"/>
  <c r="AF60" i="2"/>
  <c r="AY15" i="2"/>
  <c r="AF60" i="7"/>
  <c r="AF36" i="7"/>
  <c r="AF17" i="7"/>
  <c r="AF20" i="7" s="1"/>
  <c r="AY15" i="7"/>
  <c r="AI15" i="7"/>
  <c r="AZ15" i="7" s="1"/>
  <c r="AY12" i="3"/>
  <c r="AI12" i="3"/>
  <c r="AZ12" i="3" s="1"/>
  <c r="AH36" i="2"/>
  <c r="AH17" i="2"/>
  <c r="AH20" i="2" s="1"/>
  <c r="AH60" i="2"/>
  <c r="AH62" i="2" s="1"/>
  <c r="AH63" i="2" s="1"/>
  <c r="AY12" i="8"/>
  <c r="AI12" i="8"/>
  <c r="AZ12" i="8" s="1"/>
  <c r="AH60" i="7"/>
  <c r="AH62" i="7" s="1"/>
  <c r="AH63" i="7" s="1"/>
  <c r="AH36" i="7"/>
  <c r="AH17" i="7"/>
  <c r="AH20" i="7" s="1"/>
  <c r="AJ17" i="2"/>
  <c r="AJ20" i="2" s="1"/>
  <c r="BA15" i="2"/>
  <c r="AJ60" i="2"/>
  <c r="AJ62" i="2" s="1"/>
  <c r="AJ63" i="2" s="1"/>
  <c r="BA63" i="2" s="1"/>
  <c r="AJ36" i="2"/>
  <c r="AJ17" i="7"/>
  <c r="AJ20" i="7" s="1"/>
  <c r="BA15" i="7"/>
  <c r="AJ60" i="7"/>
  <c r="AJ36" i="7"/>
  <c r="I36" i="2"/>
  <c r="I60" i="2"/>
  <c r="I17" i="2"/>
  <c r="I20" i="2" s="1"/>
  <c r="AX12" i="3"/>
  <c r="AY12" i="2"/>
  <c r="AI12" i="2"/>
  <c r="AZ12" i="2" s="1"/>
  <c r="I60" i="7"/>
  <c r="I62" i="7" s="1"/>
  <c r="I63" i="7" s="1"/>
  <c r="I17" i="7"/>
  <c r="I20" i="7" s="1"/>
  <c r="I36" i="7"/>
  <c r="AX12" i="8"/>
  <c r="AY12" i="7"/>
  <c r="AI12" i="7"/>
  <c r="AZ12" i="7" s="1"/>
  <c r="V60" i="8" l="1"/>
  <c r="V85" i="8"/>
  <c r="V100" i="8" s="1"/>
  <c r="V36" i="8"/>
  <c r="V17" i="8"/>
  <c r="V20" i="8" s="1"/>
  <c r="AD36" i="3"/>
  <c r="AD17" i="3"/>
  <c r="AD20" i="3" s="1"/>
  <c r="AX15" i="3"/>
  <c r="AD60" i="3"/>
  <c r="AD62" i="3" s="1"/>
  <c r="AD63" i="3" s="1"/>
  <c r="AD85" i="3"/>
  <c r="AD100" i="3" s="1"/>
  <c r="AB17" i="3"/>
  <c r="AB20" i="3" s="1"/>
  <c r="AB60" i="3"/>
  <c r="AB62" i="3" s="1"/>
  <c r="AB63" i="3" s="1"/>
  <c r="AW15" i="3"/>
  <c r="AB36" i="3"/>
  <c r="AB85" i="3"/>
  <c r="AB100" i="3" s="1"/>
  <c r="U17" i="3"/>
  <c r="U20" i="3" s="1"/>
  <c r="U85" i="3"/>
  <c r="U100" i="3" s="1"/>
  <c r="U36" i="3"/>
  <c r="U60" i="3"/>
  <c r="U62" i="3" s="1"/>
  <c r="U63" i="3" s="1"/>
  <c r="AC17" i="8"/>
  <c r="AC20" i="8" s="1"/>
  <c r="AC60" i="8"/>
  <c r="AC62" i="8" s="1"/>
  <c r="AC63" i="8" s="1"/>
  <c r="AC36" i="8"/>
  <c r="AC85" i="8"/>
  <c r="AC100" i="8" s="1"/>
  <c r="AD17" i="8"/>
  <c r="AD20" i="8" s="1"/>
  <c r="AD60" i="8"/>
  <c r="AD36" i="8"/>
  <c r="AX15" i="8"/>
  <c r="AD85" i="8"/>
  <c r="AD100" i="8" s="1"/>
  <c r="Z36" i="8"/>
  <c r="Z60" i="8"/>
  <c r="Z62" i="8" s="1"/>
  <c r="Z63" i="8" s="1"/>
  <c r="Z17" i="8"/>
  <c r="Z20" i="8" s="1"/>
  <c r="Z85" i="8"/>
  <c r="Z100" i="8" s="1"/>
  <c r="AF60" i="8"/>
  <c r="AF36" i="8"/>
  <c r="AY15" i="8"/>
  <c r="AF17" i="8"/>
  <c r="AF20" i="8" s="1"/>
  <c r="AI15" i="8"/>
  <c r="AF85" i="8"/>
  <c r="AF100" i="8" s="1"/>
  <c r="AI36" i="7"/>
  <c r="AI17" i="7"/>
  <c r="AI20" i="7" s="1"/>
  <c r="AB17" i="8"/>
  <c r="AB20" i="8" s="1"/>
  <c r="AB60" i="8"/>
  <c r="AB36" i="8"/>
  <c r="AW15" i="8"/>
  <c r="AB85" i="8"/>
  <c r="AB100" i="8" s="1"/>
  <c r="U60" i="8"/>
  <c r="U62" i="8" s="1"/>
  <c r="U63" i="8" s="1"/>
  <c r="U17" i="8"/>
  <c r="U20" i="8" s="1"/>
  <c r="U85" i="8"/>
  <c r="U100" i="8" s="1"/>
  <c r="U36" i="8"/>
  <c r="AE60" i="3"/>
  <c r="AE62" i="3" s="1"/>
  <c r="AE63" i="3" s="1"/>
  <c r="AE36" i="3"/>
  <c r="AE17" i="3"/>
  <c r="AE20" i="3" s="1"/>
  <c r="AE85" i="3"/>
  <c r="AE100" i="3" s="1"/>
  <c r="D17" i="2"/>
  <c r="D20" i="2" s="1"/>
  <c r="D60" i="2"/>
  <c r="D36" i="2"/>
  <c r="C17" i="3"/>
  <c r="C20" i="3" s="1"/>
  <c r="C60" i="3"/>
  <c r="C62" i="3" s="1"/>
  <c r="C63" i="3" s="1"/>
  <c r="C36" i="3"/>
  <c r="C85" i="3"/>
  <c r="C100" i="3" s="1"/>
  <c r="I17" i="3"/>
  <c r="I20" i="3" s="1"/>
  <c r="I36" i="3"/>
  <c r="I85" i="3"/>
  <c r="I100" i="3" s="1"/>
  <c r="I60" i="3"/>
  <c r="I62" i="3" s="1"/>
  <c r="I63" i="3" s="1"/>
  <c r="X36" i="8"/>
  <c r="X17" i="8"/>
  <c r="X20" i="8" s="1"/>
  <c r="X85" i="8"/>
  <c r="X100" i="8" s="1"/>
  <c r="X60" i="8"/>
  <c r="X62" i="8" s="1"/>
  <c r="X63" i="8" s="1"/>
  <c r="AC60" i="3"/>
  <c r="AC62" i="3" s="1"/>
  <c r="AC63" i="3" s="1"/>
  <c r="AC17" i="3"/>
  <c r="AC20" i="3" s="1"/>
  <c r="AC36" i="3"/>
  <c r="AC85" i="3"/>
  <c r="AC100" i="3" s="1"/>
  <c r="E17" i="2"/>
  <c r="E20" i="2" s="1"/>
  <c r="E60" i="2"/>
  <c r="E62" i="2" s="1"/>
  <c r="E63" i="2" s="1"/>
  <c r="E36" i="2"/>
  <c r="AY60" i="7"/>
  <c r="AY17" i="7"/>
  <c r="AY36" i="7"/>
  <c r="AF28" i="2"/>
  <c r="AF29" i="2"/>
  <c r="AF24" i="2"/>
  <c r="AF27" i="2" s="1"/>
  <c r="AE36" i="8"/>
  <c r="AE60" i="8"/>
  <c r="AE62" i="8" s="1"/>
  <c r="AE63" i="8" s="1"/>
  <c r="AE17" i="8"/>
  <c r="AE20" i="8" s="1"/>
  <c r="AE85" i="8"/>
  <c r="AE100" i="8" s="1"/>
  <c r="D60" i="7"/>
  <c r="D62" i="7" s="1"/>
  <c r="D63" i="7" s="1"/>
  <c r="D17" i="7"/>
  <c r="D20" i="7" s="1"/>
  <c r="D36" i="7"/>
  <c r="C17" i="8"/>
  <c r="C20" i="8" s="1"/>
  <c r="C36" i="8"/>
  <c r="C85" i="8"/>
  <c r="C100" i="8" s="1"/>
  <c r="C60" i="8"/>
  <c r="P17" i="3"/>
  <c r="P20" i="3" s="1"/>
  <c r="P36" i="3"/>
  <c r="P85" i="3"/>
  <c r="P100" i="3" s="1"/>
  <c r="P60" i="3"/>
  <c r="P62" i="3" s="1"/>
  <c r="P63" i="3" s="1"/>
  <c r="AM85" i="3"/>
  <c r="AM100" i="3" s="1"/>
  <c r="AM36" i="3"/>
  <c r="AM17" i="3"/>
  <c r="AM60" i="3"/>
  <c r="AM62" i="3" s="1"/>
  <c r="AM63" i="3" s="1"/>
  <c r="I36" i="8"/>
  <c r="I17" i="8"/>
  <c r="I20" i="8" s="1"/>
  <c r="I60" i="8"/>
  <c r="I62" i="8" s="1"/>
  <c r="I63" i="8" s="1"/>
  <c r="I85" i="8"/>
  <c r="I100" i="8" s="1"/>
  <c r="F36" i="8"/>
  <c r="F17" i="8"/>
  <c r="F20" i="8" s="1"/>
  <c r="F85" i="8"/>
  <c r="F100" i="8" s="1"/>
  <c r="F60" i="8"/>
  <c r="F62" i="8" s="1"/>
  <c r="F63" i="8" s="1"/>
  <c r="G36" i="8"/>
  <c r="G17" i="8"/>
  <c r="G20" i="8" s="1"/>
  <c r="G85" i="8"/>
  <c r="G100" i="8" s="1"/>
  <c r="G60" i="8"/>
  <c r="G62" i="8" s="1"/>
  <c r="G63" i="8" s="1"/>
  <c r="S17" i="8"/>
  <c r="S20" i="8" s="1"/>
  <c r="S85" i="8"/>
  <c r="S100" i="8" s="1"/>
  <c r="S60" i="8"/>
  <c r="S36" i="8"/>
  <c r="AJ62" i="7"/>
  <c r="AJ63" i="7" s="1"/>
  <c r="BA63" i="7" s="1"/>
  <c r="E60" i="3"/>
  <c r="E62" i="3" s="1"/>
  <c r="E63" i="3" s="1"/>
  <c r="E17" i="3"/>
  <c r="E20" i="3" s="1"/>
  <c r="E85" i="3"/>
  <c r="E100" i="3" s="1"/>
  <c r="E36" i="3"/>
  <c r="BA60" i="2"/>
  <c r="BA17" i="2"/>
  <c r="BA36" i="2"/>
  <c r="AG17" i="3"/>
  <c r="AG20" i="3" s="1"/>
  <c r="AG36" i="3"/>
  <c r="AG60" i="3"/>
  <c r="AG62" i="3" s="1"/>
  <c r="AG63" i="3" s="1"/>
  <c r="AG85" i="3"/>
  <c r="AG100" i="3" s="1"/>
  <c r="E60" i="7"/>
  <c r="E62" i="7" s="1"/>
  <c r="E63" i="7" s="1"/>
  <c r="E36" i="7"/>
  <c r="E17" i="7"/>
  <c r="E20" i="7" s="1"/>
  <c r="AF28" i="7"/>
  <c r="AF24" i="7"/>
  <c r="AF27" i="7" s="1"/>
  <c r="AF29" i="7"/>
  <c r="F36" i="2"/>
  <c r="F60" i="2"/>
  <c r="F62" i="2" s="1"/>
  <c r="F63" i="2" s="1"/>
  <c r="F17" i="2"/>
  <c r="F20" i="2" s="1"/>
  <c r="Y85" i="3"/>
  <c r="Y100" i="3" s="1"/>
  <c r="Y17" i="3"/>
  <c r="Y20" i="3" s="1"/>
  <c r="Y36" i="3"/>
  <c r="Y60" i="3"/>
  <c r="D85" i="3"/>
  <c r="D100" i="3" s="1"/>
  <c r="D60" i="3"/>
  <c r="D62" i="3" s="1"/>
  <c r="D63" i="3" s="1"/>
  <c r="D36" i="3"/>
  <c r="D17" i="3"/>
  <c r="D20" i="3" s="1"/>
  <c r="AG28" i="7"/>
  <c r="AG29" i="7"/>
  <c r="AG24" i="7"/>
  <c r="AG27" i="7" s="1"/>
  <c r="R17" i="3"/>
  <c r="R20" i="3" s="1"/>
  <c r="R85" i="3"/>
  <c r="R100" i="3" s="1"/>
  <c r="R60" i="3"/>
  <c r="R62" i="3" s="1"/>
  <c r="R63" i="3" s="1"/>
  <c r="R36" i="3"/>
  <c r="K85" i="3"/>
  <c r="K100" i="3" s="1"/>
  <c r="K60" i="3"/>
  <c r="K17" i="3"/>
  <c r="K20" i="3" s="1"/>
  <c r="K36" i="3"/>
  <c r="P17" i="8"/>
  <c r="P20" i="8" s="1"/>
  <c r="P36" i="8"/>
  <c r="P85" i="8"/>
  <c r="P100" i="8" s="1"/>
  <c r="P60" i="8"/>
  <c r="AM60" i="8"/>
  <c r="AM62" i="8" s="1"/>
  <c r="AM63" i="8" s="1"/>
  <c r="AM36" i="8"/>
  <c r="AM17" i="8"/>
  <c r="AM85" i="8"/>
  <c r="AM100" i="8" s="1"/>
  <c r="I24" i="2"/>
  <c r="I27" i="2" s="1"/>
  <c r="I29" i="2"/>
  <c r="I28" i="2"/>
  <c r="AF62" i="2"/>
  <c r="AF63" i="2" s="1"/>
  <c r="AY63" i="2" s="1"/>
  <c r="AI60" i="2"/>
  <c r="AI62" i="2" s="1"/>
  <c r="AI63" i="2" s="1"/>
  <c r="AZ63" i="2" s="1"/>
  <c r="S17" i="3"/>
  <c r="S20" i="3" s="1"/>
  <c r="S60" i="3"/>
  <c r="S36" i="3"/>
  <c r="S85" i="3"/>
  <c r="S100" i="3" s="1"/>
  <c r="I62" i="2"/>
  <c r="I63" i="2" s="1"/>
  <c r="Z36" i="3"/>
  <c r="Z17" i="3"/>
  <c r="Z20" i="3" s="1"/>
  <c r="Z85" i="3"/>
  <c r="Z100" i="3" s="1"/>
  <c r="Z60" i="3"/>
  <c r="Z62" i="3" s="1"/>
  <c r="Z63" i="3" s="1"/>
  <c r="I29" i="7"/>
  <c r="I24" i="7"/>
  <c r="I27" i="7" s="1"/>
  <c r="I28" i="7"/>
  <c r="BA60" i="7"/>
  <c r="BA36" i="7"/>
  <c r="BA17" i="7"/>
  <c r="E17" i="8"/>
  <c r="E20" i="8" s="1"/>
  <c r="E60" i="8"/>
  <c r="E62" i="8" s="1"/>
  <c r="E63" i="8" s="1"/>
  <c r="E36" i="8"/>
  <c r="E85" i="8"/>
  <c r="E100" i="8" s="1"/>
  <c r="AJ28" i="2"/>
  <c r="AJ29" i="2"/>
  <c r="AJ24" i="2"/>
  <c r="AJ27" i="2" s="1"/>
  <c r="AG17" i="8"/>
  <c r="AG20" i="8" s="1"/>
  <c r="AG60" i="8"/>
  <c r="AG62" i="8" s="1"/>
  <c r="AG63" i="8" s="1"/>
  <c r="AG36" i="8"/>
  <c r="AG85" i="8"/>
  <c r="AG100" i="8" s="1"/>
  <c r="F17" i="7"/>
  <c r="F20" i="7" s="1"/>
  <c r="F60" i="7"/>
  <c r="F62" i="7" s="1"/>
  <c r="F63" i="7" s="1"/>
  <c r="F36" i="7"/>
  <c r="Y85" i="8"/>
  <c r="Y100" i="8" s="1"/>
  <c r="Y60" i="8"/>
  <c r="Y62" i="8" s="1"/>
  <c r="Y63" i="8" s="1"/>
  <c r="Y36" i="8"/>
  <c r="Y17" i="8"/>
  <c r="Y20" i="8" s="1"/>
  <c r="D60" i="8"/>
  <c r="D62" i="8" s="1"/>
  <c r="D63" i="8" s="1"/>
  <c r="D85" i="8"/>
  <c r="D100" i="8" s="1"/>
  <c r="D36" i="8"/>
  <c r="D17" i="8"/>
  <c r="D20" i="8" s="1"/>
  <c r="R17" i="8"/>
  <c r="R20" i="8" s="1"/>
  <c r="R85" i="8"/>
  <c r="R100" i="8" s="1"/>
  <c r="R60" i="8"/>
  <c r="R62" i="8" s="1"/>
  <c r="R63" i="8" s="1"/>
  <c r="R36" i="8"/>
  <c r="K17" i="8"/>
  <c r="K20" i="8" s="1"/>
  <c r="K60" i="8"/>
  <c r="K36" i="8"/>
  <c r="K85" i="8"/>
  <c r="K100" i="8" s="1"/>
  <c r="H36" i="3"/>
  <c r="H60" i="3"/>
  <c r="H62" i="3" s="1"/>
  <c r="H63" i="3" s="1"/>
  <c r="H17" i="3"/>
  <c r="H20" i="3" s="1"/>
  <c r="H85" i="3"/>
  <c r="H100" i="3" s="1"/>
  <c r="C17" i="2"/>
  <c r="C20" i="2" s="1"/>
  <c r="C36" i="2"/>
  <c r="C60" i="2"/>
  <c r="W60" i="8"/>
  <c r="W62" i="8" s="1"/>
  <c r="W63" i="8" s="1"/>
  <c r="W85" i="8"/>
  <c r="W100" i="8" s="1"/>
  <c r="W17" i="8"/>
  <c r="W20" i="8" s="1"/>
  <c r="W36" i="8"/>
  <c r="AA60" i="8"/>
  <c r="AA62" i="8" s="1"/>
  <c r="AA63" i="8" s="1"/>
  <c r="AA36" i="8"/>
  <c r="AA85" i="8"/>
  <c r="AA100" i="8" s="1"/>
  <c r="AA17" i="8"/>
  <c r="AA20" i="8" s="1"/>
  <c r="AF85" i="3"/>
  <c r="AF100" i="3" s="1"/>
  <c r="AF60" i="3"/>
  <c r="AI15" i="3"/>
  <c r="AZ15" i="3" s="1"/>
  <c r="AF17" i="3"/>
  <c r="AF20" i="3" s="1"/>
  <c r="AY15" i="3"/>
  <c r="AF36" i="3"/>
  <c r="AZ15" i="2"/>
  <c r="AI17" i="2"/>
  <c r="AI20" i="2" s="1"/>
  <c r="AI36" i="2"/>
  <c r="AJ29" i="7"/>
  <c r="AJ24" i="7"/>
  <c r="AJ27" i="7" s="1"/>
  <c r="AJ28" i="7"/>
  <c r="AJ17" i="3"/>
  <c r="AJ20" i="3" s="1"/>
  <c r="AJ36" i="3"/>
  <c r="AJ60" i="3"/>
  <c r="AJ62" i="3" s="1"/>
  <c r="AJ63" i="3" s="1"/>
  <c r="AJ85" i="3"/>
  <c r="AJ100" i="3" s="1"/>
  <c r="AZ17" i="7"/>
  <c r="AZ36" i="7"/>
  <c r="AZ60" i="7"/>
  <c r="T85" i="3"/>
  <c r="T100" i="3" s="1"/>
  <c r="T36" i="3"/>
  <c r="T17" i="3"/>
  <c r="T20" i="3" s="1"/>
  <c r="T60" i="3"/>
  <c r="T62" i="3" s="1"/>
  <c r="T63" i="3" s="1"/>
  <c r="AH29" i="2"/>
  <c r="AH24" i="2"/>
  <c r="AH27" i="2" s="1"/>
  <c r="AH28" i="2"/>
  <c r="AF62" i="7"/>
  <c r="AF63" i="7" s="1"/>
  <c r="AY63" i="7" s="1"/>
  <c r="AI60" i="7"/>
  <c r="AI62" i="7" s="1"/>
  <c r="AI63" i="7" s="1"/>
  <c r="AZ63" i="7" s="1"/>
  <c r="Q17" i="3"/>
  <c r="Q20" i="3" s="1"/>
  <c r="Q60" i="3"/>
  <c r="Q36" i="3"/>
  <c r="Q85" i="3"/>
  <c r="Q100" i="3" s="1"/>
  <c r="AH85" i="3"/>
  <c r="AH100" i="3" s="1"/>
  <c r="AH60" i="3"/>
  <c r="AH62" i="3" s="1"/>
  <c r="AH63" i="3" s="1"/>
  <c r="AH17" i="3"/>
  <c r="AH20" i="3" s="1"/>
  <c r="AH36" i="3"/>
  <c r="AG24" i="2"/>
  <c r="AG27" i="2" s="1"/>
  <c r="AG28" i="2"/>
  <c r="AG29" i="2"/>
  <c r="H60" i="8"/>
  <c r="H62" i="8" s="1"/>
  <c r="H63" i="8" s="1"/>
  <c r="H36" i="8"/>
  <c r="H17" i="8"/>
  <c r="H20" i="8" s="1"/>
  <c r="H85" i="8"/>
  <c r="H100" i="8" s="1"/>
  <c r="C17" i="7"/>
  <c r="C20" i="7" s="1"/>
  <c r="C60" i="7"/>
  <c r="C62" i="7" s="1"/>
  <c r="C63" i="7" s="1"/>
  <c r="C36" i="7"/>
  <c r="AJ60" i="8"/>
  <c r="AJ62" i="8" s="1"/>
  <c r="AJ63" i="8" s="1"/>
  <c r="AJ36" i="8"/>
  <c r="AJ17" i="8"/>
  <c r="AJ20" i="8" s="1"/>
  <c r="AJ85" i="8"/>
  <c r="AJ100" i="8" s="1"/>
  <c r="AH29" i="7"/>
  <c r="AH24" i="7"/>
  <c r="AH27" i="7" s="1"/>
  <c r="AH28" i="7"/>
  <c r="T17" i="8"/>
  <c r="T20" i="8" s="1"/>
  <c r="T85" i="8"/>
  <c r="T100" i="8" s="1"/>
  <c r="T60" i="8"/>
  <c r="T36" i="8"/>
  <c r="W85" i="3"/>
  <c r="W100" i="3" s="1"/>
  <c r="W17" i="3"/>
  <c r="W20" i="3" s="1"/>
  <c r="W60" i="3"/>
  <c r="W62" i="3" s="1"/>
  <c r="W63" i="3" s="1"/>
  <c r="W36" i="3"/>
  <c r="F85" i="3"/>
  <c r="F100" i="3" s="1"/>
  <c r="F36" i="3"/>
  <c r="F60" i="3"/>
  <c r="F62" i="3" s="1"/>
  <c r="F63" i="3" s="1"/>
  <c r="F17" i="3"/>
  <c r="F20" i="3" s="1"/>
  <c r="AY17" i="2"/>
  <c r="AY36" i="2"/>
  <c r="AY60" i="2"/>
  <c r="Q17" i="8"/>
  <c r="Q20" i="8" s="1"/>
  <c r="Q85" i="8"/>
  <c r="Q100" i="8" s="1"/>
  <c r="Q60" i="8"/>
  <c r="Q62" i="8" s="1"/>
  <c r="Q63" i="8" s="1"/>
  <c r="Q36" i="8"/>
  <c r="AH60" i="8"/>
  <c r="AH62" i="8" s="1"/>
  <c r="AH63" i="8" s="1"/>
  <c r="AH36" i="8"/>
  <c r="AH17" i="8"/>
  <c r="AH20" i="8" s="1"/>
  <c r="AH85" i="8"/>
  <c r="AH100" i="8" s="1"/>
  <c r="AA85" i="3"/>
  <c r="AA100" i="3" s="1"/>
  <c r="AA36" i="3"/>
  <c r="AA60" i="3"/>
  <c r="AA62" i="3" s="1"/>
  <c r="AA63" i="3" s="1"/>
  <c r="AA17" i="3"/>
  <c r="AA20" i="3" s="1"/>
  <c r="V17" i="3"/>
  <c r="V20" i="3" s="1"/>
  <c r="V60" i="3"/>
  <c r="V62" i="3" s="1"/>
  <c r="V63" i="3" s="1"/>
  <c r="V36" i="3"/>
  <c r="V85" i="3"/>
  <c r="V100" i="3" s="1"/>
  <c r="X85" i="3"/>
  <c r="X100" i="3" s="1"/>
  <c r="X36" i="3"/>
  <c r="X17" i="3"/>
  <c r="X20" i="3" s="1"/>
  <c r="X60" i="3"/>
  <c r="X62" i="3" s="1"/>
  <c r="X63" i="3" s="1"/>
  <c r="G60" i="3"/>
  <c r="G62" i="3" s="1"/>
  <c r="G63" i="3" s="1"/>
  <c r="G17" i="3"/>
  <c r="G20" i="3" s="1"/>
  <c r="G85" i="3"/>
  <c r="G100" i="3" s="1"/>
  <c r="G36" i="3"/>
  <c r="BA62" i="7" l="1"/>
  <c r="AY62" i="7"/>
  <c r="AX60" i="3"/>
  <c r="AX36" i="3"/>
  <c r="AX17" i="3"/>
  <c r="AX85" i="3"/>
  <c r="X28" i="3"/>
  <c r="X91" i="3" s="1"/>
  <c r="X24" i="3"/>
  <c r="X27" i="3" s="1"/>
  <c r="X43" i="3" s="1"/>
  <c r="X29" i="3"/>
  <c r="T62" i="8"/>
  <c r="T63" i="8"/>
  <c r="AY85" i="3"/>
  <c r="AY60" i="3"/>
  <c r="AY36" i="3"/>
  <c r="AY17" i="3"/>
  <c r="Y29" i="8"/>
  <c r="Y24" i="8"/>
  <c r="Y27" i="8" s="1"/>
  <c r="Y43" i="8" s="1"/>
  <c r="Y28" i="8"/>
  <c r="Y91" i="8" s="1"/>
  <c r="I43" i="2"/>
  <c r="I44" i="2" s="1"/>
  <c r="I32" i="2"/>
  <c r="E29" i="3"/>
  <c r="E24" i="3"/>
  <c r="E27" i="3" s="1"/>
  <c r="E43" i="3" s="1"/>
  <c r="E28" i="3"/>
  <c r="E91" i="3" s="1"/>
  <c r="S29" i="8"/>
  <c r="S24" i="8"/>
  <c r="S27" i="8" s="1"/>
  <c r="S43" i="8" s="1"/>
  <c r="S28" i="8"/>
  <c r="S91" i="8" s="1"/>
  <c r="D62" i="2"/>
  <c r="D63" i="2" s="1"/>
  <c r="U24" i="8"/>
  <c r="U27" i="8" s="1"/>
  <c r="U43" i="8" s="1"/>
  <c r="U28" i="8"/>
  <c r="U91" i="8" s="1"/>
  <c r="U29" i="8"/>
  <c r="Z24" i="8"/>
  <c r="Z27" i="8" s="1"/>
  <c r="Z43" i="8" s="1"/>
  <c r="Z28" i="8"/>
  <c r="Z91" i="8" s="1"/>
  <c r="Z29" i="8"/>
  <c r="AD29" i="3"/>
  <c r="AD24" i="3"/>
  <c r="AD27" i="3" s="1"/>
  <c r="AD43" i="3" s="1"/>
  <c r="AD28" i="3"/>
  <c r="AD91" i="3" s="1"/>
  <c r="I43" i="7"/>
  <c r="I44" i="7" s="1"/>
  <c r="I32" i="7"/>
  <c r="AM20" i="3"/>
  <c r="AD28" i="8"/>
  <c r="AD91" i="8" s="1"/>
  <c r="AD29" i="8"/>
  <c r="AD24" i="8"/>
  <c r="AD27" i="8" s="1"/>
  <c r="AD43" i="8" s="1"/>
  <c r="AH32" i="2"/>
  <c r="AH43" i="2"/>
  <c r="AH44" i="2" s="1"/>
  <c r="AZ20" i="7"/>
  <c r="AJ43" i="7"/>
  <c r="AJ44" i="7" s="1"/>
  <c r="AJ32" i="7"/>
  <c r="AF24" i="3"/>
  <c r="AF27" i="3" s="1"/>
  <c r="AF43" i="3" s="1"/>
  <c r="AF29" i="3"/>
  <c r="AF28" i="3"/>
  <c r="AF91" i="3" s="1"/>
  <c r="H28" i="3"/>
  <c r="H91" i="3" s="1"/>
  <c r="H24" i="3"/>
  <c r="H27" i="3" s="1"/>
  <c r="H43" i="3" s="1"/>
  <c r="H44" i="3" s="1"/>
  <c r="H29" i="3"/>
  <c r="E29" i="8"/>
  <c r="E28" i="8"/>
  <c r="E91" i="8" s="1"/>
  <c r="E24" i="8"/>
  <c r="E27" i="8" s="1"/>
  <c r="E43" i="8" s="1"/>
  <c r="P29" i="8"/>
  <c r="P28" i="8"/>
  <c r="P91" i="8" s="1"/>
  <c r="P24" i="8"/>
  <c r="P27" i="8" s="1"/>
  <c r="P43" i="8" s="1"/>
  <c r="R29" i="3"/>
  <c r="R24" i="3"/>
  <c r="R27" i="3" s="1"/>
  <c r="R43" i="3" s="1"/>
  <c r="R28" i="3"/>
  <c r="R91" i="3" s="1"/>
  <c r="Y62" i="3"/>
  <c r="Y63" i="3" s="1"/>
  <c r="AF32" i="7"/>
  <c r="AF43" i="7"/>
  <c r="AF44" i="7" s="1"/>
  <c r="AG29" i="3"/>
  <c r="AG28" i="3"/>
  <c r="AG91" i="3" s="1"/>
  <c r="AG24" i="3"/>
  <c r="AG27" i="3" s="1"/>
  <c r="AG43" i="3" s="1"/>
  <c r="C28" i="8"/>
  <c r="C24" i="8"/>
  <c r="C27" i="8" s="1"/>
  <c r="C43" i="8" s="1"/>
  <c r="C44" i="8" s="1"/>
  <c r="AF43" i="2"/>
  <c r="AF44" i="2" s="1"/>
  <c r="AF32" i="2"/>
  <c r="AC29" i="3"/>
  <c r="AC28" i="3"/>
  <c r="AC91" i="3" s="1"/>
  <c r="AC24" i="3"/>
  <c r="AC27" i="3" s="1"/>
  <c r="AC43" i="3" s="1"/>
  <c r="D28" i="2"/>
  <c r="D29" i="2" s="1"/>
  <c r="D24" i="2"/>
  <c r="D27" i="2" s="1"/>
  <c r="AH24" i="3"/>
  <c r="AH27" i="3" s="1"/>
  <c r="AH43" i="3" s="1"/>
  <c r="AH29" i="3"/>
  <c r="AH28" i="3"/>
  <c r="AH91" i="3" s="1"/>
  <c r="Q29" i="8"/>
  <c r="Q24" i="8"/>
  <c r="Q27" i="8" s="1"/>
  <c r="Q43" i="8" s="1"/>
  <c r="Q28" i="8"/>
  <c r="Q91" i="8" s="1"/>
  <c r="T29" i="8"/>
  <c r="T28" i="8"/>
  <c r="T91" i="8" s="1"/>
  <c r="T24" i="8"/>
  <c r="T27" i="8" s="1"/>
  <c r="T43" i="8" s="1"/>
  <c r="AI36" i="3"/>
  <c r="AI17" i="3"/>
  <c r="AI20" i="3" s="1"/>
  <c r="AI85" i="3"/>
  <c r="AI100" i="3" s="1"/>
  <c r="W29" i="8"/>
  <c r="W28" i="8"/>
  <c r="W91" i="8" s="1"/>
  <c r="W24" i="8"/>
  <c r="W27" i="8" s="1"/>
  <c r="W43" i="8" s="1"/>
  <c r="AG29" i="8"/>
  <c r="AG24" i="8"/>
  <c r="AG27" i="8" s="1"/>
  <c r="AG43" i="8" s="1"/>
  <c r="AG28" i="8"/>
  <c r="AG91" i="8" s="1"/>
  <c r="BA20" i="7"/>
  <c r="S62" i="3"/>
  <c r="S63" i="3" s="1"/>
  <c r="AG43" i="7"/>
  <c r="AG44" i="7" s="1"/>
  <c r="AG32" i="7"/>
  <c r="E29" i="2"/>
  <c r="E24" i="2"/>
  <c r="E27" i="2" s="1"/>
  <c r="E28" i="2"/>
  <c r="I28" i="3"/>
  <c r="I91" i="3" s="1"/>
  <c r="I29" i="3"/>
  <c r="I24" i="3"/>
  <c r="I27" i="3" s="1"/>
  <c r="I43" i="3" s="1"/>
  <c r="AZ15" i="8"/>
  <c r="AI17" i="8"/>
  <c r="AI20" i="8" s="1"/>
  <c r="AI85" i="8"/>
  <c r="AI100" i="8" s="1"/>
  <c r="AI36" i="8"/>
  <c r="AW85" i="3"/>
  <c r="AW60" i="3"/>
  <c r="AW36" i="3"/>
  <c r="AW17" i="3"/>
  <c r="F28" i="3"/>
  <c r="F91" i="3" s="1"/>
  <c r="F29" i="3"/>
  <c r="F24" i="3"/>
  <c r="F27" i="3" s="1"/>
  <c r="F43" i="3" s="1"/>
  <c r="F44" i="3" s="1"/>
  <c r="C28" i="2"/>
  <c r="C29" i="2" s="1"/>
  <c r="C24" i="2"/>
  <c r="C27" i="2" s="1"/>
  <c r="U24" i="3"/>
  <c r="U27" i="3" s="1"/>
  <c r="U43" i="3" s="1"/>
  <c r="U28" i="3"/>
  <c r="U91" i="3" s="1"/>
  <c r="U29" i="3"/>
  <c r="AF62" i="3"/>
  <c r="AF63" i="3" s="1"/>
  <c r="AY63" i="3" s="1"/>
  <c r="AI60" i="3"/>
  <c r="AI62" i="3" s="1"/>
  <c r="AI63" i="3" s="1"/>
  <c r="AZ63" i="3" s="1"/>
  <c r="R24" i="8"/>
  <c r="R27" i="8" s="1"/>
  <c r="R43" i="8" s="1"/>
  <c r="R28" i="8"/>
  <c r="R91" i="8" s="1"/>
  <c r="R29" i="8"/>
  <c r="AJ32" i="2"/>
  <c r="AJ43" i="2"/>
  <c r="AJ44" i="2" s="1"/>
  <c r="S29" i="3"/>
  <c r="S24" i="3"/>
  <c r="S27" i="3" s="1"/>
  <c r="S43" i="3" s="1"/>
  <c r="S28" i="3"/>
  <c r="S91" i="3" s="1"/>
  <c r="AM20" i="8"/>
  <c r="K29" i="3"/>
  <c r="K28" i="3"/>
  <c r="K91" i="3" s="1"/>
  <c r="K24" i="3"/>
  <c r="K27" i="3" s="1"/>
  <c r="K43" i="3" s="1"/>
  <c r="Y29" i="3"/>
  <c r="Y28" i="3"/>
  <c r="Y91" i="3" s="1"/>
  <c r="Y24" i="3"/>
  <c r="Y27" i="3" s="1"/>
  <c r="Y43" i="3" s="1"/>
  <c r="E28" i="7"/>
  <c r="E24" i="7"/>
  <c r="E27" i="7" s="1"/>
  <c r="E29" i="7"/>
  <c r="G28" i="8"/>
  <c r="G91" i="8" s="1"/>
  <c r="G24" i="8"/>
  <c r="G27" i="8" s="1"/>
  <c r="G43" i="8" s="1"/>
  <c r="G44" i="8" s="1"/>
  <c r="G29" i="8"/>
  <c r="I29" i="8"/>
  <c r="I24" i="8"/>
  <c r="I27" i="8" s="1"/>
  <c r="I43" i="8" s="1"/>
  <c r="I28" i="8"/>
  <c r="I91" i="8" s="1"/>
  <c r="D24" i="7"/>
  <c r="D27" i="7" s="1"/>
  <c r="D28" i="7"/>
  <c r="D29" i="7" s="1"/>
  <c r="BA62" i="2"/>
  <c r="AE28" i="3"/>
  <c r="AE91" i="3" s="1"/>
  <c r="AE24" i="3"/>
  <c r="AE27" i="3" s="1"/>
  <c r="AE43" i="3" s="1"/>
  <c r="AE29" i="3"/>
  <c r="AW85" i="8"/>
  <c r="AW60" i="8"/>
  <c r="AW36" i="8"/>
  <c r="AW17" i="8"/>
  <c r="AF29" i="8"/>
  <c r="AF24" i="8"/>
  <c r="AF27" i="8" s="1"/>
  <c r="AF43" i="8" s="1"/>
  <c r="AF28" i="8"/>
  <c r="AF91" i="8" s="1"/>
  <c r="AC28" i="8"/>
  <c r="AC91" i="8" s="1"/>
  <c r="AC29" i="8"/>
  <c r="AC24" i="8"/>
  <c r="AC27" i="8" s="1"/>
  <c r="AC43" i="8" s="1"/>
  <c r="AW63" i="3"/>
  <c r="V29" i="8"/>
  <c r="V24" i="8"/>
  <c r="V27" i="8" s="1"/>
  <c r="V43" i="8" s="1"/>
  <c r="V28" i="8"/>
  <c r="V91" i="8" s="1"/>
  <c r="H29" i="8"/>
  <c r="H28" i="8"/>
  <c r="H91" i="8" s="1"/>
  <c r="H24" i="8"/>
  <c r="H27" i="8" s="1"/>
  <c r="H43" i="8" s="1"/>
  <c r="H44" i="8" s="1"/>
  <c r="F29" i="8"/>
  <c r="F28" i="8"/>
  <c r="F91" i="8" s="1"/>
  <c r="F24" i="8"/>
  <c r="F27" i="8" s="1"/>
  <c r="F43" i="8" s="1"/>
  <c r="F44" i="8" s="1"/>
  <c r="AI29" i="7"/>
  <c r="AI24" i="7"/>
  <c r="AI27" i="7" s="1"/>
  <c r="AI28" i="7"/>
  <c r="AH24" i="8"/>
  <c r="AH27" i="8" s="1"/>
  <c r="AH43" i="8" s="1"/>
  <c r="AH29" i="8"/>
  <c r="AH28" i="8"/>
  <c r="AH91" i="8" s="1"/>
  <c r="AH43" i="7"/>
  <c r="AH44" i="7" s="1"/>
  <c r="AH32" i="7"/>
  <c r="AG43" i="2"/>
  <c r="AG44" i="2" s="1"/>
  <c r="AG32" i="2"/>
  <c r="Q62" i="3"/>
  <c r="Q63" i="3" s="1"/>
  <c r="T29" i="3"/>
  <c r="T24" i="3"/>
  <c r="T27" i="3" s="1"/>
  <c r="T43" i="3" s="1"/>
  <c r="T28" i="3"/>
  <c r="T91" i="3" s="1"/>
  <c r="D28" i="8"/>
  <c r="D24" i="8"/>
  <c r="D27" i="8" s="1"/>
  <c r="D43" i="8" s="1"/>
  <c r="D44" i="8" s="1"/>
  <c r="Z24" i="3"/>
  <c r="Z27" i="3" s="1"/>
  <c r="Z43" i="3" s="1"/>
  <c r="Z29" i="3"/>
  <c r="Z28" i="3"/>
  <c r="Z91" i="3" s="1"/>
  <c r="K62" i="3"/>
  <c r="K63" i="3" s="1"/>
  <c r="BA20" i="2"/>
  <c r="AY60" i="8"/>
  <c r="AY36" i="8"/>
  <c r="AY17" i="8"/>
  <c r="AY85" i="8"/>
  <c r="AX60" i="8"/>
  <c r="AX17" i="8"/>
  <c r="AX36" i="8"/>
  <c r="AX85" i="8"/>
  <c r="AB24" i="3"/>
  <c r="AB27" i="3" s="1"/>
  <c r="AB43" i="3" s="1"/>
  <c r="AB28" i="3"/>
  <c r="AB91" i="3" s="1"/>
  <c r="AB29" i="3"/>
  <c r="AJ29" i="8"/>
  <c r="AJ28" i="8"/>
  <c r="AJ91" i="8" s="1"/>
  <c r="AJ24" i="8"/>
  <c r="AJ27" i="8" s="1"/>
  <c r="AJ43" i="8" s="1"/>
  <c r="K28" i="8"/>
  <c r="K91" i="8" s="1"/>
  <c r="K29" i="8"/>
  <c r="K24" i="8"/>
  <c r="K27" i="8" s="1"/>
  <c r="K43" i="8" s="1"/>
  <c r="G24" i="3"/>
  <c r="G27" i="3" s="1"/>
  <c r="G43" i="3" s="1"/>
  <c r="G44" i="3" s="1"/>
  <c r="G29" i="3"/>
  <c r="G28" i="3"/>
  <c r="G91" i="3" s="1"/>
  <c r="W29" i="3"/>
  <c r="W28" i="3"/>
  <c r="W91" i="3" s="1"/>
  <c r="W24" i="3"/>
  <c r="W27" i="3" s="1"/>
  <c r="W43" i="3" s="1"/>
  <c r="C28" i="7"/>
  <c r="C29" i="7" s="1"/>
  <c r="C24" i="7"/>
  <c r="C27" i="7" s="1"/>
  <c r="AZ85" i="3"/>
  <c r="AZ60" i="3"/>
  <c r="AZ36" i="3"/>
  <c r="AZ17" i="3"/>
  <c r="Q28" i="3"/>
  <c r="Q91" i="3" s="1"/>
  <c r="Q29" i="3"/>
  <c r="Q24" i="3"/>
  <c r="Q27" i="3" s="1"/>
  <c r="Q43" i="3" s="1"/>
  <c r="AI29" i="2"/>
  <c r="AI28" i="2"/>
  <c r="AI24" i="2"/>
  <c r="AI27" i="2" s="1"/>
  <c r="AA29" i="8"/>
  <c r="AA24" i="8"/>
  <c r="AA27" i="8" s="1"/>
  <c r="AA43" i="8" s="1"/>
  <c r="AA28" i="8"/>
  <c r="AA91" i="8" s="1"/>
  <c r="C62" i="2"/>
  <c r="C63" i="2" s="1"/>
  <c r="AY62" i="2"/>
  <c r="D28" i="3"/>
  <c r="D24" i="3"/>
  <c r="D27" i="3" s="1"/>
  <c r="D43" i="3" s="1"/>
  <c r="D44" i="3" s="1"/>
  <c r="F24" i="2"/>
  <c r="F27" i="2" s="1"/>
  <c r="F28" i="2"/>
  <c r="F29" i="2"/>
  <c r="P29" i="3"/>
  <c r="P28" i="3"/>
  <c r="P91" i="3" s="1"/>
  <c r="P24" i="3"/>
  <c r="P27" i="3" s="1"/>
  <c r="P43" i="3" s="1"/>
  <c r="X29" i="8"/>
  <c r="X28" i="8"/>
  <c r="X91" i="8" s="1"/>
  <c r="X24" i="8"/>
  <c r="X27" i="8" s="1"/>
  <c r="X43" i="8" s="1"/>
  <c r="AB62" i="8"/>
  <c r="AB63" i="8"/>
  <c r="AW63" i="8" s="1"/>
  <c r="AA29" i="3"/>
  <c r="AA24" i="3"/>
  <c r="AA27" i="3" s="1"/>
  <c r="AA43" i="3" s="1"/>
  <c r="AA28" i="3"/>
  <c r="AA91" i="3" s="1"/>
  <c r="V29" i="3"/>
  <c r="V28" i="3"/>
  <c r="V91" i="3" s="1"/>
  <c r="V24" i="3"/>
  <c r="V27" i="3" s="1"/>
  <c r="V43" i="3" s="1"/>
  <c r="AY20" i="2"/>
  <c r="AZ62" i="7"/>
  <c r="AJ24" i="3"/>
  <c r="AJ27" i="3" s="1"/>
  <c r="AJ43" i="3" s="1"/>
  <c r="AJ29" i="3"/>
  <c r="AJ28" i="3"/>
  <c r="AJ91" i="3" s="1"/>
  <c r="AZ36" i="2"/>
  <c r="AZ17" i="2"/>
  <c r="AZ60" i="2"/>
  <c r="K62" i="8"/>
  <c r="K63" i="8"/>
  <c r="F29" i="7"/>
  <c r="F28" i="7"/>
  <c r="F24" i="7"/>
  <c r="F27" i="7" s="1"/>
  <c r="P62" i="8"/>
  <c r="P63" i="8" s="1"/>
  <c r="S62" i="8"/>
  <c r="S63" i="8" s="1"/>
  <c r="C62" i="8"/>
  <c r="C63" i="8" s="1"/>
  <c r="AE29" i="8"/>
  <c r="AE28" i="8"/>
  <c r="AE91" i="8" s="1"/>
  <c r="AE24" i="8"/>
  <c r="AE27" i="8" s="1"/>
  <c r="AE43" i="8" s="1"/>
  <c r="AY20" i="7"/>
  <c r="C24" i="3"/>
  <c r="C27" i="3" s="1"/>
  <c r="C43" i="3" s="1"/>
  <c r="C44" i="3" s="1"/>
  <c r="C28" i="3"/>
  <c r="AB29" i="8"/>
  <c r="AB28" i="8"/>
  <c r="AB91" i="8" s="1"/>
  <c r="AB24" i="8"/>
  <c r="AB27" i="8" s="1"/>
  <c r="AB43" i="8" s="1"/>
  <c r="AF62" i="8"/>
  <c r="AF63" i="8" s="1"/>
  <c r="AY63" i="8" s="1"/>
  <c r="AI60" i="8"/>
  <c r="AI62" i="8" s="1"/>
  <c r="AI63" i="8" s="1"/>
  <c r="AZ63" i="8" s="1"/>
  <c r="AD62" i="8"/>
  <c r="AD63" i="8" s="1"/>
  <c r="AX63" i="8" s="1"/>
  <c r="AX63" i="3"/>
  <c r="V62" i="8"/>
  <c r="V63" i="8" s="1"/>
  <c r="AX62" i="8" l="1"/>
  <c r="AZ20" i="2"/>
  <c r="F43" i="2"/>
  <c r="F44" i="2" s="1"/>
  <c r="F32" i="2"/>
  <c r="AX100" i="8"/>
  <c r="AG32" i="3"/>
  <c r="AG32" i="8"/>
  <c r="AW100" i="8"/>
  <c r="E43" i="7"/>
  <c r="E44" i="7" s="1"/>
  <c r="E32" i="7"/>
  <c r="BA28" i="7"/>
  <c r="BA24" i="7"/>
  <c r="BA29" i="7"/>
  <c r="AF32" i="8"/>
  <c r="AF32" i="3"/>
  <c r="AY32" i="2"/>
  <c r="AY44" i="7"/>
  <c r="AI44" i="7"/>
  <c r="AZ44" i="7" s="1"/>
  <c r="AH32" i="8"/>
  <c r="AH32" i="3"/>
  <c r="AM24" i="3"/>
  <c r="AM29" i="3"/>
  <c r="AM28" i="3"/>
  <c r="AM91" i="3" s="1"/>
  <c r="AJ32" i="8"/>
  <c r="BA32" i="8" s="1"/>
  <c r="AJ32" i="3"/>
  <c r="BA32" i="3" s="1"/>
  <c r="BA32" i="2"/>
  <c r="AM32" i="2"/>
  <c r="AY29" i="7"/>
  <c r="AY24" i="7"/>
  <c r="AY28" i="7"/>
  <c r="AZ20" i="3"/>
  <c r="AZ62" i="2"/>
  <c r="AG44" i="3"/>
  <c r="AG44" i="8"/>
  <c r="AI32" i="7"/>
  <c r="AZ32" i="7" s="1"/>
  <c r="AI43" i="7"/>
  <c r="AM29" i="8"/>
  <c r="AM24" i="8"/>
  <c r="AM28" i="8"/>
  <c r="AM91" i="8" s="1"/>
  <c r="AI28" i="8"/>
  <c r="AI91" i="8" s="1"/>
  <c r="AI24" i="8"/>
  <c r="AI27" i="8" s="1"/>
  <c r="AI43" i="8" s="1"/>
  <c r="AI29" i="8"/>
  <c r="E32" i="2"/>
  <c r="E43" i="2"/>
  <c r="E44" i="2" s="1"/>
  <c r="AF44" i="8"/>
  <c r="AF44" i="3"/>
  <c r="AI44" i="2"/>
  <c r="AY44" i="2"/>
  <c r="AY32" i="7"/>
  <c r="D91" i="8"/>
  <c r="D29" i="8"/>
  <c r="D43" i="7"/>
  <c r="D44" i="7" s="1"/>
  <c r="D32" i="7"/>
  <c r="AY28" i="2"/>
  <c r="AY29" i="2"/>
  <c r="AY24" i="2"/>
  <c r="D91" i="3"/>
  <c r="D29" i="3"/>
  <c r="AX20" i="8"/>
  <c r="AW20" i="3"/>
  <c r="AZ60" i="8"/>
  <c r="AZ17" i="8"/>
  <c r="AZ85" i="8"/>
  <c r="AZ36" i="8"/>
  <c r="AI29" i="3"/>
  <c r="AI24" i="3"/>
  <c r="AI27" i="3" s="1"/>
  <c r="AI43" i="3" s="1"/>
  <c r="AI28" i="3"/>
  <c r="AI91" i="3" s="1"/>
  <c r="AY20" i="3"/>
  <c r="F43" i="7"/>
  <c r="F44" i="7" s="1"/>
  <c r="F32" i="7"/>
  <c r="AH44" i="8"/>
  <c r="AH44" i="3"/>
  <c r="AY62" i="8"/>
  <c r="AI32" i="2"/>
  <c r="AI43" i="2"/>
  <c r="BA24" i="2"/>
  <c r="BA29" i="2"/>
  <c r="BA28" i="2"/>
  <c r="D43" i="2"/>
  <c r="D44" i="2" s="1"/>
  <c r="D32" i="2"/>
  <c r="C91" i="8"/>
  <c r="C29" i="8"/>
  <c r="BA32" i="7"/>
  <c r="AM32" i="7"/>
  <c r="I32" i="3"/>
  <c r="I32" i="8"/>
  <c r="AW62" i="3"/>
  <c r="BA44" i="7"/>
  <c r="AM44" i="7"/>
  <c r="BB44" i="7" s="1"/>
  <c r="I44" i="8"/>
  <c r="I44" i="3"/>
  <c r="AX100" i="3"/>
  <c r="C91" i="3"/>
  <c r="C29" i="3"/>
  <c r="AW62" i="8"/>
  <c r="AZ100" i="3"/>
  <c r="AY100" i="8"/>
  <c r="AW20" i="8"/>
  <c r="AZ62" i="3"/>
  <c r="C32" i="2"/>
  <c r="C43" i="2"/>
  <c r="C44" i="2" s="1"/>
  <c r="AX20" i="3"/>
  <c r="AX62" i="3"/>
  <c r="C43" i="7"/>
  <c r="C44" i="7" s="1"/>
  <c r="C32" i="7"/>
  <c r="AY20" i="8"/>
  <c r="AJ44" i="8"/>
  <c r="BA44" i="8" s="1"/>
  <c r="BA44" i="2"/>
  <c r="AJ44" i="3"/>
  <c r="BA44" i="3" s="1"/>
  <c r="AM44" i="2"/>
  <c r="AY62" i="3"/>
  <c r="AW100" i="3"/>
  <c r="AZ24" i="7"/>
  <c r="AZ28" i="7"/>
  <c r="AZ29" i="7"/>
  <c r="AY100" i="3"/>
  <c r="AZ44" i="2" l="1"/>
  <c r="AI44" i="3"/>
  <c r="AZ44" i="3" s="1"/>
  <c r="AI44" i="8"/>
  <c r="AZ44" i="8" s="1"/>
  <c r="AM27" i="3"/>
  <c r="AZ27" i="7"/>
  <c r="AI32" i="8"/>
  <c r="AZ32" i="8" s="1"/>
  <c r="AI32" i="3"/>
  <c r="AZ32" i="3" s="1"/>
  <c r="AY44" i="3"/>
  <c r="AZ32" i="2"/>
  <c r="AX28" i="3"/>
  <c r="AX24" i="3"/>
  <c r="AX29" i="3"/>
  <c r="AM32" i="3"/>
  <c r="BB32" i="3" s="1"/>
  <c r="AM32" i="8"/>
  <c r="BB32" i="8" s="1"/>
  <c r="BB32" i="2"/>
  <c r="BF32" i="2"/>
  <c r="AW28" i="8"/>
  <c r="AW24" i="8"/>
  <c r="AY24" i="3"/>
  <c r="AY28" i="3"/>
  <c r="AY29" i="3"/>
  <c r="AX28" i="8"/>
  <c r="AX29" i="8"/>
  <c r="AX24" i="8"/>
  <c r="F32" i="3"/>
  <c r="F32" i="8"/>
  <c r="D32" i="3"/>
  <c r="D32" i="8"/>
  <c r="AY27" i="2"/>
  <c r="AY24" i="8"/>
  <c r="AY28" i="8"/>
  <c r="AY29" i="8"/>
  <c r="AZ100" i="8"/>
  <c r="AM27" i="8"/>
  <c r="AZ24" i="3"/>
  <c r="AZ28" i="3"/>
  <c r="AZ29" i="3"/>
  <c r="BB32" i="7"/>
  <c r="BF32" i="7"/>
  <c r="AZ20" i="8"/>
  <c r="AZ62" i="8"/>
  <c r="E44" i="3"/>
  <c r="E44" i="8"/>
  <c r="BA27" i="7"/>
  <c r="C32" i="3"/>
  <c r="C32" i="8"/>
  <c r="E32" i="3"/>
  <c r="E32" i="8"/>
  <c r="AY32" i="8"/>
  <c r="AZ29" i="2"/>
  <c r="AZ24" i="2"/>
  <c r="AZ28" i="2"/>
  <c r="BB44" i="2"/>
  <c r="AM44" i="3"/>
  <c r="AM44" i="8"/>
  <c r="BA27" i="2"/>
  <c r="AY27" i="7"/>
  <c r="AY32" i="3"/>
  <c r="AW24" i="3"/>
  <c r="AW28" i="3"/>
  <c r="AY44" i="8"/>
  <c r="BB44" i="8" l="1"/>
  <c r="BF44" i="8"/>
  <c r="AZ27" i="3"/>
  <c r="AY27" i="3"/>
  <c r="AW27" i="3"/>
  <c r="BB44" i="3"/>
  <c r="BF44" i="3"/>
  <c r="AZ24" i="8"/>
  <c r="AZ28" i="8"/>
  <c r="AZ29" i="8"/>
  <c r="AY27" i="8"/>
  <c r="AX27" i="8"/>
  <c r="AZ43" i="7"/>
  <c r="AW91" i="3"/>
  <c r="AM43" i="8"/>
  <c r="AW27" i="8"/>
  <c r="AX27" i="3"/>
  <c r="BA43" i="2"/>
  <c r="AY91" i="3"/>
  <c r="AY43" i="2"/>
  <c r="AW91" i="8"/>
  <c r="AX91" i="3"/>
  <c r="AM43" i="3"/>
  <c r="AZ91" i="3"/>
  <c r="AZ27" i="2"/>
  <c r="BA43" i="7"/>
  <c r="AX91" i="8"/>
  <c r="AY43" i="7"/>
  <c r="AY91" i="8"/>
  <c r="AY43" i="8" l="1"/>
  <c r="AY43" i="3"/>
  <c r="AZ91" i="8"/>
  <c r="AZ43" i="2"/>
  <c r="AX43" i="3"/>
  <c r="AZ27" i="8"/>
  <c r="AZ43" i="3"/>
  <c r="AW43" i="8"/>
  <c r="AX43" i="8"/>
  <c r="AW43" i="3"/>
  <c r="AZ43" i="8" l="1"/>
  <c r="AK85" i="3" l="1"/>
  <c r="AK100" i="3" s="1"/>
  <c r="AK60" i="3"/>
  <c r="AK62" i="3" s="1"/>
  <c r="AK63" i="3" s="1"/>
  <c r="BA63" i="3" s="1"/>
  <c r="AK36" i="3"/>
  <c r="AK17" i="3"/>
  <c r="AK20" i="3" s="1"/>
  <c r="BA15" i="3"/>
  <c r="AK60" i="8"/>
  <c r="AK62" i="8" s="1"/>
  <c r="AK63" i="8" s="1"/>
  <c r="BA63" i="8" s="1"/>
  <c r="AK17" i="8"/>
  <c r="AK20" i="8" s="1"/>
  <c r="AK36" i="8"/>
  <c r="AK85" i="8"/>
  <c r="AK100" i="8" s="1"/>
  <c r="BA15" i="8"/>
  <c r="AK29" i="8" l="1"/>
  <c r="AK28" i="8"/>
  <c r="AK91" i="8" s="1"/>
  <c r="AK24" i="8"/>
  <c r="AK27" i="8" s="1"/>
  <c r="AK43" i="8" s="1"/>
  <c r="BA85" i="3"/>
  <c r="BA60" i="3"/>
  <c r="BA36" i="3"/>
  <c r="BA17" i="3"/>
  <c r="AK29" i="3"/>
  <c r="AK28" i="3"/>
  <c r="AK91" i="3" s="1"/>
  <c r="AK24" i="3"/>
  <c r="AK27" i="3" s="1"/>
  <c r="AK43" i="3" s="1"/>
  <c r="BA60" i="8"/>
  <c r="BA17" i="8"/>
  <c r="BA36" i="8"/>
  <c r="BA85" i="8"/>
  <c r="BA62" i="3" l="1"/>
  <c r="BA20" i="8"/>
  <c r="BA100" i="3"/>
  <c r="BA62" i="8"/>
  <c r="BA100" i="8"/>
  <c r="BA20" i="3"/>
  <c r="BA28" i="3" l="1"/>
  <c r="BA29" i="3"/>
  <c r="BA24" i="3"/>
  <c r="BA28" i="8"/>
  <c r="BA29" i="8"/>
  <c r="BA24" i="8"/>
  <c r="BA91" i="8" l="1"/>
  <c r="BA27" i="8"/>
  <c r="BA27" i="3"/>
  <c r="BA91" i="3"/>
  <c r="BA43" i="8" l="1"/>
  <c r="BA43" i="3"/>
  <c r="BB15" i="3" l="1"/>
  <c r="AL85" i="3"/>
  <c r="AL100" i="3" s="1"/>
  <c r="AL60" i="3"/>
  <c r="AL62" i="3" s="1"/>
  <c r="AL63" i="3" s="1"/>
  <c r="BB63" i="3" s="1"/>
  <c r="AL36" i="3"/>
  <c r="BF36" i="3" s="1"/>
  <c r="AL17" i="3"/>
  <c r="BF15" i="3"/>
  <c r="AL36" i="8"/>
  <c r="BF36" i="8" s="1"/>
  <c r="BB15" i="8"/>
  <c r="AL60" i="8"/>
  <c r="AL62" i="8" s="1"/>
  <c r="AL63" i="8" s="1"/>
  <c r="BB63" i="8" s="1"/>
  <c r="AL17" i="8"/>
  <c r="AL85" i="8"/>
  <c r="AL100" i="8" s="1"/>
  <c r="BF15" i="8"/>
  <c r="AL20" i="3" l="1"/>
  <c r="BF17" i="3"/>
  <c r="BB60" i="8"/>
  <c r="BB62" i="8" s="1"/>
  <c r="BB36" i="8"/>
  <c r="BB17" i="8"/>
  <c r="BB20" i="8" s="1"/>
  <c r="BB85" i="8"/>
  <c r="BB100" i="8" s="1"/>
  <c r="AL20" i="8"/>
  <c r="BF17" i="8"/>
  <c r="BB36" i="3"/>
  <c r="BB17" i="3"/>
  <c r="BB20" i="3" s="1"/>
  <c r="BB60" i="3"/>
  <c r="BB62" i="3" s="1"/>
  <c r="BB85" i="3"/>
  <c r="BB100" i="3" s="1"/>
  <c r="AL29" i="8" l="1"/>
  <c r="AL28" i="8"/>
  <c r="AL91" i="8" s="1"/>
  <c r="AL24" i="8"/>
  <c r="BF20" i="8"/>
  <c r="BB29" i="8"/>
  <c r="BB28" i="8"/>
  <c r="BB91" i="8" s="1"/>
  <c r="BB24" i="8"/>
  <c r="BB27" i="8" s="1"/>
  <c r="BB43" i="8" s="1"/>
  <c r="BB29" i="3"/>
  <c r="BB24" i="3"/>
  <c r="BB27" i="3" s="1"/>
  <c r="BB43" i="3" s="1"/>
  <c r="BB28" i="3"/>
  <c r="BB91" i="3" s="1"/>
  <c r="AL29" i="3"/>
  <c r="AL24" i="3"/>
  <c r="AL28" i="3"/>
  <c r="AL91" i="3" s="1"/>
  <c r="BF20" i="3"/>
  <c r="AL27" i="8" l="1"/>
  <c r="BF24" i="8"/>
  <c r="AL27" i="3"/>
  <c r="BF24" i="3"/>
  <c r="AL43" i="3" l="1"/>
  <c r="BF43" i="3" s="1"/>
  <c r="BF27" i="3"/>
  <c r="AL43" i="8"/>
  <c r="BF43" i="8" s="1"/>
  <c r="BF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Pimanee Ekkachaiworrasin</author>
    <author>jittreeya.p</author>
    <author>Vikash</author>
    <author>Vikash Jalan</author>
  </authors>
  <commentList>
    <comment ref="F2" authorId="0" shapeId="0" xr:uid="{00000000-0006-0000-0200-000001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xr:uid="{00000000-0006-0000-0200-000002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xr:uid="{00000000-0006-0000-0200-000003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xr:uid="{00000000-0006-0000-0200-000004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0" shapeId="0" xr:uid="{00000000-0006-0000-0200-000005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W2" authorId="0" shapeId="0" xr:uid="{00000000-0006-0000-0200-000006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X2" authorId="1" shapeId="0" xr:uid="{00000000-0006-0000-0200-000007000000}">
      <text>
        <r>
          <rPr>
            <b/>
            <sz val="9"/>
            <color indexed="81"/>
            <rFont val="Tahoma"/>
            <family val="2"/>
          </rPr>
          <t>jittreeya.p:</t>
        </r>
        <r>
          <rPr>
            <sz val="9"/>
            <color indexed="81"/>
            <rFont val="Tahoma"/>
            <family val="2"/>
          </rPr>
          <t xml:space="preserve">
Restated 1Q15 with revaluation</t>
        </r>
      </text>
    </comment>
    <comment ref="Y2" authorId="2" shapeId="0" xr:uid="{00000000-0006-0000-0200-000008000000}">
      <text>
        <r>
          <rPr>
            <b/>
            <sz val="9"/>
            <color indexed="81"/>
            <rFont val="Tahoma"/>
            <family val="2"/>
          </rPr>
          <t>Vikash:</t>
        </r>
        <r>
          <rPr>
            <sz val="9"/>
            <color indexed="81"/>
            <rFont val="Tahoma"/>
            <family val="2"/>
          </rPr>
          <t xml:space="preserve">
Restated in 3Q15 with gain on bargain purchase in Cepsa Canada</t>
        </r>
      </text>
    </comment>
    <comment ref="Z2" authorId="0" shapeId="0" xr:uid="{00000000-0006-0000-0200-000009000000}">
      <text>
        <r>
          <rPr>
            <b/>
            <sz val="9"/>
            <color indexed="81"/>
            <rFont val="Tahoma"/>
            <family val="2"/>
          </rPr>
          <t>Pimanee Ekkachaiworrasin:</t>
        </r>
        <r>
          <rPr>
            <sz val="9"/>
            <color indexed="81"/>
            <rFont val="Tahoma"/>
            <family val="2"/>
          </rPr>
          <t xml:space="preserve">
Restated 3Q15 with revaluation</t>
        </r>
      </text>
    </comment>
    <comment ref="AC6" authorId="3" shapeId="0" xr:uid="{00000000-0006-0000-0200-00000A000000}">
      <text>
        <r>
          <rPr>
            <b/>
            <sz val="9"/>
            <color indexed="81"/>
            <rFont val="Tahoma"/>
            <family val="2"/>
          </rPr>
          <t>Vikash Jalan:</t>
        </r>
        <r>
          <rPr>
            <sz val="9"/>
            <color indexed="81"/>
            <rFont val="Tahoma"/>
            <family val="2"/>
          </rPr>
          <t xml:space="preserve">
Acquisition: BP Decatur (Aromatics Decatur) and Cepsa Spain (IVL Spain) volumes </t>
        </r>
      </text>
    </comment>
    <comment ref="AG6" authorId="3" shapeId="0" xr:uid="{00000000-0006-0000-0200-00000B00000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xr:uid="{00000000-0006-0000-0200-00000C00000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Z7" authorId="2" shapeId="0" xr:uid="{00000000-0006-0000-0200-00000D00000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AB7" authorId="3" shapeId="0" xr:uid="{00000000-0006-0000-0200-00000E00000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D7" authorId="3" shapeId="0" xr:uid="{00000000-0006-0000-0200-00000F000000}">
      <text>
        <r>
          <rPr>
            <b/>
            <sz val="9"/>
            <color indexed="81"/>
            <rFont val="Tahoma"/>
            <family val="2"/>
          </rPr>
          <t>Vikash Jalan:</t>
        </r>
        <r>
          <rPr>
            <sz val="9"/>
            <color indexed="81"/>
            <rFont val="Tahoma"/>
            <family val="2"/>
          </rPr>
          <t xml:space="preserve">
better demand</t>
        </r>
      </text>
    </comment>
    <comment ref="AE7" authorId="3" shapeId="0" xr:uid="{00000000-0006-0000-0200-000010000000}">
      <text>
        <r>
          <rPr>
            <b/>
            <sz val="9"/>
            <color indexed="81"/>
            <rFont val="Tahoma"/>
            <family val="2"/>
          </rPr>
          <t>Vikash Jalan:</t>
        </r>
        <r>
          <rPr>
            <sz val="9"/>
            <color indexed="81"/>
            <rFont val="Tahoma"/>
            <family val="2"/>
          </rPr>
          <t xml:space="preserve">
seasonal impact and nornal turnaround PTA in Thailand</t>
        </r>
      </text>
    </comment>
    <comment ref="AF7" authorId="3" shapeId="0" xr:uid="{00000000-0006-0000-0200-000011000000}">
      <text>
        <r>
          <rPr>
            <b/>
            <sz val="9"/>
            <color indexed="81"/>
            <rFont val="Tahoma"/>
            <family val="2"/>
          </rPr>
          <t>Vikash Jalan:</t>
        </r>
        <r>
          <rPr>
            <sz val="9"/>
            <color indexed="81"/>
            <rFont val="Tahoma"/>
            <family val="2"/>
          </rPr>
          <t xml:space="preserve">
Planned turnarounds</t>
        </r>
      </text>
    </comment>
    <comment ref="AH7" authorId="3" shapeId="0" xr:uid="{00000000-0006-0000-0200-00001200000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xr:uid="{00000000-0006-0000-0200-000013000000}">
      <text>
        <r>
          <rPr>
            <b/>
            <sz val="9"/>
            <color indexed="81"/>
            <rFont val="Tahoma"/>
            <family val="2"/>
          </rPr>
          <t>Vikash Jalan:</t>
        </r>
        <r>
          <rPr>
            <sz val="9"/>
            <color indexed="81"/>
            <rFont val="Tahoma"/>
            <family val="2"/>
          </rPr>
          <t xml:space="preserve">
Lower revenues on lower prices of products on lower crdue oil trend</t>
        </r>
      </text>
    </comment>
    <comment ref="AB15" authorId="3" shapeId="0" xr:uid="{00000000-0006-0000-0200-000014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xr:uid="{00000000-0006-0000-0200-000015000000}">
      <text>
        <r>
          <rPr>
            <b/>
            <sz val="9"/>
            <color indexed="81"/>
            <rFont val="Tahoma"/>
            <family val="2"/>
          </rPr>
          <t>Pimanee Ekkachaiworrasin:</t>
        </r>
        <r>
          <rPr>
            <sz val="9"/>
            <color indexed="81"/>
            <rFont val="Tahoma"/>
            <family val="2"/>
          </rPr>
          <t xml:space="preserve">
restate</t>
        </r>
      </text>
    </comment>
    <comment ref="G16" authorId="0" shapeId="0" xr:uid="{00000000-0006-0000-0200-000016000000}">
      <text>
        <r>
          <rPr>
            <b/>
            <sz val="9"/>
            <color indexed="81"/>
            <rFont val="Tahoma"/>
            <family val="2"/>
          </rPr>
          <t>Pimanee Ekkachaiworrasin:</t>
        </r>
        <r>
          <rPr>
            <sz val="9"/>
            <color indexed="81"/>
            <rFont val="Tahoma"/>
            <family val="2"/>
          </rPr>
          <t xml:space="preserve">
restate</t>
        </r>
      </text>
    </comment>
    <comment ref="T16" authorId="0" shapeId="0" xr:uid="{00000000-0006-0000-0200-000017000000}">
      <text>
        <r>
          <rPr>
            <b/>
            <sz val="9"/>
            <color indexed="81"/>
            <rFont val="Tahoma"/>
            <family val="2"/>
          </rPr>
          <t>Pimanee Ekkachaiworrasin:</t>
        </r>
        <r>
          <rPr>
            <sz val="9"/>
            <color indexed="81"/>
            <rFont val="Tahoma"/>
            <family val="2"/>
          </rPr>
          <t xml:space="preserve">
restate</t>
        </r>
      </text>
    </comment>
    <comment ref="U16" authorId="0" shapeId="0" xr:uid="{00000000-0006-0000-0200-000018000000}">
      <text>
        <r>
          <rPr>
            <b/>
            <sz val="9"/>
            <color indexed="81"/>
            <rFont val="Tahoma"/>
            <family val="2"/>
          </rPr>
          <t>Pimanee Ekkachaiworrasin:</t>
        </r>
        <r>
          <rPr>
            <sz val="9"/>
            <color indexed="81"/>
            <rFont val="Tahoma"/>
            <family val="2"/>
          </rPr>
          <t xml:space="preserve">
restate</t>
        </r>
      </text>
    </comment>
    <comment ref="V16" authorId="0" shapeId="0" xr:uid="{00000000-0006-0000-0200-000019000000}">
      <text>
        <r>
          <rPr>
            <b/>
            <sz val="9"/>
            <color indexed="81"/>
            <rFont val="Tahoma"/>
            <family val="2"/>
          </rPr>
          <t>Pimanee Ekkachaiworrasin:</t>
        </r>
        <r>
          <rPr>
            <sz val="9"/>
            <color indexed="81"/>
            <rFont val="Tahoma"/>
            <family val="2"/>
          </rPr>
          <t xml:space="preserve">
restate</t>
        </r>
      </text>
    </comment>
    <comment ref="W16" authorId="0" shapeId="0" xr:uid="{00000000-0006-0000-0200-00001A000000}">
      <text>
        <r>
          <rPr>
            <b/>
            <sz val="9"/>
            <color indexed="81"/>
            <rFont val="Tahoma"/>
            <family val="2"/>
          </rPr>
          <t>Pimanee Ekkachaiworrasin:</t>
        </r>
        <r>
          <rPr>
            <sz val="9"/>
            <color indexed="81"/>
            <rFont val="Tahoma"/>
            <family val="2"/>
          </rPr>
          <t xml:space="preserve">
restate</t>
        </r>
      </text>
    </comment>
    <comment ref="Z16" authorId="0" shapeId="0" xr:uid="{00000000-0006-0000-0200-00001B000000}">
      <text>
        <r>
          <rPr>
            <b/>
            <sz val="9"/>
            <color indexed="81"/>
            <rFont val="Tahoma"/>
            <family val="2"/>
          </rPr>
          <t>Pimanee Ekkachaiworrasin:</t>
        </r>
        <r>
          <rPr>
            <sz val="9"/>
            <color indexed="81"/>
            <rFont val="Tahoma"/>
            <family val="2"/>
          </rPr>
          <t xml:space="preserve">
restated
</t>
        </r>
      </text>
    </comment>
    <comment ref="AB16" authorId="3" shapeId="0" xr:uid="{00000000-0006-0000-0200-00001C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D16" authorId="3" shapeId="0" xr:uid="{00000000-0006-0000-0200-00001D000000}">
      <text>
        <r>
          <rPr>
            <b/>
            <sz val="9"/>
            <color indexed="81"/>
            <rFont val="Tahoma"/>
            <family val="2"/>
          </rPr>
          <t>Vikash Jalan:</t>
        </r>
        <r>
          <rPr>
            <sz val="9"/>
            <color indexed="81"/>
            <rFont val="Tahoma"/>
            <family val="2"/>
          </rPr>
          <t xml:space="preserve">
lower with Artenius Turkey accounting impairment in 2Q16</t>
        </r>
      </text>
    </comment>
    <comment ref="AF19" authorId="3" shapeId="0" xr:uid="{00000000-0006-0000-0200-00001E000000}">
      <text>
        <r>
          <rPr>
            <b/>
            <sz val="9"/>
            <color indexed="81"/>
            <rFont val="Tahoma"/>
            <family val="2"/>
          </rPr>
          <t>Vikash Jalan:</t>
        </r>
        <r>
          <rPr>
            <sz val="9"/>
            <color indexed="81"/>
            <rFont val="Tahoma"/>
            <family val="2"/>
          </rPr>
          <t xml:space="preserve">
Mainly driven positively by India JV</t>
        </r>
      </text>
    </comment>
    <comment ref="AG19" authorId="3" shapeId="0" xr:uid="{00000000-0006-0000-0200-00001F00000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xr:uid="{00000000-0006-0000-0200-000020000000}">
      <text>
        <r>
          <rPr>
            <b/>
            <sz val="9"/>
            <color indexed="81"/>
            <rFont val="Tahoma"/>
            <family val="2"/>
          </rPr>
          <t>Vikash:</t>
        </r>
        <r>
          <rPr>
            <sz val="9"/>
            <color indexed="81"/>
            <rFont val="Tahoma"/>
            <family val="2"/>
          </rPr>
          <t xml:space="preserve">
Deferred Tax not applicablein Thailand as per Thai GAAP</t>
        </r>
      </text>
    </comment>
    <comment ref="D22" authorId="2" shapeId="0" xr:uid="{00000000-0006-0000-0200-000021000000}">
      <text>
        <r>
          <rPr>
            <b/>
            <sz val="9"/>
            <color indexed="81"/>
            <rFont val="Tahoma"/>
            <family val="2"/>
          </rPr>
          <t>Vikash:</t>
        </r>
        <r>
          <rPr>
            <sz val="9"/>
            <color indexed="81"/>
            <rFont val="Tahoma"/>
            <family val="2"/>
          </rPr>
          <t xml:space="preserve">
Deferred Tax not applicablein Thailand as per Thai GAAP</t>
        </r>
      </text>
    </comment>
    <comment ref="F22" authorId="0" shapeId="0" xr:uid="{00000000-0006-0000-0200-000022000000}">
      <text>
        <r>
          <rPr>
            <b/>
            <sz val="9"/>
            <color indexed="81"/>
            <rFont val="Tahoma"/>
            <family val="2"/>
          </rPr>
          <t>Pimanee Ekkachaiworrasin:</t>
        </r>
        <r>
          <rPr>
            <sz val="9"/>
            <color indexed="81"/>
            <rFont val="Tahoma"/>
            <family val="2"/>
          </rPr>
          <t xml:space="preserve">
restate</t>
        </r>
      </text>
    </comment>
    <comment ref="G22" authorId="0" shapeId="0" xr:uid="{00000000-0006-0000-0200-000023000000}">
      <text>
        <r>
          <rPr>
            <b/>
            <sz val="9"/>
            <color indexed="81"/>
            <rFont val="Tahoma"/>
            <family val="2"/>
          </rPr>
          <t>Pimanee Ekkachaiworrasin:</t>
        </r>
        <r>
          <rPr>
            <sz val="9"/>
            <color indexed="81"/>
            <rFont val="Tahoma"/>
            <family val="2"/>
          </rPr>
          <t xml:space="preserve">
restate</t>
        </r>
      </text>
    </comment>
    <comment ref="T22" authorId="0" shapeId="0" xr:uid="{00000000-0006-0000-0200-000024000000}">
      <text>
        <r>
          <rPr>
            <b/>
            <sz val="9"/>
            <color indexed="81"/>
            <rFont val="Tahoma"/>
            <family val="2"/>
          </rPr>
          <t>Pimanee Ekkachaiworrasin:</t>
        </r>
        <r>
          <rPr>
            <sz val="9"/>
            <color indexed="81"/>
            <rFont val="Tahoma"/>
            <family val="2"/>
          </rPr>
          <t xml:space="preserve">
restate</t>
        </r>
      </text>
    </comment>
    <comment ref="U22" authorId="0" shapeId="0" xr:uid="{00000000-0006-0000-0200-000025000000}">
      <text>
        <r>
          <rPr>
            <b/>
            <sz val="9"/>
            <color indexed="81"/>
            <rFont val="Tahoma"/>
            <family val="2"/>
          </rPr>
          <t>Pimanee Ekkachaiworrasin:</t>
        </r>
        <r>
          <rPr>
            <sz val="9"/>
            <color indexed="81"/>
            <rFont val="Tahoma"/>
            <family val="2"/>
          </rPr>
          <t xml:space="preserve">
restate</t>
        </r>
      </text>
    </comment>
    <comment ref="V22" authorId="0" shapeId="0" xr:uid="{00000000-0006-0000-0200-000026000000}">
      <text>
        <r>
          <rPr>
            <b/>
            <sz val="9"/>
            <color indexed="81"/>
            <rFont val="Tahoma"/>
            <family val="2"/>
          </rPr>
          <t>Pimanee Ekkachaiworrasin:</t>
        </r>
        <r>
          <rPr>
            <sz val="9"/>
            <color indexed="81"/>
            <rFont val="Tahoma"/>
            <family val="2"/>
          </rPr>
          <t xml:space="preserve">
restate</t>
        </r>
      </text>
    </comment>
    <comment ref="W22" authorId="0" shapeId="0" xr:uid="{00000000-0006-0000-0200-000027000000}">
      <text>
        <r>
          <rPr>
            <b/>
            <sz val="9"/>
            <color indexed="81"/>
            <rFont val="Tahoma"/>
            <family val="2"/>
          </rPr>
          <t>Pimanee Ekkachaiworrasin:</t>
        </r>
        <r>
          <rPr>
            <sz val="9"/>
            <color indexed="81"/>
            <rFont val="Tahoma"/>
            <family val="2"/>
          </rPr>
          <t xml:space="preserve">
restate</t>
        </r>
      </text>
    </comment>
    <comment ref="Z22" authorId="0" shapeId="0" xr:uid="{00000000-0006-0000-0200-000028000000}">
      <text>
        <r>
          <rPr>
            <b/>
            <sz val="9"/>
            <color indexed="81"/>
            <rFont val="Tahoma"/>
            <family val="2"/>
          </rPr>
          <t>Pimanee Ekkachaiworrasin:</t>
        </r>
        <r>
          <rPr>
            <sz val="9"/>
            <color indexed="81"/>
            <rFont val="Tahoma"/>
            <family val="2"/>
          </rPr>
          <t xml:space="preserve">
restate</t>
        </r>
      </text>
    </comment>
    <comment ref="AA22" authorId="3" shapeId="0" xr:uid="{00000000-0006-0000-0200-00002900000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xr:uid="{00000000-0006-0000-0200-00002A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xr:uid="{00000000-0006-0000-0200-00002B000000}">
      <text>
        <r>
          <rPr>
            <b/>
            <sz val="9"/>
            <color indexed="81"/>
            <rFont val="Tahoma"/>
            <family val="2"/>
          </rPr>
          <t>Vikash:</t>
        </r>
        <r>
          <rPr>
            <sz val="9"/>
            <color indexed="81"/>
            <rFont val="Tahoma"/>
            <family val="2"/>
          </rPr>
          <t xml:space="preserve">
Not calculated Yet</t>
        </r>
      </text>
    </comment>
    <comment ref="D23" authorId="2" shapeId="0" xr:uid="{00000000-0006-0000-0200-00002C000000}">
      <text>
        <r>
          <rPr>
            <b/>
            <sz val="9"/>
            <color indexed="81"/>
            <rFont val="Tahoma"/>
            <family val="2"/>
          </rPr>
          <t>Vikash:</t>
        </r>
        <r>
          <rPr>
            <sz val="9"/>
            <color indexed="81"/>
            <rFont val="Tahoma"/>
            <family val="2"/>
          </rPr>
          <t xml:space="preserve">
Not calculated Yet</t>
        </r>
      </text>
    </comment>
    <comment ref="D25" authorId="2" shapeId="0" xr:uid="{00000000-0006-0000-0200-00002D00000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xr:uid="{00000000-0006-0000-0200-00002E000000}">
      <text>
        <r>
          <rPr>
            <b/>
            <sz val="9"/>
            <color indexed="81"/>
            <rFont val="Tahoma"/>
            <family val="2"/>
          </rPr>
          <t>Pimanee Ekkachaiworrasin:</t>
        </r>
        <r>
          <rPr>
            <sz val="9"/>
            <color indexed="81"/>
            <rFont val="Tahoma"/>
            <family val="2"/>
          </rPr>
          <t xml:space="preserve">
restate</t>
        </r>
      </text>
    </comment>
    <comment ref="G25" authorId="0" shapeId="0" xr:uid="{00000000-0006-0000-0200-00002F000000}">
      <text>
        <r>
          <rPr>
            <b/>
            <sz val="9"/>
            <color indexed="81"/>
            <rFont val="Tahoma"/>
            <family val="2"/>
          </rPr>
          <t>Pimanee Ekkachaiworrasin:</t>
        </r>
        <r>
          <rPr>
            <sz val="9"/>
            <color indexed="81"/>
            <rFont val="Tahoma"/>
            <family val="2"/>
          </rPr>
          <t xml:space="preserve">
restate</t>
        </r>
      </text>
    </comment>
    <comment ref="Z25" authorId="0" shapeId="0" xr:uid="{00000000-0006-0000-0200-000030000000}">
      <text>
        <r>
          <rPr>
            <b/>
            <sz val="9"/>
            <color indexed="81"/>
            <rFont val="Tahoma"/>
            <family val="2"/>
          </rPr>
          <t>Pimanee Ekkachaiworrasin:</t>
        </r>
        <r>
          <rPr>
            <sz val="9"/>
            <color indexed="81"/>
            <rFont val="Tahoma"/>
            <family val="2"/>
          </rPr>
          <t xml:space="preserve">
restate</t>
        </r>
      </text>
    </comment>
    <comment ref="C28" authorId="2" shapeId="0" xr:uid="{00000000-0006-0000-0200-000031000000}">
      <text>
        <r>
          <rPr>
            <b/>
            <sz val="9"/>
            <color indexed="81"/>
            <rFont val="Tahoma"/>
            <family val="2"/>
          </rPr>
          <t>Vikash:</t>
        </r>
        <r>
          <rPr>
            <sz val="9"/>
            <color indexed="81"/>
            <rFont val="Tahoma"/>
            <family val="2"/>
          </rPr>
          <t xml:space="preserve">
Deferred Tax not applicablein Thailand as per Thai GAAP</t>
        </r>
      </text>
    </comment>
    <comment ref="D28" authorId="2" shapeId="0" xr:uid="{00000000-0006-0000-0200-000032000000}">
      <text>
        <r>
          <rPr>
            <b/>
            <sz val="9"/>
            <color indexed="81"/>
            <rFont val="Tahoma"/>
            <family val="2"/>
          </rPr>
          <t>Vikash:</t>
        </r>
        <r>
          <rPr>
            <sz val="9"/>
            <color indexed="81"/>
            <rFont val="Tahoma"/>
            <family val="2"/>
          </rPr>
          <t xml:space="preserve">
Deferred Tax not applicablein Thailand as per Thai GAAP</t>
        </r>
      </text>
    </comment>
    <comment ref="P29" authorId="3" shapeId="0" xr:uid="{00000000-0006-0000-0200-000033000000}">
      <text>
        <r>
          <rPr>
            <b/>
            <sz val="9"/>
            <color indexed="81"/>
            <rFont val="Tahoma"/>
            <family val="2"/>
          </rPr>
          <t>Vikash Jalan:</t>
        </r>
        <r>
          <rPr>
            <sz val="9"/>
            <color indexed="81"/>
            <rFont val="Tahoma"/>
            <family val="2"/>
          </rPr>
          <t xml:space="preserve">
due to regional mix and lower profits</t>
        </r>
      </text>
    </comment>
    <comment ref="C31" authorId="2" shapeId="0" xr:uid="{00000000-0006-0000-0200-000034000000}">
      <text>
        <r>
          <rPr>
            <b/>
            <sz val="9"/>
            <color indexed="81"/>
            <rFont val="Tahoma"/>
            <family val="2"/>
          </rPr>
          <t>Vikash:</t>
        </r>
        <r>
          <rPr>
            <sz val="9"/>
            <color indexed="81"/>
            <rFont val="Tahoma"/>
            <family val="2"/>
          </rPr>
          <t xml:space="preserve">
IPO Feb 2010</t>
        </r>
      </text>
    </comment>
    <comment ref="D31" authorId="2" shapeId="0" xr:uid="{00000000-0006-0000-0200-000035000000}">
      <text>
        <r>
          <rPr>
            <b/>
            <sz val="9"/>
            <color indexed="81"/>
            <rFont val="Tahoma"/>
            <family val="2"/>
          </rPr>
          <t>Vikash:</t>
        </r>
        <r>
          <rPr>
            <sz val="9"/>
            <color indexed="81"/>
            <rFont val="Tahoma"/>
            <family val="2"/>
          </rPr>
          <t xml:space="preserve">
Right Issue Feb 2011</t>
        </r>
      </text>
    </comment>
    <comment ref="AH31" authorId="3" shapeId="0" xr:uid="{00000000-0006-0000-0200-000036000000}">
      <text>
        <r>
          <rPr>
            <b/>
            <sz val="9"/>
            <color indexed="81"/>
            <rFont val="Tahoma"/>
            <family val="2"/>
          </rPr>
          <t>Vikash Jalan:</t>
        </r>
        <r>
          <rPr>
            <sz val="9"/>
            <color indexed="81"/>
            <rFont val="Tahoma"/>
            <family val="2"/>
          </rPr>
          <t xml:space="preserve">
Wt average for 3Q17 with IVL W1 issuance</t>
        </r>
      </text>
    </comment>
    <comment ref="AF35" authorId="3" shapeId="0" xr:uid="{00000000-0006-0000-0200-000037000000}">
      <text>
        <r>
          <rPr>
            <b/>
            <sz val="9"/>
            <color indexed="81"/>
            <rFont val="Tahoma"/>
            <family val="2"/>
          </rPr>
          <t>Vikash Jalan:</t>
        </r>
        <r>
          <rPr>
            <sz val="9"/>
            <color indexed="81"/>
            <rFont val="Tahoma"/>
            <family val="2"/>
          </rPr>
          <t xml:space="preserve">
Higher prices and some lag imapct</t>
        </r>
      </text>
    </comment>
    <comment ref="AG35" authorId="3" shapeId="0" xr:uid="{00000000-0006-0000-0200-00003800000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7" authorId="3" shapeId="0" xr:uid="{00000000-0006-0000-0200-00003900000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Y37" authorId="2" shapeId="0" xr:uid="{00000000-0006-0000-0200-00003A000000}">
      <text>
        <r>
          <rPr>
            <b/>
            <sz val="9"/>
            <color indexed="81"/>
            <rFont val="Tahoma"/>
            <family val="2"/>
          </rPr>
          <t>Vikash:</t>
        </r>
        <r>
          <rPr>
            <sz val="9"/>
            <color indexed="81"/>
            <rFont val="Tahoma"/>
            <family val="2"/>
          </rPr>
          <t xml:space="preserve">
Mainly gain on bargain purchase on Polyplex PET, Bangkok Polyester and Cepsa Canada</t>
        </r>
      </text>
    </comment>
    <comment ref="AB37" authorId="3" shapeId="0" xr:uid="{00000000-0006-0000-0200-00003B000000}">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AC37" authorId="3" shapeId="0" xr:uid="{00000000-0006-0000-0200-00003C000000}">
      <text>
        <r>
          <rPr>
            <b/>
            <sz val="9"/>
            <color indexed="81"/>
            <rFont val="Tahoma"/>
            <family val="2"/>
          </rPr>
          <t>Vikash Jalan:</t>
        </r>
        <r>
          <rPr>
            <sz val="9"/>
            <color indexed="81"/>
            <rFont val="Tahoma"/>
            <family val="2"/>
          </rPr>
          <t xml:space="preserve">
Mainly on gain on bargin purchase on Aromatics Decatur and IVL Spain acquisition</t>
        </r>
      </text>
    </comment>
    <comment ref="AD37" authorId="3" shapeId="0" xr:uid="{00000000-0006-0000-0200-00003D00000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E40" authorId="3" shapeId="0" xr:uid="{00000000-0006-0000-0200-00003E000000}">
      <text>
        <r>
          <rPr>
            <b/>
            <sz val="9"/>
            <color indexed="81"/>
            <rFont val="Tahoma"/>
            <family val="2"/>
          </rPr>
          <t>Vikash Jalan:</t>
        </r>
        <r>
          <rPr>
            <sz val="9"/>
            <color indexed="81"/>
            <rFont val="Tahoma"/>
            <family val="2"/>
          </rPr>
          <t xml:space="preserve">
Mainly tax reversal in Asia with a new tax negotiation with authorities</t>
        </r>
      </text>
    </comment>
    <comment ref="A42" authorId="2" shapeId="0" xr:uid="{00000000-0006-0000-0200-00003F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AB46" authorId="3" shapeId="0" xr:uid="{00000000-0006-0000-0200-000040000000}">
      <text>
        <r>
          <rPr>
            <b/>
            <sz val="9"/>
            <color indexed="81"/>
            <rFont val="Tahoma"/>
            <family val="2"/>
          </rPr>
          <t>Vikash Jalan:</t>
        </r>
        <r>
          <rPr>
            <sz val="9"/>
            <color indexed="81"/>
            <rFont val="Tahoma"/>
            <family val="2"/>
          </rPr>
          <t xml:space="preserve">
Higher with the payment for BP Decatur acqusition on 31 March 2016</t>
        </r>
      </text>
    </comment>
    <comment ref="AC46" authorId="3" shapeId="0" xr:uid="{00000000-0006-0000-0200-000041000000}">
      <text>
        <r>
          <rPr>
            <b/>
            <sz val="9"/>
            <color indexed="81"/>
            <rFont val="Tahoma"/>
            <family val="2"/>
          </rPr>
          <t>Vikash Jalan:</t>
        </r>
        <r>
          <rPr>
            <sz val="9"/>
            <color indexed="81"/>
            <rFont val="Tahoma"/>
            <family val="2"/>
          </rPr>
          <t xml:space="preserve">
Higher with acquisition payment and working capital outflow on rising prices </t>
        </r>
      </text>
    </comment>
    <comment ref="AD48" authorId="3" shapeId="0" xr:uid="{00000000-0006-0000-0200-000042000000}">
      <text>
        <r>
          <rPr>
            <b/>
            <sz val="9"/>
            <color indexed="81"/>
            <rFont val="Tahoma"/>
            <family val="2"/>
          </rPr>
          <t>Vikash Jalan:</t>
        </r>
        <r>
          <rPr>
            <sz val="9"/>
            <color indexed="81"/>
            <rFont val="Tahoma"/>
            <family val="2"/>
          </rPr>
          <t xml:space="preserve">
Lowered debt with strong cash flow and lower capex</t>
        </r>
      </text>
    </comment>
    <comment ref="Z49" authorId="2" shapeId="0" xr:uid="{00000000-0006-0000-0200-000043000000}">
      <text>
        <r>
          <rPr>
            <b/>
            <sz val="9"/>
            <color indexed="81"/>
            <rFont val="Tahoma"/>
            <family val="2"/>
          </rPr>
          <t>Vikash:</t>
        </r>
        <r>
          <rPr>
            <sz val="9"/>
            <color indexed="81"/>
            <rFont val="Tahoma"/>
            <family val="2"/>
          </rPr>
          <t xml:space="preserve">
Mainly Rotterdam Expansion and Ethylene Cracker in the USA</t>
        </r>
      </text>
    </comment>
    <comment ref="AB49" authorId="3" shapeId="0" xr:uid="{00000000-0006-0000-0200-00004400000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C49" authorId="3" shapeId="0" xr:uid="{00000000-0006-0000-0200-000045000000}">
      <text>
        <r>
          <rPr>
            <b/>
            <sz val="9"/>
            <color indexed="81"/>
            <rFont val="Tahoma"/>
            <family val="2"/>
          </rPr>
          <t>Vikash Jalan:</t>
        </r>
        <r>
          <rPr>
            <sz val="9"/>
            <color indexed="81"/>
            <rFont val="Tahoma"/>
            <family val="2"/>
          </rPr>
          <t xml:space="preserve">
Gas Cracker, Rotterdam PTA expansion and others</t>
        </r>
      </text>
    </comment>
    <comment ref="AD49" authorId="3" shapeId="0" xr:uid="{00000000-0006-0000-0200-000046000000}">
      <text>
        <r>
          <rPr>
            <b/>
            <sz val="9"/>
            <color indexed="81"/>
            <rFont val="Tahoma"/>
            <family val="2"/>
          </rPr>
          <t>Vikash Jalan:</t>
        </r>
        <r>
          <rPr>
            <sz val="9"/>
            <color indexed="81"/>
            <rFont val="Tahoma"/>
            <family val="2"/>
          </rPr>
          <t xml:space="preserve">
Gas Cracker, Rotterdam PTA expansion and others</t>
        </r>
      </text>
    </comment>
    <comment ref="AG50" authorId="3" shapeId="0" xr:uid="{00000000-0006-0000-0200-000047000000}">
      <text>
        <r>
          <rPr>
            <b/>
            <sz val="9"/>
            <color indexed="81"/>
            <rFont val="Tahoma"/>
            <family val="2"/>
          </rPr>
          <t>Vikash Jalan:</t>
        </r>
        <r>
          <rPr>
            <sz val="9"/>
            <color indexed="81"/>
            <rFont val="Tahoma"/>
            <family val="2"/>
          </rPr>
          <t xml:space="preserve">
Increase mainly due to the payment of Glanztoff acquisition in May 2017</t>
        </r>
      </text>
    </comment>
    <comment ref="F51" authorId="0" shapeId="0" xr:uid="{00000000-0006-0000-0200-000048000000}">
      <text>
        <r>
          <rPr>
            <b/>
            <sz val="9"/>
            <color indexed="81"/>
            <rFont val="Tahoma"/>
            <family val="2"/>
          </rPr>
          <t>Pimanee Ekkachaiworrasin:</t>
        </r>
        <r>
          <rPr>
            <sz val="9"/>
            <color indexed="81"/>
            <rFont val="Tahoma"/>
            <family val="2"/>
          </rPr>
          <t xml:space="preserve">
restate</t>
        </r>
      </text>
    </comment>
    <comment ref="G51" authorId="0" shapeId="0" xr:uid="{00000000-0006-0000-0200-000049000000}">
      <text>
        <r>
          <rPr>
            <b/>
            <sz val="9"/>
            <color indexed="81"/>
            <rFont val="Tahoma"/>
            <family val="2"/>
          </rPr>
          <t>Pimanee Ekkachaiworrasin:</t>
        </r>
        <r>
          <rPr>
            <sz val="9"/>
            <color indexed="81"/>
            <rFont val="Tahoma"/>
            <family val="2"/>
          </rPr>
          <t xml:space="preserve">
restate</t>
        </r>
      </text>
    </comment>
    <comment ref="T51" authorId="0" shapeId="0" xr:uid="{00000000-0006-0000-0200-00004A000000}">
      <text>
        <r>
          <rPr>
            <b/>
            <sz val="9"/>
            <color indexed="81"/>
            <rFont val="Tahoma"/>
            <family val="2"/>
          </rPr>
          <t>Pimanee Ekkachaiworrasin:</t>
        </r>
        <r>
          <rPr>
            <sz val="9"/>
            <color indexed="81"/>
            <rFont val="Tahoma"/>
            <family val="2"/>
          </rPr>
          <t xml:space="preserve">
restate</t>
        </r>
      </text>
    </comment>
    <comment ref="U51" authorId="0" shapeId="0" xr:uid="{00000000-0006-0000-0200-00004B000000}">
      <text>
        <r>
          <rPr>
            <b/>
            <sz val="9"/>
            <color indexed="81"/>
            <rFont val="Tahoma"/>
            <family val="2"/>
          </rPr>
          <t>Pimanee Ekkachaiworrasin:</t>
        </r>
        <r>
          <rPr>
            <sz val="9"/>
            <color indexed="81"/>
            <rFont val="Tahoma"/>
            <family val="2"/>
          </rPr>
          <t xml:space="preserve">
restate</t>
        </r>
      </text>
    </comment>
    <comment ref="V51" authorId="0" shapeId="0" xr:uid="{00000000-0006-0000-0200-00004C000000}">
      <text>
        <r>
          <rPr>
            <b/>
            <sz val="9"/>
            <color indexed="81"/>
            <rFont val="Tahoma"/>
            <family val="2"/>
          </rPr>
          <t>Pimanee Ekkachaiworrasin:</t>
        </r>
        <r>
          <rPr>
            <sz val="9"/>
            <color indexed="81"/>
            <rFont val="Tahoma"/>
            <family val="2"/>
          </rPr>
          <t xml:space="preserve">
restate</t>
        </r>
      </text>
    </comment>
    <comment ref="W51" authorId="0" shapeId="0" xr:uid="{00000000-0006-0000-0200-00004D000000}">
      <text>
        <r>
          <rPr>
            <b/>
            <sz val="9"/>
            <color indexed="81"/>
            <rFont val="Tahoma"/>
            <family val="2"/>
          </rPr>
          <t>Pimanee Ekkachaiworrasin:</t>
        </r>
        <r>
          <rPr>
            <sz val="9"/>
            <color indexed="81"/>
            <rFont val="Tahoma"/>
            <family val="2"/>
          </rPr>
          <t xml:space="preserve">
restate</t>
        </r>
      </text>
    </comment>
    <comment ref="X51" authorId="0" shapeId="0" xr:uid="{00000000-0006-0000-0200-00004E000000}">
      <text>
        <r>
          <rPr>
            <b/>
            <sz val="9"/>
            <color indexed="81"/>
            <rFont val="Tahoma"/>
            <family val="2"/>
          </rPr>
          <t>Pimanee Ekkachaiworrasin:</t>
        </r>
        <r>
          <rPr>
            <sz val="9"/>
            <color indexed="81"/>
            <rFont val="Tahoma"/>
            <family val="2"/>
          </rPr>
          <t xml:space="preserve">
restate</t>
        </r>
      </text>
    </comment>
    <comment ref="Y51" authorId="0" shapeId="0" xr:uid="{00000000-0006-0000-0200-00004F000000}">
      <text>
        <r>
          <rPr>
            <b/>
            <sz val="9"/>
            <color indexed="81"/>
            <rFont val="Tahoma"/>
            <family val="2"/>
          </rPr>
          <t>Pimanee Ekkachaiworrasin:</t>
        </r>
        <r>
          <rPr>
            <sz val="9"/>
            <color indexed="81"/>
            <rFont val="Tahoma"/>
            <family val="2"/>
          </rPr>
          <t xml:space="preserve">
restate</t>
        </r>
      </text>
    </comment>
    <comment ref="Z51" authorId="0" shapeId="0" xr:uid="{00000000-0006-0000-0200-000050000000}">
      <text>
        <r>
          <rPr>
            <b/>
            <sz val="9"/>
            <color indexed="81"/>
            <rFont val="Tahoma"/>
            <family val="2"/>
          </rPr>
          <t>Pimanee Ekkachaiworrasin:</t>
        </r>
        <r>
          <rPr>
            <sz val="9"/>
            <color indexed="81"/>
            <rFont val="Tahoma"/>
            <family val="2"/>
          </rPr>
          <t xml:space="preserve">
restate</t>
        </r>
      </text>
    </comment>
    <comment ref="F53" authorId="0" shapeId="0" xr:uid="{00000000-0006-0000-0200-000051000000}">
      <text>
        <r>
          <rPr>
            <b/>
            <sz val="9"/>
            <color indexed="81"/>
            <rFont val="Tahoma"/>
            <family val="2"/>
          </rPr>
          <t>Pimanee Ekkachaiworrasin:</t>
        </r>
        <r>
          <rPr>
            <sz val="9"/>
            <color indexed="81"/>
            <rFont val="Tahoma"/>
            <family val="2"/>
          </rPr>
          <t xml:space="preserve">
restate</t>
        </r>
      </text>
    </comment>
    <comment ref="G53" authorId="0" shapeId="0" xr:uid="{00000000-0006-0000-0200-000052000000}">
      <text>
        <r>
          <rPr>
            <b/>
            <sz val="9"/>
            <color indexed="81"/>
            <rFont val="Tahoma"/>
            <family val="2"/>
          </rPr>
          <t>Pimanee Ekkachaiworrasin:</t>
        </r>
        <r>
          <rPr>
            <sz val="9"/>
            <color indexed="81"/>
            <rFont val="Tahoma"/>
            <family val="2"/>
          </rPr>
          <t xml:space="preserve">
restate</t>
        </r>
      </text>
    </comment>
    <comment ref="T53" authorId="0" shapeId="0" xr:uid="{00000000-0006-0000-0200-000053000000}">
      <text>
        <r>
          <rPr>
            <b/>
            <sz val="9"/>
            <color indexed="81"/>
            <rFont val="Tahoma"/>
            <family val="2"/>
          </rPr>
          <t>Pimanee Ekkachaiworrasin:</t>
        </r>
        <r>
          <rPr>
            <sz val="9"/>
            <color indexed="81"/>
            <rFont val="Tahoma"/>
            <family val="2"/>
          </rPr>
          <t xml:space="preserve">
restate</t>
        </r>
      </text>
    </comment>
    <comment ref="U53" authorId="0" shapeId="0" xr:uid="{00000000-0006-0000-0200-000054000000}">
      <text>
        <r>
          <rPr>
            <b/>
            <sz val="9"/>
            <color indexed="81"/>
            <rFont val="Tahoma"/>
            <family val="2"/>
          </rPr>
          <t>Pimanee Ekkachaiworrasin:</t>
        </r>
        <r>
          <rPr>
            <sz val="9"/>
            <color indexed="81"/>
            <rFont val="Tahoma"/>
            <family val="2"/>
          </rPr>
          <t xml:space="preserve">
restate</t>
        </r>
      </text>
    </comment>
    <comment ref="V53" authorId="0" shapeId="0" xr:uid="{00000000-0006-0000-0200-000055000000}">
      <text>
        <r>
          <rPr>
            <b/>
            <sz val="9"/>
            <color indexed="81"/>
            <rFont val="Tahoma"/>
            <family val="2"/>
          </rPr>
          <t>Pimanee Ekkachaiworrasin:</t>
        </r>
        <r>
          <rPr>
            <sz val="9"/>
            <color indexed="81"/>
            <rFont val="Tahoma"/>
            <family val="2"/>
          </rPr>
          <t xml:space="preserve">
restate</t>
        </r>
      </text>
    </comment>
    <comment ref="W53" authorId="0" shapeId="0" xr:uid="{00000000-0006-0000-0200-000056000000}">
      <text>
        <r>
          <rPr>
            <b/>
            <sz val="9"/>
            <color indexed="81"/>
            <rFont val="Tahoma"/>
            <family val="2"/>
          </rPr>
          <t>Pimanee Ekkachaiworrasin:</t>
        </r>
        <r>
          <rPr>
            <sz val="9"/>
            <color indexed="81"/>
            <rFont val="Tahoma"/>
            <family val="2"/>
          </rPr>
          <t xml:space="preserve">
restate</t>
        </r>
      </text>
    </comment>
    <comment ref="X53" authorId="0" shapeId="0" xr:uid="{00000000-0006-0000-0200-000057000000}">
      <text>
        <r>
          <rPr>
            <b/>
            <sz val="9"/>
            <color indexed="81"/>
            <rFont val="Tahoma"/>
            <family val="2"/>
          </rPr>
          <t>Pimanee Ekkachaiworrasin:</t>
        </r>
        <r>
          <rPr>
            <sz val="9"/>
            <color indexed="81"/>
            <rFont val="Tahoma"/>
            <family val="2"/>
          </rPr>
          <t xml:space="preserve">
restate</t>
        </r>
      </text>
    </comment>
    <comment ref="Y53" authorId="0" shapeId="0" xr:uid="{00000000-0006-0000-0200-000058000000}">
      <text>
        <r>
          <rPr>
            <b/>
            <sz val="9"/>
            <color indexed="81"/>
            <rFont val="Tahoma"/>
            <family val="2"/>
          </rPr>
          <t>Pimanee Ekkachaiworrasin:</t>
        </r>
        <r>
          <rPr>
            <sz val="9"/>
            <color indexed="81"/>
            <rFont val="Tahoma"/>
            <family val="2"/>
          </rPr>
          <t xml:space="preserve">
restate</t>
        </r>
      </text>
    </comment>
    <comment ref="Z53" authorId="0" shapeId="0" xr:uid="{00000000-0006-0000-0200-000059000000}">
      <text>
        <r>
          <rPr>
            <b/>
            <sz val="9"/>
            <color indexed="81"/>
            <rFont val="Tahoma"/>
            <family val="2"/>
          </rPr>
          <t>Pimanee Ekkachaiworrasin:</t>
        </r>
        <r>
          <rPr>
            <sz val="9"/>
            <color indexed="81"/>
            <rFont val="Tahoma"/>
            <family val="2"/>
          </rPr>
          <t xml:space="preserve">
restate</t>
        </r>
      </text>
    </comment>
    <comment ref="AC62" authorId="3" shapeId="0" xr:uid="{00000000-0006-0000-0200-00005A000000}">
      <text>
        <r>
          <rPr>
            <b/>
            <sz val="9"/>
            <color indexed="81"/>
            <rFont val="Tahoma"/>
            <family val="2"/>
          </rPr>
          <t>Vikash Jalan:</t>
        </r>
        <r>
          <rPr>
            <sz val="9"/>
            <color indexed="81"/>
            <rFont val="Tahoma"/>
            <family val="2"/>
          </rPr>
          <t xml:space="preserve">
on higher absolute prices</t>
        </r>
      </text>
    </comment>
    <comment ref="AD62" authorId="3" shapeId="0" xr:uid="{00000000-0006-0000-0200-00005B000000}">
      <text>
        <r>
          <rPr>
            <b/>
            <sz val="9"/>
            <color indexed="81"/>
            <rFont val="Tahoma"/>
            <family val="2"/>
          </rPr>
          <t>Vikash Jalan:</t>
        </r>
        <r>
          <rPr>
            <sz val="9"/>
            <color indexed="81"/>
            <rFont val="Tahoma"/>
            <family val="2"/>
          </rPr>
          <t xml:space="preserve">
On lower prices and operational excellence on working capital management</t>
        </r>
      </text>
    </comment>
    <comment ref="AE62" authorId="3" shapeId="0" xr:uid="{00000000-0006-0000-0200-00005C000000}">
      <text>
        <r>
          <rPr>
            <b/>
            <sz val="9"/>
            <color indexed="81"/>
            <rFont val="Tahoma"/>
            <family val="2"/>
          </rPr>
          <t>Vikash Jalan:</t>
        </r>
        <r>
          <rPr>
            <sz val="9"/>
            <color indexed="81"/>
            <rFont val="Tahoma"/>
            <family val="2"/>
          </rPr>
          <t xml:space="preserve">
outflow with higher prices</t>
        </r>
      </text>
    </comment>
    <comment ref="AH62" authorId="3" shapeId="0" xr:uid="{00000000-0006-0000-0200-00005D000000}">
      <text>
        <r>
          <rPr>
            <b/>
            <sz val="9"/>
            <color indexed="81"/>
            <rFont val="Tahoma"/>
            <family val="2"/>
          </rPr>
          <t>Vikash Jalan:</t>
        </r>
        <r>
          <rPr>
            <sz val="9"/>
            <color indexed="81"/>
            <rFont val="Tahoma"/>
            <family val="2"/>
          </rPr>
          <t xml:space="preserve">
lower supplier credit as excess cash + rising prices</t>
        </r>
      </text>
    </comment>
    <comment ref="AB66" authorId="3" shapeId="0" xr:uid="{00000000-0006-0000-0200-00005E000000}">
      <text>
        <r>
          <rPr>
            <b/>
            <sz val="9"/>
            <color indexed="81"/>
            <rFont val="Tahoma"/>
            <family val="2"/>
          </rPr>
          <t>Vikash Jalan:</t>
        </r>
        <r>
          <rPr>
            <sz val="9"/>
            <color indexed="81"/>
            <rFont val="Tahoma"/>
            <family val="2"/>
          </rPr>
          <t xml:space="preserve">
Higher with the payment for BP Decatur acqusition on 31 March 2016</t>
        </r>
      </text>
    </comment>
    <comment ref="AC66" authorId="3" shapeId="0" xr:uid="{00000000-0006-0000-0200-00005F000000}">
      <text>
        <r>
          <rPr>
            <b/>
            <sz val="9"/>
            <color indexed="81"/>
            <rFont val="Tahoma"/>
            <family val="2"/>
          </rPr>
          <t>Vikash Jalan:</t>
        </r>
        <r>
          <rPr>
            <sz val="9"/>
            <color indexed="81"/>
            <rFont val="Tahoma"/>
            <family val="2"/>
          </rPr>
          <t xml:space="preserve">
Higher mainly with the payment for IVL Spain (Cepsa Spain)</t>
        </r>
      </text>
    </comment>
    <comment ref="AD66" authorId="3" shapeId="0" xr:uid="{00000000-0006-0000-0200-000060000000}">
      <text>
        <r>
          <rPr>
            <b/>
            <sz val="9"/>
            <color indexed="81"/>
            <rFont val="Tahoma"/>
            <family val="2"/>
          </rPr>
          <t>Vikash Jalan:</t>
        </r>
        <r>
          <rPr>
            <sz val="9"/>
            <color indexed="81"/>
            <rFont val="Tahoma"/>
            <family val="2"/>
          </rPr>
          <t xml:space="preserve">
Higher mainly with the payment for IVL Spain (Cepsa Spain)</t>
        </r>
      </text>
    </comment>
    <comment ref="AE66" authorId="3" shapeId="0" xr:uid="{00000000-0006-0000-0200-000061000000}">
      <text>
        <r>
          <rPr>
            <b/>
            <sz val="9"/>
            <color indexed="81"/>
            <rFont val="Tahoma"/>
            <family val="2"/>
          </rPr>
          <t>Vikash Jalan:</t>
        </r>
        <r>
          <rPr>
            <sz val="9"/>
            <color indexed="81"/>
            <rFont val="Tahoma"/>
            <family val="2"/>
          </rPr>
          <t xml:space="preserve">
Mainly on US Gas Cracker and PTA expnsion at Rotterdam</t>
        </r>
      </text>
    </comment>
    <comment ref="AF66" authorId="3" shapeId="0" xr:uid="{00000000-0006-0000-0200-000062000000}">
      <text>
        <r>
          <rPr>
            <b/>
            <sz val="9"/>
            <color indexed="81"/>
            <rFont val="Tahoma"/>
            <family val="2"/>
          </rPr>
          <t>Vikash Jalan:</t>
        </r>
        <r>
          <rPr>
            <sz val="9"/>
            <color indexed="81"/>
            <rFont val="Tahoma"/>
            <family val="2"/>
          </rPr>
          <t xml:space="preserve">
Spent on ongoing projects like US Gas Cracker, PTA expansion st Rotterdam etc.</t>
        </r>
      </text>
    </comment>
    <comment ref="AG66" authorId="3" shapeId="0" xr:uid="{00000000-0006-0000-0200-00006300000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C67" authorId="3" shapeId="0" xr:uid="{00000000-0006-0000-0200-000064000000}">
      <text>
        <r>
          <rPr>
            <b/>
            <sz val="9"/>
            <color indexed="81"/>
            <rFont val="Tahoma"/>
            <family val="2"/>
          </rPr>
          <t>Vikash Jalan:</t>
        </r>
        <r>
          <rPr>
            <sz val="9"/>
            <color indexed="81"/>
            <rFont val="Tahoma"/>
            <family val="2"/>
          </rPr>
          <t xml:space="preserve">
On acquisiton of Aromatics Decatur(BP) and IVL Spain (Cepsa)</t>
        </r>
      </text>
    </comment>
    <comment ref="AD67" authorId="3" shapeId="0" xr:uid="{00000000-0006-0000-0200-000065000000}">
      <text>
        <r>
          <rPr>
            <b/>
            <sz val="9"/>
            <color indexed="81"/>
            <rFont val="Tahoma"/>
            <family val="2"/>
          </rPr>
          <t xml:space="preserve">Vikash Jalan:
</t>
        </r>
        <r>
          <rPr>
            <sz val="9"/>
            <color indexed="81"/>
            <rFont val="Tahoma"/>
            <family val="2"/>
          </rPr>
          <t>Due to Micropet deconsolidation into JV</t>
        </r>
      </text>
    </comment>
    <comment ref="AG67" authorId="3" shapeId="0" xr:uid="{00000000-0006-0000-0200-000066000000}">
      <text>
        <r>
          <rPr>
            <b/>
            <sz val="9"/>
            <color indexed="81"/>
            <rFont val="Tahoma"/>
            <family val="2"/>
          </rPr>
          <t>Vikash Jalan:</t>
        </r>
        <r>
          <rPr>
            <sz val="9"/>
            <color indexed="81"/>
            <rFont val="Tahoma"/>
            <family val="2"/>
          </rPr>
          <t xml:space="preserve">
Glanztoff</t>
        </r>
      </text>
    </comment>
    <comment ref="AE68" authorId="3" shapeId="0" xr:uid="{00000000-0006-0000-0200-000067000000}">
      <text>
        <r>
          <rPr>
            <b/>
            <sz val="9"/>
            <color indexed="81"/>
            <rFont val="Tahoma"/>
            <family val="2"/>
          </rPr>
          <t>Vikash Jalan:</t>
        </r>
        <r>
          <rPr>
            <sz val="9"/>
            <color indexed="81"/>
            <rFont val="Tahoma"/>
            <family val="2"/>
          </rPr>
          <t xml:space="preserve">
High with PTA turnaround in Asia </t>
        </r>
      </text>
    </comment>
    <comment ref="AB70" authorId="3" shapeId="0" xr:uid="{00000000-0006-0000-0200-000068000000}">
      <text>
        <r>
          <rPr>
            <b/>
            <sz val="9"/>
            <color indexed="81"/>
            <rFont val="Tahoma"/>
            <family val="2"/>
          </rPr>
          <t>Vikash Jalan:</t>
        </r>
        <r>
          <rPr>
            <sz val="9"/>
            <color indexed="81"/>
            <rFont val="Tahoma"/>
            <family val="2"/>
          </rPr>
          <t xml:space="preserve">
Lower due to Debentures payments due halfyearly</t>
        </r>
      </text>
    </comment>
    <comment ref="AC70" authorId="3" shapeId="0" xr:uid="{00000000-0006-0000-0200-000069000000}">
      <text>
        <r>
          <rPr>
            <b/>
            <sz val="9"/>
            <color indexed="81"/>
            <rFont val="Tahoma"/>
            <family val="2"/>
          </rPr>
          <t>Vikash Jalan:</t>
        </r>
        <r>
          <rPr>
            <sz val="9"/>
            <color indexed="81"/>
            <rFont val="Tahoma"/>
            <family val="2"/>
          </rPr>
          <t xml:space="preserve">
Higher due to Debentures payments due halfyearly</t>
        </r>
      </text>
    </comment>
    <comment ref="AD70" authorId="3" shapeId="0" xr:uid="{00000000-0006-0000-0200-00006A000000}">
      <text>
        <r>
          <rPr>
            <b/>
            <sz val="9"/>
            <color indexed="81"/>
            <rFont val="Tahoma"/>
            <family val="2"/>
          </rPr>
          <t>Vikash Jalan:</t>
        </r>
        <r>
          <rPr>
            <sz val="9"/>
            <color indexed="81"/>
            <rFont val="Tahoma"/>
            <family val="2"/>
          </rPr>
          <t xml:space="preserve">
Higher due to Debentures payments due halfyearly</t>
        </r>
      </text>
    </comment>
    <comment ref="AH72" authorId="3" shapeId="0" xr:uid="{00000000-0006-0000-0200-00006B000000}">
      <text>
        <r>
          <rPr>
            <b/>
            <sz val="9"/>
            <color indexed="81"/>
            <rFont val="Tahoma"/>
            <family val="2"/>
          </rPr>
          <t>Vikash Jalan:</t>
        </r>
        <r>
          <rPr>
            <sz val="9"/>
            <color indexed="81"/>
            <rFont val="Tahoma"/>
            <family val="2"/>
          </rPr>
          <t xml:space="preserve">
IVL W1 subscription ~90%</t>
        </r>
      </text>
    </comment>
    <comment ref="G73" authorId="3" shapeId="0" xr:uid="{00000000-0006-0000-0200-00006C000000}">
      <text>
        <r>
          <rPr>
            <b/>
            <sz val="9"/>
            <color indexed="81"/>
            <rFont val="Tahoma"/>
            <family val="2"/>
          </rPr>
          <t xml:space="preserve">Vikash Jalan:
</t>
        </r>
        <r>
          <rPr>
            <sz val="9"/>
            <color indexed="81"/>
            <rFont val="Tahoma"/>
            <family val="2"/>
          </rPr>
          <t>IVL has call option in 2019</t>
        </r>
      </text>
    </comment>
    <comment ref="A75" authorId="3" shapeId="0" xr:uid="{00000000-0006-0000-0200-00006D00000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D75" authorId="3" shapeId="0" xr:uid="{00000000-0006-0000-0200-00006E000000}">
      <text>
        <r>
          <rPr>
            <b/>
            <sz val="9"/>
            <color indexed="81"/>
            <rFont val="Tahoma"/>
            <family val="2"/>
          </rPr>
          <t>Vikash Jalan:</t>
        </r>
        <r>
          <rPr>
            <sz val="9"/>
            <color indexed="81"/>
            <rFont val="Tahoma"/>
            <family val="2"/>
          </rPr>
          <t xml:space="preserve">
Natural Hedge with Assets</t>
        </r>
      </text>
    </comment>
    <comment ref="W79" authorId="2" shapeId="0" xr:uid="{00000000-0006-0000-0200-00006F000000}">
      <text>
        <r>
          <rPr>
            <b/>
            <sz val="9"/>
            <color indexed="81"/>
            <rFont val="Tahoma"/>
            <family val="2"/>
          </rPr>
          <t>Vikash:</t>
        </r>
        <r>
          <rPr>
            <sz val="9"/>
            <color indexed="81"/>
            <rFont val="Tahoma"/>
            <family val="2"/>
          </rPr>
          <t xml:space="preserve">
Due to PTA planned Turnaround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Pimanee Ekkachaiworrasin</author>
    <author>jittreeya.p</author>
    <author>Vikash</author>
    <author>Vikash Jalan</author>
  </authors>
  <commentList>
    <comment ref="F2" authorId="0" shapeId="0" xr:uid="{00000000-0006-0000-0300-000001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xr:uid="{00000000-0006-0000-0300-000002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xr:uid="{00000000-0006-0000-0300-000003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xr:uid="{00000000-0006-0000-0300-000004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0" shapeId="0" xr:uid="{00000000-0006-0000-0300-000005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W2" authorId="0" shapeId="0" xr:uid="{00000000-0006-0000-0300-000006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X2" authorId="1" shapeId="0" xr:uid="{00000000-0006-0000-0300-000007000000}">
      <text>
        <r>
          <rPr>
            <b/>
            <sz val="9"/>
            <color indexed="81"/>
            <rFont val="Tahoma"/>
            <family val="2"/>
          </rPr>
          <t>jittreeya.p:</t>
        </r>
        <r>
          <rPr>
            <sz val="9"/>
            <color indexed="81"/>
            <rFont val="Tahoma"/>
            <family val="2"/>
          </rPr>
          <t xml:space="preserve">
Restated 1Q15 with revaluation</t>
        </r>
      </text>
    </comment>
    <comment ref="Y2" authorId="2" shapeId="0" xr:uid="{00000000-0006-0000-0300-000008000000}">
      <text>
        <r>
          <rPr>
            <b/>
            <sz val="9"/>
            <color indexed="81"/>
            <rFont val="Tahoma"/>
            <family val="2"/>
          </rPr>
          <t>Vikash:</t>
        </r>
        <r>
          <rPr>
            <sz val="9"/>
            <color indexed="81"/>
            <rFont val="Tahoma"/>
            <family val="2"/>
          </rPr>
          <t xml:space="preserve">
Restated in 3Q15 with gain on bargain purchase in Cepsa Canada</t>
        </r>
      </text>
    </comment>
    <comment ref="Z2" authorId="0" shapeId="0" xr:uid="{00000000-0006-0000-0300-000009000000}">
      <text>
        <r>
          <rPr>
            <b/>
            <sz val="9"/>
            <color indexed="81"/>
            <rFont val="Tahoma"/>
            <family val="2"/>
          </rPr>
          <t>Pimanee Ekkachaiworrasin:</t>
        </r>
        <r>
          <rPr>
            <sz val="9"/>
            <color indexed="81"/>
            <rFont val="Tahoma"/>
            <family val="2"/>
          </rPr>
          <t xml:space="preserve">
Restated 3Q15 with revaluation</t>
        </r>
      </text>
    </comment>
    <comment ref="AC6" authorId="3" shapeId="0" xr:uid="{00000000-0006-0000-0300-00000A000000}">
      <text>
        <r>
          <rPr>
            <b/>
            <sz val="9"/>
            <color indexed="81"/>
            <rFont val="Tahoma"/>
            <family val="2"/>
          </rPr>
          <t>Vikash Jalan:</t>
        </r>
        <r>
          <rPr>
            <sz val="9"/>
            <color indexed="81"/>
            <rFont val="Tahoma"/>
            <family val="2"/>
          </rPr>
          <t xml:space="preserve">
Acquisition: BP Decatur (Aromatics Decatur) and Cepsa Spain (IVL Spain) volumes </t>
        </r>
      </text>
    </comment>
    <comment ref="AG6" authorId="3" shapeId="0" xr:uid="{00000000-0006-0000-0300-00000B00000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xr:uid="{00000000-0006-0000-0300-00000C00000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Z7" authorId="2" shapeId="0" xr:uid="{00000000-0006-0000-0300-00000D00000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AB7" authorId="3" shapeId="0" xr:uid="{00000000-0006-0000-0300-00000E00000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D7" authorId="3" shapeId="0" xr:uid="{00000000-0006-0000-0300-00000F000000}">
      <text>
        <r>
          <rPr>
            <b/>
            <sz val="9"/>
            <color indexed="81"/>
            <rFont val="Tahoma"/>
            <family val="2"/>
          </rPr>
          <t>Vikash Jalan:</t>
        </r>
        <r>
          <rPr>
            <sz val="9"/>
            <color indexed="81"/>
            <rFont val="Tahoma"/>
            <family val="2"/>
          </rPr>
          <t xml:space="preserve">
better demand</t>
        </r>
      </text>
    </comment>
    <comment ref="AE7" authorId="3" shapeId="0" xr:uid="{00000000-0006-0000-0300-000010000000}">
      <text>
        <r>
          <rPr>
            <b/>
            <sz val="9"/>
            <color indexed="81"/>
            <rFont val="Tahoma"/>
            <family val="2"/>
          </rPr>
          <t>Vikash Jalan:</t>
        </r>
        <r>
          <rPr>
            <sz val="9"/>
            <color indexed="81"/>
            <rFont val="Tahoma"/>
            <family val="2"/>
          </rPr>
          <t xml:space="preserve">
seasonal impact and nornal turnaround PTA in Thailand</t>
        </r>
      </text>
    </comment>
    <comment ref="AF7" authorId="3" shapeId="0" xr:uid="{00000000-0006-0000-0300-000011000000}">
      <text>
        <r>
          <rPr>
            <b/>
            <sz val="9"/>
            <color indexed="81"/>
            <rFont val="Tahoma"/>
            <family val="2"/>
          </rPr>
          <t>Vikash Jalan:</t>
        </r>
        <r>
          <rPr>
            <sz val="9"/>
            <color indexed="81"/>
            <rFont val="Tahoma"/>
            <family val="2"/>
          </rPr>
          <t xml:space="preserve">
Planned turnarounds</t>
        </r>
      </text>
    </comment>
    <comment ref="AH7" authorId="3" shapeId="0" xr:uid="{00000000-0006-0000-0300-00001200000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xr:uid="{00000000-0006-0000-0300-000013000000}">
      <text>
        <r>
          <rPr>
            <b/>
            <sz val="9"/>
            <color indexed="81"/>
            <rFont val="Tahoma"/>
            <family val="2"/>
          </rPr>
          <t>Vikash Jalan:</t>
        </r>
        <r>
          <rPr>
            <sz val="9"/>
            <color indexed="81"/>
            <rFont val="Tahoma"/>
            <family val="2"/>
          </rPr>
          <t xml:space="preserve">
Lower revenues on lower prices of products on lower crdue oil trend</t>
        </r>
      </text>
    </comment>
    <comment ref="AB15" authorId="3" shapeId="0" xr:uid="{00000000-0006-0000-0300-000014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xr:uid="{00000000-0006-0000-0300-000015000000}">
      <text>
        <r>
          <rPr>
            <b/>
            <sz val="9"/>
            <color indexed="81"/>
            <rFont val="Tahoma"/>
            <family val="2"/>
          </rPr>
          <t>Pimanee Ekkachaiworrasin:</t>
        </r>
        <r>
          <rPr>
            <sz val="9"/>
            <color indexed="81"/>
            <rFont val="Tahoma"/>
            <family val="2"/>
          </rPr>
          <t xml:space="preserve">
restate</t>
        </r>
      </text>
    </comment>
    <comment ref="G16" authorId="0" shapeId="0" xr:uid="{00000000-0006-0000-0300-000016000000}">
      <text>
        <r>
          <rPr>
            <b/>
            <sz val="9"/>
            <color indexed="81"/>
            <rFont val="Tahoma"/>
            <family val="2"/>
          </rPr>
          <t>Pimanee Ekkachaiworrasin:</t>
        </r>
        <r>
          <rPr>
            <sz val="9"/>
            <color indexed="81"/>
            <rFont val="Tahoma"/>
            <family val="2"/>
          </rPr>
          <t xml:space="preserve">
restate</t>
        </r>
      </text>
    </comment>
    <comment ref="T16" authorId="0" shapeId="0" xr:uid="{00000000-0006-0000-0300-000017000000}">
      <text>
        <r>
          <rPr>
            <b/>
            <sz val="9"/>
            <color indexed="81"/>
            <rFont val="Tahoma"/>
            <family val="2"/>
          </rPr>
          <t>Pimanee Ekkachaiworrasin:</t>
        </r>
        <r>
          <rPr>
            <sz val="9"/>
            <color indexed="81"/>
            <rFont val="Tahoma"/>
            <family val="2"/>
          </rPr>
          <t xml:space="preserve">
restate</t>
        </r>
      </text>
    </comment>
    <comment ref="U16" authorId="0" shapeId="0" xr:uid="{00000000-0006-0000-0300-000018000000}">
      <text>
        <r>
          <rPr>
            <b/>
            <sz val="9"/>
            <color indexed="81"/>
            <rFont val="Tahoma"/>
            <family val="2"/>
          </rPr>
          <t>Pimanee Ekkachaiworrasin:</t>
        </r>
        <r>
          <rPr>
            <sz val="9"/>
            <color indexed="81"/>
            <rFont val="Tahoma"/>
            <family val="2"/>
          </rPr>
          <t xml:space="preserve">
restate</t>
        </r>
      </text>
    </comment>
    <comment ref="V16" authorId="0" shapeId="0" xr:uid="{00000000-0006-0000-0300-000019000000}">
      <text>
        <r>
          <rPr>
            <b/>
            <sz val="9"/>
            <color indexed="81"/>
            <rFont val="Tahoma"/>
            <family val="2"/>
          </rPr>
          <t>Pimanee Ekkachaiworrasin:</t>
        </r>
        <r>
          <rPr>
            <sz val="9"/>
            <color indexed="81"/>
            <rFont val="Tahoma"/>
            <family val="2"/>
          </rPr>
          <t xml:space="preserve">
restate</t>
        </r>
      </text>
    </comment>
    <comment ref="W16" authorId="0" shapeId="0" xr:uid="{00000000-0006-0000-0300-00001A000000}">
      <text>
        <r>
          <rPr>
            <b/>
            <sz val="9"/>
            <color indexed="81"/>
            <rFont val="Tahoma"/>
            <family val="2"/>
          </rPr>
          <t>Pimanee Ekkachaiworrasin:</t>
        </r>
        <r>
          <rPr>
            <sz val="9"/>
            <color indexed="81"/>
            <rFont val="Tahoma"/>
            <family val="2"/>
          </rPr>
          <t xml:space="preserve">
restate</t>
        </r>
      </text>
    </comment>
    <comment ref="Z16" authorId="0" shapeId="0" xr:uid="{00000000-0006-0000-0300-00001B000000}">
      <text>
        <r>
          <rPr>
            <b/>
            <sz val="9"/>
            <color indexed="81"/>
            <rFont val="Tahoma"/>
            <family val="2"/>
          </rPr>
          <t>Pimanee Ekkachaiworrasin:</t>
        </r>
        <r>
          <rPr>
            <sz val="9"/>
            <color indexed="81"/>
            <rFont val="Tahoma"/>
            <family val="2"/>
          </rPr>
          <t xml:space="preserve">
restated
</t>
        </r>
      </text>
    </comment>
    <comment ref="AB16" authorId="3" shapeId="0" xr:uid="{00000000-0006-0000-0300-00001C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D16" authorId="3" shapeId="0" xr:uid="{00000000-0006-0000-0300-00001D000000}">
      <text>
        <r>
          <rPr>
            <b/>
            <sz val="9"/>
            <color indexed="81"/>
            <rFont val="Tahoma"/>
            <family val="2"/>
          </rPr>
          <t>Vikash Jalan:</t>
        </r>
        <r>
          <rPr>
            <sz val="9"/>
            <color indexed="81"/>
            <rFont val="Tahoma"/>
            <family val="2"/>
          </rPr>
          <t xml:space="preserve">
lower with Artenius Turkey accounting impairment in 2Q16</t>
        </r>
      </text>
    </comment>
    <comment ref="AF19" authorId="3" shapeId="0" xr:uid="{00000000-0006-0000-0300-00001E000000}">
      <text>
        <r>
          <rPr>
            <b/>
            <sz val="9"/>
            <color indexed="81"/>
            <rFont val="Tahoma"/>
            <family val="2"/>
          </rPr>
          <t>Vikash Jalan:</t>
        </r>
        <r>
          <rPr>
            <sz val="9"/>
            <color indexed="81"/>
            <rFont val="Tahoma"/>
            <family val="2"/>
          </rPr>
          <t xml:space="preserve">
Mainly driven positively by India JV</t>
        </r>
      </text>
    </comment>
    <comment ref="AG19" authorId="3" shapeId="0" xr:uid="{00000000-0006-0000-0300-00001F00000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xr:uid="{00000000-0006-0000-0300-000020000000}">
      <text>
        <r>
          <rPr>
            <b/>
            <sz val="9"/>
            <color indexed="81"/>
            <rFont val="Tahoma"/>
            <family val="2"/>
          </rPr>
          <t>Vikash:</t>
        </r>
        <r>
          <rPr>
            <sz val="9"/>
            <color indexed="81"/>
            <rFont val="Tahoma"/>
            <family val="2"/>
          </rPr>
          <t xml:space="preserve">
Deferred Tax not applicablein Thailand as per Thai GAAP</t>
        </r>
      </text>
    </comment>
    <comment ref="D22" authorId="2" shapeId="0" xr:uid="{00000000-0006-0000-0300-000021000000}">
      <text>
        <r>
          <rPr>
            <b/>
            <sz val="9"/>
            <color indexed="81"/>
            <rFont val="Tahoma"/>
            <family val="2"/>
          </rPr>
          <t>Vikash:</t>
        </r>
        <r>
          <rPr>
            <sz val="9"/>
            <color indexed="81"/>
            <rFont val="Tahoma"/>
            <family val="2"/>
          </rPr>
          <t xml:space="preserve">
Deferred Tax not applicablein Thailand as per Thai GAAP</t>
        </r>
      </text>
    </comment>
    <comment ref="F22" authorId="0" shapeId="0" xr:uid="{00000000-0006-0000-0300-000022000000}">
      <text>
        <r>
          <rPr>
            <b/>
            <sz val="9"/>
            <color indexed="81"/>
            <rFont val="Tahoma"/>
            <family val="2"/>
          </rPr>
          <t>Pimanee Ekkachaiworrasin:</t>
        </r>
        <r>
          <rPr>
            <sz val="9"/>
            <color indexed="81"/>
            <rFont val="Tahoma"/>
            <family val="2"/>
          </rPr>
          <t xml:space="preserve">
restate</t>
        </r>
      </text>
    </comment>
    <comment ref="G22" authorId="0" shapeId="0" xr:uid="{00000000-0006-0000-0300-000023000000}">
      <text>
        <r>
          <rPr>
            <b/>
            <sz val="9"/>
            <color indexed="81"/>
            <rFont val="Tahoma"/>
            <family val="2"/>
          </rPr>
          <t>Pimanee Ekkachaiworrasin:</t>
        </r>
        <r>
          <rPr>
            <sz val="9"/>
            <color indexed="81"/>
            <rFont val="Tahoma"/>
            <family val="2"/>
          </rPr>
          <t xml:space="preserve">
restate</t>
        </r>
      </text>
    </comment>
    <comment ref="T22" authorId="0" shapeId="0" xr:uid="{00000000-0006-0000-0300-000024000000}">
      <text>
        <r>
          <rPr>
            <b/>
            <sz val="9"/>
            <color indexed="81"/>
            <rFont val="Tahoma"/>
            <family val="2"/>
          </rPr>
          <t>Pimanee Ekkachaiworrasin:</t>
        </r>
        <r>
          <rPr>
            <sz val="9"/>
            <color indexed="81"/>
            <rFont val="Tahoma"/>
            <family val="2"/>
          </rPr>
          <t xml:space="preserve">
restate</t>
        </r>
      </text>
    </comment>
    <comment ref="U22" authorId="0" shapeId="0" xr:uid="{00000000-0006-0000-0300-000025000000}">
      <text>
        <r>
          <rPr>
            <b/>
            <sz val="9"/>
            <color indexed="81"/>
            <rFont val="Tahoma"/>
            <family val="2"/>
          </rPr>
          <t>Pimanee Ekkachaiworrasin:</t>
        </r>
        <r>
          <rPr>
            <sz val="9"/>
            <color indexed="81"/>
            <rFont val="Tahoma"/>
            <family val="2"/>
          </rPr>
          <t xml:space="preserve">
restate</t>
        </r>
      </text>
    </comment>
    <comment ref="V22" authorId="0" shapeId="0" xr:uid="{00000000-0006-0000-0300-000026000000}">
      <text>
        <r>
          <rPr>
            <b/>
            <sz val="9"/>
            <color indexed="81"/>
            <rFont val="Tahoma"/>
            <family val="2"/>
          </rPr>
          <t>Pimanee Ekkachaiworrasin:</t>
        </r>
        <r>
          <rPr>
            <sz val="9"/>
            <color indexed="81"/>
            <rFont val="Tahoma"/>
            <family val="2"/>
          </rPr>
          <t xml:space="preserve">
restate</t>
        </r>
      </text>
    </comment>
    <comment ref="W22" authorId="0" shapeId="0" xr:uid="{00000000-0006-0000-0300-000027000000}">
      <text>
        <r>
          <rPr>
            <b/>
            <sz val="9"/>
            <color indexed="81"/>
            <rFont val="Tahoma"/>
            <family val="2"/>
          </rPr>
          <t>Pimanee Ekkachaiworrasin:</t>
        </r>
        <r>
          <rPr>
            <sz val="9"/>
            <color indexed="81"/>
            <rFont val="Tahoma"/>
            <family val="2"/>
          </rPr>
          <t xml:space="preserve">
restate</t>
        </r>
      </text>
    </comment>
    <comment ref="Z22" authorId="0" shapeId="0" xr:uid="{00000000-0006-0000-0300-000028000000}">
      <text>
        <r>
          <rPr>
            <b/>
            <sz val="9"/>
            <color indexed="81"/>
            <rFont val="Tahoma"/>
            <family val="2"/>
          </rPr>
          <t>Pimanee Ekkachaiworrasin:</t>
        </r>
        <r>
          <rPr>
            <sz val="9"/>
            <color indexed="81"/>
            <rFont val="Tahoma"/>
            <family val="2"/>
          </rPr>
          <t xml:space="preserve">
restate</t>
        </r>
      </text>
    </comment>
    <comment ref="AA22" authorId="3" shapeId="0" xr:uid="{00000000-0006-0000-0300-00002900000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xr:uid="{00000000-0006-0000-0300-00002A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xr:uid="{00000000-0006-0000-0300-00002B000000}">
      <text>
        <r>
          <rPr>
            <b/>
            <sz val="9"/>
            <color indexed="81"/>
            <rFont val="Tahoma"/>
            <family val="2"/>
          </rPr>
          <t>Vikash:</t>
        </r>
        <r>
          <rPr>
            <sz val="9"/>
            <color indexed="81"/>
            <rFont val="Tahoma"/>
            <family val="2"/>
          </rPr>
          <t xml:space="preserve">
Not calculated Yet</t>
        </r>
      </text>
    </comment>
    <comment ref="D23" authorId="2" shapeId="0" xr:uid="{00000000-0006-0000-0300-00002C000000}">
      <text>
        <r>
          <rPr>
            <b/>
            <sz val="9"/>
            <color indexed="81"/>
            <rFont val="Tahoma"/>
            <family val="2"/>
          </rPr>
          <t>Vikash:</t>
        </r>
        <r>
          <rPr>
            <sz val="9"/>
            <color indexed="81"/>
            <rFont val="Tahoma"/>
            <family val="2"/>
          </rPr>
          <t xml:space="preserve">
Not calculated Yet</t>
        </r>
      </text>
    </comment>
    <comment ref="D25" authorId="2" shapeId="0" xr:uid="{00000000-0006-0000-0300-00002D00000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xr:uid="{00000000-0006-0000-0300-00002E000000}">
      <text>
        <r>
          <rPr>
            <b/>
            <sz val="9"/>
            <color indexed="81"/>
            <rFont val="Tahoma"/>
            <family val="2"/>
          </rPr>
          <t>Pimanee Ekkachaiworrasin:</t>
        </r>
        <r>
          <rPr>
            <sz val="9"/>
            <color indexed="81"/>
            <rFont val="Tahoma"/>
            <family val="2"/>
          </rPr>
          <t xml:space="preserve">
restate</t>
        </r>
      </text>
    </comment>
    <comment ref="G25" authorId="0" shapeId="0" xr:uid="{00000000-0006-0000-0300-00002F000000}">
      <text>
        <r>
          <rPr>
            <b/>
            <sz val="9"/>
            <color indexed="81"/>
            <rFont val="Tahoma"/>
            <family val="2"/>
          </rPr>
          <t>Pimanee Ekkachaiworrasin:</t>
        </r>
        <r>
          <rPr>
            <sz val="9"/>
            <color indexed="81"/>
            <rFont val="Tahoma"/>
            <family val="2"/>
          </rPr>
          <t xml:space="preserve">
restate</t>
        </r>
      </text>
    </comment>
    <comment ref="Z25" authorId="0" shapeId="0" xr:uid="{00000000-0006-0000-0300-000030000000}">
      <text>
        <r>
          <rPr>
            <b/>
            <sz val="9"/>
            <color indexed="81"/>
            <rFont val="Tahoma"/>
            <family val="2"/>
          </rPr>
          <t>Pimanee Ekkachaiworrasin:</t>
        </r>
        <r>
          <rPr>
            <sz val="9"/>
            <color indexed="81"/>
            <rFont val="Tahoma"/>
            <family val="2"/>
          </rPr>
          <t xml:space="preserve">
restate</t>
        </r>
      </text>
    </comment>
    <comment ref="C28" authorId="2" shapeId="0" xr:uid="{00000000-0006-0000-0300-000031000000}">
      <text>
        <r>
          <rPr>
            <b/>
            <sz val="9"/>
            <color indexed="81"/>
            <rFont val="Tahoma"/>
            <family val="2"/>
          </rPr>
          <t>Vikash:</t>
        </r>
        <r>
          <rPr>
            <sz val="9"/>
            <color indexed="81"/>
            <rFont val="Tahoma"/>
            <family val="2"/>
          </rPr>
          <t xml:space="preserve">
Deferred Tax not applicablein Thailand as per Thai GAAP</t>
        </r>
      </text>
    </comment>
    <comment ref="D28" authorId="2" shapeId="0" xr:uid="{00000000-0006-0000-0300-000032000000}">
      <text>
        <r>
          <rPr>
            <b/>
            <sz val="9"/>
            <color indexed="81"/>
            <rFont val="Tahoma"/>
            <family val="2"/>
          </rPr>
          <t>Vikash:</t>
        </r>
        <r>
          <rPr>
            <sz val="9"/>
            <color indexed="81"/>
            <rFont val="Tahoma"/>
            <family val="2"/>
          </rPr>
          <t xml:space="preserve">
Deferred Tax not applicablein Thailand as per Thai GAAP</t>
        </r>
      </text>
    </comment>
    <comment ref="P29" authorId="3" shapeId="0" xr:uid="{00000000-0006-0000-0300-000033000000}">
      <text>
        <r>
          <rPr>
            <b/>
            <sz val="9"/>
            <color indexed="81"/>
            <rFont val="Tahoma"/>
            <family val="2"/>
          </rPr>
          <t>Vikash Jalan:</t>
        </r>
        <r>
          <rPr>
            <sz val="9"/>
            <color indexed="81"/>
            <rFont val="Tahoma"/>
            <family val="2"/>
          </rPr>
          <t xml:space="preserve">
due to regional mix and lower profits</t>
        </r>
      </text>
    </comment>
    <comment ref="C31" authorId="2" shapeId="0" xr:uid="{00000000-0006-0000-0300-000034000000}">
      <text>
        <r>
          <rPr>
            <b/>
            <sz val="9"/>
            <color indexed="81"/>
            <rFont val="Tahoma"/>
            <family val="2"/>
          </rPr>
          <t>Vikash:</t>
        </r>
        <r>
          <rPr>
            <sz val="9"/>
            <color indexed="81"/>
            <rFont val="Tahoma"/>
            <family val="2"/>
          </rPr>
          <t xml:space="preserve">
IPO Feb 2010</t>
        </r>
      </text>
    </comment>
    <comment ref="D31" authorId="2" shapeId="0" xr:uid="{00000000-0006-0000-0300-000035000000}">
      <text>
        <r>
          <rPr>
            <b/>
            <sz val="9"/>
            <color indexed="81"/>
            <rFont val="Tahoma"/>
            <family val="2"/>
          </rPr>
          <t>Vikash:</t>
        </r>
        <r>
          <rPr>
            <sz val="9"/>
            <color indexed="81"/>
            <rFont val="Tahoma"/>
            <family val="2"/>
          </rPr>
          <t xml:space="preserve">
Right Issue Feb 2011</t>
        </r>
      </text>
    </comment>
    <comment ref="AH31" authorId="3" shapeId="0" xr:uid="{00000000-0006-0000-0300-000036000000}">
      <text>
        <r>
          <rPr>
            <b/>
            <sz val="9"/>
            <color indexed="81"/>
            <rFont val="Tahoma"/>
            <family val="2"/>
          </rPr>
          <t>Vikash Jalan:</t>
        </r>
        <r>
          <rPr>
            <sz val="9"/>
            <color indexed="81"/>
            <rFont val="Tahoma"/>
            <family val="2"/>
          </rPr>
          <t xml:space="preserve">
Wt average for 3Q17 with IVL W1 issuance</t>
        </r>
      </text>
    </comment>
    <comment ref="AF35" authorId="3" shapeId="0" xr:uid="{00000000-0006-0000-0300-000037000000}">
      <text>
        <r>
          <rPr>
            <b/>
            <sz val="9"/>
            <color indexed="81"/>
            <rFont val="Tahoma"/>
            <family val="2"/>
          </rPr>
          <t>Vikash Jalan:</t>
        </r>
        <r>
          <rPr>
            <sz val="9"/>
            <color indexed="81"/>
            <rFont val="Tahoma"/>
            <family val="2"/>
          </rPr>
          <t xml:space="preserve">
Higher prices and some lag imapct</t>
        </r>
      </text>
    </comment>
    <comment ref="AG35" authorId="3" shapeId="0" xr:uid="{00000000-0006-0000-0300-00003800000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7" authorId="3" shapeId="0" xr:uid="{00000000-0006-0000-0300-00003900000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Y37" authorId="2" shapeId="0" xr:uid="{00000000-0006-0000-0300-00003A000000}">
      <text>
        <r>
          <rPr>
            <b/>
            <sz val="9"/>
            <color indexed="81"/>
            <rFont val="Tahoma"/>
            <family val="2"/>
          </rPr>
          <t>Vikash:</t>
        </r>
        <r>
          <rPr>
            <sz val="9"/>
            <color indexed="81"/>
            <rFont val="Tahoma"/>
            <family val="2"/>
          </rPr>
          <t xml:space="preserve">
Mainly gain on bargain purchase on Polyplex PET, Bangkok Polyester and Cepsa Canada</t>
        </r>
      </text>
    </comment>
    <comment ref="AB37" authorId="3" shapeId="0" xr:uid="{00000000-0006-0000-0300-00003B000000}">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AC37" authorId="3" shapeId="0" xr:uid="{00000000-0006-0000-0300-00003C000000}">
      <text>
        <r>
          <rPr>
            <b/>
            <sz val="9"/>
            <color indexed="81"/>
            <rFont val="Tahoma"/>
            <family val="2"/>
          </rPr>
          <t>Vikash Jalan:</t>
        </r>
        <r>
          <rPr>
            <sz val="9"/>
            <color indexed="81"/>
            <rFont val="Tahoma"/>
            <family val="2"/>
          </rPr>
          <t xml:space="preserve">
Mainly on gain on bargin purchase on Aromatics Decatur and IVL Spain acquisition</t>
        </r>
      </text>
    </comment>
    <comment ref="AD37" authorId="3" shapeId="0" xr:uid="{00000000-0006-0000-0300-00003D00000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E40" authorId="3" shapeId="0" xr:uid="{00000000-0006-0000-0300-00003E000000}">
      <text>
        <r>
          <rPr>
            <b/>
            <sz val="9"/>
            <color indexed="81"/>
            <rFont val="Tahoma"/>
            <family val="2"/>
          </rPr>
          <t>Vikash Jalan:</t>
        </r>
        <r>
          <rPr>
            <sz val="9"/>
            <color indexed="81"/>
            <rFont val="Tahoma"/>
            <family val="2"/>
          </rPr>
          <t xml:space="preserve">
Mainly tax reversal in Asia with a new tax negotiation with authorities</t>
        </r>
      </text>
    </comment>
    <comment ref="A42" authorId="2" shapeId="0" xr:uid="{00000000-0006-0000-0300-00003F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AB46" authorId="3" shapeId="0" xr:uid="{00000000-0006-0000-0300-000040000000}">
      <text>
        <r>
          <rPr>
            <b/>
            <sz val="9"/>
            <color indexed="81"/>
            <rFont val="Tahoma"/>
            <family val="2"/>
          </rPr>
          <t>Vikash Jalan:</t>
        </r>
        <r>
          <rPr>
            <sz val="9"/>
            <color indexed="81"/>
            <rFont val="Tahoma"/>
            <family val="2"/>
          </rPr>
          <t xml:space="preserve">
Higher with the payment for BP Decatur acqusition on 31 March 2016</t>
        </r>
      </text>
    </comment>
    <comment ref="AC46" authorId="3" shapeId="0" xr:uid="{00000000-0006-0000-0300-000041000000}">
      <text>
        <r>
          <rPr>
            <b/>
            <sz val="9"/>
            <color indexed="81"/>
            <rFont val="Tahoma"/>
            <family val="2"/>
          </rPr>
          <t>Vikash Jalan:</t>
        </r>
        <r>
          <rPr>
            <sz val="9"/>
            <color indexed="81"/>
            <rFont val="Tahoma"/>
            <family val="2"/>
          </rPr>
          <t xml:space="preserve">
Higher with acquisition payment and working capital outflow on rising prices </t>
        </r>
      </text>
    </comment>
    <comment ref="AD48" authorId="3" shapeId="0" xr:uid="{00000000-0006-0000-0300-000042000000}">
      <text>
        <r>
          <rPr>
            <b/>
            <sz val="9"/>
            <color indexed="81"/>
            <rFont val="Tahoma"/>
            <family val="2"/>
          </rPr>
          <t>Vikash Jalan:</t>
        </r>
        <r>
          <rPr>
            <sz val="9"/>
            <color indexed="81"/>
            <rFont val="Tahoma"/>
            <family val="2"/>
          </rPr>
          <t xml:space="preserve">
Lowered debt with strong cash flow and lower capex</t>
        </r>
      </text>
    </comment>
    <comment ref="Z49" authorId="2" shapeId="0" xr:uid="{00000000-0006-0000-0300-000043000000}">
      <text>
        <r>
          <rPr>
            <b/>
            <sz val="9"/>
            <color indexed="81"/>
            <rFont val="Tahoma"/>
            <family val="2"/>
          </rPr>
          <t>Vikash:</t>
        </r>
        <r>
          <rPr>
            <sz val="9"/>
            <color indexed="81"/>
            <rFont val="Tahoma"/>
            <family val="2"/>
          </rPr>
          <t xml:space="preserve">
Mainly Rotterdam Expansion and Ethylene Cracker in the USA</t>
        </r>
      </text>
    </comment>
    <comment ref="AB49" authorId="3" shapeId="0" xr:uid="{00000000-0006-0000-0300-00004400000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C49" authorId="3" shapeId="0" xr:uid="{00000000-0006-0000-0300-000045000000}">
      <text>
        <r>
          <rPr>
            <b/>
            <sz val="9"/>
            <color indexed="81"/>
            <rFont val="Tahoma"/>
            <family val="2"/>
          </rPr>
          <t>Vikash Jalan:</t>
        </r>
        <r>
          <rPr>
            <sz val="9"/>
            <color indexed="81"/>
            <rFont val="Tahoma"/>
            <family val="2"/>
          </rPr>
          <t xml:space="preserve">
Gas Cracker, Rotterdam PTA expansion and others</t>
        </r>
      </text>
    </comment>
    <comment ref="AD49" authorId="3" shapeId="0" xr:uid="{00000000-0006-0000-0300-000046000000}">
      <text>
        <r>
          <rPr>
            <b/>
            <sz val="9"/>
            <color indexed="81"/>
            <rFont val="Tahoma"/>
            <family val="2"/>
          </rPr>
          <t>Vikash Jalan:</t>
        </r>
        <r>
          <rPr>
            <sz val="9"/>
            <color indexed="81"/>
            <rFont val="Tahoma"/>
            <family val="2"/>
          </rPr>
          <t xml:space="preserve">
Gas Cracker, Rotterdam PTA expansion and others</t>
        </r>
      </text>
    </comment>
    <comment ref="AG50" authorId="3" shapeId="0" xr:uid="{00000000-0006-0000-0300-000047000000}">
      <text>
        <r>
          <rPr>
            <b/>
            <sz val="9"/>
            <color indexed="81"/>
            <rFont val="Tahoma"/>
            <family val="2"/>
          </rPr>
          <t>Vikash Jalan:</t>
        </r>
        <r>
          <rPr>
            <sz val="9"/>
            <color indexed="81"/>
            <rFont val="Tahoma"/>
            <family val="2"/>
          </rPr>
          <t xml:space="preserve">
Increase mainly due to the payment of Glanztoff acquisition in May 2017</t>
        </r>
      </text>
    </comment>
    <comment ref="F51" authorId="0" shapeId="0" xr:uid="{00000000-0006-0000-0300-000048000000}">
      <text>
        <r>
          <rPr>
            <b/>
            <sz val="9"/>
            <color indexed="81"/>
            <rFont val="Tahoma"/>
            <family val="2"/>
          </rPr>
          <t>Pimanee Ekkachaiworrasin:</t>
        </r>
        <r>
          <rPr>
            <sz val="9"/>
            <color indexed="81"/>
            <rFont val="Tahoma"/>
            <family val="2"/>
          </rPr>
          <t xml:space="preserve">
restate</t>
        </r>
      </text>
    </comment>
    <comment ref="G51" authorId="0" shapeId="0" xr:uid="{00000000-0006-0000-0300-000049000000}">
      <text>
        <r>
          <rPr>
            <b/>
            <sz val="9"/>
            <color indexed="81"/>
            <rFont val="Tahoma"/>
            <family val="2"/>
          </rPr>
          <t>Pimanee Ekkachaiworrasin:</t>
        </r>
        <r>
          <rPr>
            <sz val="9"/>
            <color indexed="81"/>
            <rFont val="Tahoma"/>
            <family val="2"/>
          </rPr>
          <t xml:space="preserve">
restate</t>
        </r>
      </text>
    </comment>
    <comment ref="T51" authorId="0" shapeId="0" xr:uid="{00000000-0006-0000-0300-00004A000000}">
      <text>
        <r>
          <rPr>
            <b/>
            <sz val="9"/>
            <color indexed="81"/>
            <rFont val="Tahoma"/>
            <family val="2"/>
          </rPr>
          <t>Pimanee Ekkachaiworrasin:</t>
        </r>
        <r>
          <rPr>
            <sz val="9"/>
            <color indexed="81"/>
            <rFont val="Tahoma"/>
            <family val="2"/>
          </rPr>
          <t xml:space="preserve">
restate</t>
        </r>
      </text>
    </comment>
    <comment ref="U51" authorId="0" shapeId="0" xr:uid="{00000000-0006-0000-0300-00004B000000}">
      <text>
        <r>
          <rPr>
            <b/>
            <sz val="9"/>
            <color indexed="81"/>
            <rFont val="Tahoma"/>
            <family val="2"/>
          </rPr>
          <t>Pimanee Ekkachaiworrasin:</t>
        </r>
        <r>
          <rPr>
            <sz val="9"/>
            <color indexed="81"/>
            <rFont val="Tahoma"/>
            <family val="2"/>
          </rPr>
          <t xml:space="preserve">
restate</t>
        </r>
      </text>
    </comment>
    <comment ref="V51" authorId="0" shapeId="0" xr:uid="{00000000-0006-0000-0300-00004C000000}">
      <text>
        <r>
          <rPr>
            <b/>
            <sz val="9"/>
            <color indexed="81"/>
            <rFont val="Tahoma"/>
            <family val="2"/>
          </rPr>
          <t>Pimanee Ekkachaiworrasin:</t>
        </r>
        <r>
          <rPr>
            <sz val="9"/>
            <color indexed="81"/>
            <rFont val="Tahoma"/>
            <family val="2"/>
          </rPr>
          <t xml:space="preserve">
restate</t>
        </r>
      </text>
    </comment>
    <comment ref="W51" authorId="0" shapeId="0" xr:uid="{00000000-0006-0000-0300-00004D000000}">
      <text>
        <r>
          <rPr>
            <b/>
            <sz val="9"/>
            <color indexed="81"/>
            <rFont val="Tahoma"/>
            <family val="2"/>
          </rPr>
          <t>Pimanee Ekkachaiworrasin:</t>
        </r>
        <r>
          <rPr>
            <sz val="9"/>
            <color indexed="81"/>
            <rFont val="Tahoma"/>
            <family val="2"/>
          </rPr>
          <t xml:space="preserve">
restate</t>
        </r>
      </text>
    </comment>
    <comment ref="X51" authorId="0" shapeId="0" xr:uid="{00000000-0006-0000-0300-00004E000000}">
      <text>
        <r>
          <rPr>
            <b/>
            <sz val="9"/>
            <color indexed="81"/>
            <rFont val="Tahoma"/>
            <family val="2"/>
          </rPr>
          <t>Pimanee Ekkachaiworrasin:</t>
        </r>
        <r>
          <rPr>
            <sz val="9"/>
            <color indexed="81"/>
            <rFont val="Tahoma"/>
            <family val="2"/>
          </rPr>
          <t xml:space="preserve">
restate</t>
        </r>
      </text>
    </comment>
    <comment ref="Y51" authorId="0" shapeId="0" xr:uid="{00000000-0006-0000-0300-00004F000000}">
      <text>
        <r>
          <rPr>
            <b/>
            <sz val="9"/>
            <color indexed="81"/>
            <rFont val="Tahoma"/>
            <family val="2"/>
          </rPr>
          <t>Pimanee Ekkachaiworrasin:</t>
        </r>
        <r>
          <rPr>
            <sz val="9"/>
            <color indexed="81"/>
            <rFont val="Tahoma"/>
            <family val="2"/>
          </rPr>
          <t xml:space="preserve">
restate</t>
        </r>
      </text>
    </comment>
    <comment ref="Z51" authorId="0" shapeId="0" xr:uid="{00000000-0006-0000-0300-000050000000}">
      <text>
        <r>
          <rPr>
            <b/>
            <sz val="9"/>
            <color indexed="81"/>
            <rFont val="Tahoma"/>
            <family val="2"/>
          </rPr>
          <t>Pimanee Ekkachaiworrasin:</t>
        </r>
        <r>
          <rPr>
            <sz val="9"/>
            <color indexed="81"/>
            <rFont val="Tahoma"/>
            <family val="2"/>
          </rPr>
          <t xml:space="preserve">
restate</t>
        </r>
      </text>
    </comment>
    <comment ref="F53" authorId="0" shapeId="0" xr:uid="{00000000-0006-0000-0300-000051000000}">
      <text>
        <r>
          <rPr>
            <b/>
            <sz val="9"/>
            <color indexed="81"/>
            <rFont val="Tahoma"/>
            <family val="2"/>
          </rPr>
          <t>Pimanee Ekkachaiworrasin:</t>
        </r>
        <r>
          <rPr>
            <sz val="9"/>
            <color indexed="81"/>
            <rFont val="Tahoma"/>
            <family val="2"/>
          </rPr>
          <t xml:space="preserve">
restate</t>
        </r>
      </text>
    </comment>
    <comment ref="G53" authorId="0" shapeId="0" xr:uid="{00000000-0006-0000-0300-000052000000}">
      <text>
        <r>
          <rPr>
            <b/>
            <sz val="9"/>
            <color indexed="81"/>
            <rFont val="Tahoma"/>
            <family val="2"/>
          </rPr>
          <t>Pimanee Ekkachaiworrasin:</t>
        </r>
        <r>
          <rPr>
            <sz val="9"/>
            <color indexed="81"/>
            <rFont val="Tahoma"/>
            <family val="2"/>
          </rPr>
          <t xml:space="preserve">
restate</t>
        </r>
      </text>
    </comment>
    <comment ref="T53" authorId="0" shapeId="0" xr:uid="{00000000-0006-0000-0300-000053000000}">
      <text>
        <r>
          <rPr>
            <b/>
            <sz val="9"/>
            <color indexed="81"/>
            <rFont val="Tahoma"/>
            <family val="2"/>
          </rPr>
          <t>Pimanee Ekkachaiworrasin:</t>
        </r>
        <r>
          <rPr>
            <sz val="9"/>
            <color indexed="81"/>
            <rFont val="Tahoma"/>
            <family val="2"/>
          </rPr>
          <t xml:space="preserve">
restate</t>
        </r>
      </text>
    </comment>
    <comment ref="U53" authorId="0" shapeId="0" xr:uid="{00000000-0006-0000-0300-000054000000}">
      <text>
        <r>
          <rPr>
            <b/>
            <sz val="9"/>
            <color indexed="81"/>
            <rFont val="Tahoma"/>
            <family val="2"/>
          </rPr>
          <t>Pimanee Ekkachaiworrasin:</t>
        </r>
        <r>
          <rPr>
            <sz val="9"/>
            <color indexed="81"/>
            <rFont val="Tahoma"/>
            <family val="2"/>
          </rPr>
          <t xml:space="preserve">
restate</t>
        </r>
      </text>
    </comment>
    <comment ref="V53" authorId="0" shapeId="0" xr:uid="{00000000-0006-0000-0300-000055000000}">
      <text>
        <r>
          <rPr>
            <b/>
            <sz val="9"/>
            <color indexed="81"/>
            <rFont val="Tahoma"/>
            <family val="2"/>
          </rPr>
          <t>Pimanee Ekkachaiworrasin:</t>
        </r>
        <r>
          <rPr>
            <sz val="9"/>
            <color indexed="81"/>
            <rFont val="Tahoma"/>
            <family val="2"/>
          </rPr>
          <t xml:space="preserve">
restate</t>
        </r>
      </text>
    </comment>
    <comment ref="W53" authorId="0" shapeId="0" xr:uid="{00000000-0006-0000-0300-000056000000}">
      <text>
        <r>
          <rPr>
            <b/>
            <sz val="9"/>
            <color indexed="81"/>
            <rFont val="Tahoma"/>
            <family val="2"/>
          </rPr>
          <t>Pimanee Ekkachaiworrasin:</t>
        </r>
        <r>
          <rPr>
            <sz val="9"/>
            <color indexed="81"/>
            <rFont val="Tahoma"/>
            <family val="2"/>
          </rPr>
          <t xml:space="preserve">
restate</t>
        </r>
      </text>
    </comment>
    <comment ref="X53" authorId="0" shapeId="0" xr:uid="{00000000-0006-0000-0300-000057000000}">
      <text>
        <r>
          <rPr>
            <b/>
            <sz val="9"/>
            <color indexed="81"/>
            <rFont val="Tahoma"/>
            <family val="2"/>
          </rPr>
          <t>Pimanee Ekkachaiworrasin:</t>
        </r>
        <r>
          <rPr>
            <sz val="9"/>
            <color indexed="81"/>
            <rFont val="Tahoma"/>
            <family val="2"/>
          </rPr>
          <t xml:space="preserve">
restate</t>
        </r>
      </text>
    </comment>
    <comment ref="Y53" authorId="0" shapeId="0" xr:uid="{00000000-0006-0000-0300-000058000000}">
      <text>
        <r>
          <rPr>
            <b/>
            <sz val="9"/>
            <color indexed="81"/>
            <rFont val="Tahoma"/>
            <family val="2"/>
          </rPr>
          <t>Pimanee Ekkachaiworrasin:</t>
        </r>
        <r>
          <rPr>
            <sz val="9"/>
            <color indexed="81"/>
            <rFont val="Tahoma"/>
            <family val="2"/>
          </rPr>
          <t xml:space="preserve">
restate</t>
        </r>
      </text>
    </comment>
    <comment ref="Z53" authorId="0" shapeId="0" xr:uid="{00000000-0006-0000-0300-000059000000}">
      <text>
        <r>
          <rPr>
            <b/>
            <sz val="9"/>
            <color indexed="81"/>
            <rFont val="Tahoma"/>
            <family val="2"/>
          </rPr>
          <t>Pimanee Ekkachaiworrasin:</t>
        </r>
        <r>
          <rPr>
            <sz val="9"/>
            <color indexed="81"/>
            <rFont val="Tahoma"/>
            <family val="2"/>
          </rPr>
          <t xml:space="preserve">
restate</t>
        </r>
      </text>
    </comment>
    <comment ref="AC62" authorId="3" shapeId="0" xr:uid="{00000000-0006-0000-0300-00005A000000}">
      <text>
        <r>
          <rPr>
            <b/>
            <sz val="9"/>
            <color indexed="81"/>
            <rFont val="Tahoma"/>
            <family val="2"/>
          </rPr>
          <t>Vikash Jalan:</t>
        </r>
        <r>
          <rPr>
            <sz val="9"/>
            <color indexed="81"/>
            <rFont val="Tahoma"/>
            <family val="2"/>
          </rPr>
          <t xml:space="preserve">
on higher absolute prices</t>
        </r>
      </text>
    </comment>
    <comment ref="AD62" authorId="3" shapeId="0" xr:uid="{00000000-0006-0000-0300-00005B000000}">
      <text>
        <r>
          <rPr>
            <b/>
            <sz val="9"/>
            <color indexed="81"/>
            <rFont val="Tahoma"/>
            <family val="2"/>
          </rPr>
          <t>Vikash Jalan:</t>
        </r>
        <r>
          <rPr>
            <sz val="9"/>
            <color indexed="81"/>
            <rFont val="Tahoma"/>
            <family val="2"/>
          </rPr>
          <t xml:space="preserve">
On lower prices and operational excellence on working capital management</t>
        </r>
      </text>
    </comment>
    <comment ref="AE62" authorId="3" shapeId="0" xr:uid="{00000000-0006-0000-0300-00005C000000}">
      <text>
        <r>
          <rPr>
            <b/>
            <sz val="9"/>
            <color indexed="81"/>
            <rFont val="Tahoma"/>
            <family val="2"/>
          </rPr>
          <t>Vikash Jalan:</t>
        </r>
        <r>
          <rPr>
            <sz val="9"/>
            <color indexed="81"/>
            <rFont val="Tahoma"/>
            <family val="2"/>
          </rPr>
          <t xml:space="preserve">
outflow with higher prices</t>
        </r>
      </text>
    </comment>
    <comment ref="AH62" authorId="3" shapeId="0" xr:uid="{00000000-0006-0000-0300-00005D000000}">
      <text>
        <r>
          <rPr>
            <b/>
            <sz val="9"/>
            <color indexed="81"/>
            <rFont val="Tahoma"/>
            <family val="2"/>
          </rPr>
          <t>Vikash Jalan:</t>
        </r>
        <r>
          <rPr>
            <sz val="9"/>
            <color indexed="81"/>
            <rFont val="Tahoma"/>
            <family val="2"/>
          </rPr>
          <t xml:space="preserve">
lower supplier credit as excess cash + rising prices</t>
        </r>
      </text>
    </comment>
    <comment ref="AB66" authorId="3" shapeId="0" xr:uid="{00000000-0006-0000-0300-00005E000000}">
      <text>
        <r>
          <rPr>
            <b/>
            <sz val="9"/>
            <color indexed="81"/>
            <rFont val="Tahoma"/>
            <family val="2"/>
          </rPr>
          <t>Vikash Jalan:</t>
        </r>
        <r>
          <rPr>
            <sz val="9"/>
            <color indexed="81"/>
            <rFont val="Tahoma"/>
            <family val="2"/>
          </rPr>
          <t xml:space="preserve">
Higher with the payment for BP Decatur acqusition on 31 March 2016</t>
        </r>
      </text>
    </comment>
    <comment ref="AC66" authorId="3" shapeId="0" xr:uid="{00000000-0006-0000-0300-00005F000000}">
      <text>
        <r>
          <rPr>
            <b/>
            <sz val="9"/>
            <color indexed="81"/>
            <rFont val="Tahoma"/>
            <family val="2"/>
          </rPr>
          <t>Vikash Jalan:</t>
        </r>
        <r>
          <rPr>
            <sz val="9"/>
            <color indexed="81"/>
            <rFont val="Tahoma"/>
            <family val="2"/>
          </rPr>
          <t xml:space="preserve">
Higher mainly with the payment for IVL Spain (Cepsa Spain)</t>
        </r>
      </text>
    </comment>
    <comment ref="AD66" authorId="3" shapeId="0" xr:uid="{00000000-0006-0000-0300-000060000000}">
      <text>
        <r>
          <rPr>
            <b/>
            <sz val="9"/>
            <color indexed="81"/>
            <rFont val="Tahoma"/>
            <family val="2"/>
          </rPr>
          <t>Vikash Jalan:</t>
        </r>
        <r>
          <rPr>
            <sz val="9"/>
            <color indexed="81"/>
            <rFont val="Tahoma"/>
            <family val="2"/>
          </rPr>
          <t xml:space="preserve">
Higher mainly with the payment for IVL Spain (Cepsa Spain)</t>
        </r>
      </text>
    </comment>
    <comment ref="AE66" authorId="3" shapeId="0" xr:uid="{00000000-0006-0000-0300-000061000000}">
      <text>
        <r>
          <rPr>
            <b/>
            <sz val="9"/>
            <color indexed="81"/>
            <rFont val="Tahoma"/>
            <family val="2"/>
          </rPr>
          <t>Vikash Jalan:</t>
        </r>
        <r>
          <rPr>
            <sz val="9"/>
            <color indexed="81"/>
            <rFont val="Tahoma"/>
            <family val="2"/>
          </rPr>
          <t xml:space="preserve">
Mainly on US Gas Cracker and PTA expnsion at Rotterdam</t>
        </r>
      </text>
    </comment>
    <comment ref="AF66" authorId="3" shapeId="0" xr:uid="{00000000-0006-0000-0300-000062000000}">
      <text>
        <r>
          <rPr>
            <b/>
            <sz val="9"/>
            <color indexed="81"/>
            <rFont val="Tahoma"/>
            <family val="2"/>
          </rPr>
          <t>Vikash Jalan:</t>
        </r>
        <r>
          <rPr>
            <sz val="9"/>
            <color indexed="81"/>
            <rFont val="Tahoma"/>
            <family val="2"/>
          </rPr>
          <t xml:space="preserve">
Spent on ongoing projects like US Gas Cracker, PTA expansion st Rotterdam etc.</t>
        </r>
      </text>
    </comment>
    <comment ref="AG66" authorId="3" shapeId="0" xr:uid="{00000000-0006-0000-0300-00006300000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C67" authorId="3" shapeId="0" xr:uid="{00000000-0006-0000-0300-000064000000}">
      <text>
        <r>
          <rPr>
            <b/>
            <sz val="9"/>
            <color indexed="81"/>
            <rFont val="Tahoma"/>
            <family val="2"/>
          </rPr>
          <t>Vikash Jalan:</t>
        </r>
        <r>
          <rPr>
            <sz val="9"/>
            <color indexed="81"/>
            <rFont val="Tahoma"/>
            <family val="2"/>
          </rPr>
          <t xml:space="preserve">
On acquisiton of Aromatics Decatur(BP) and IVL Spain (Cepsa)</t>
        </r>
      </text>
    </comment>
    <comment ref="AD67" authorId="3" shapeId="0" xr:uid="{00000000-0006-0000-0300-000065000000}">
      <text>
        <r>
          <rPr>
            <b/>
            <sz val="9"/>
            <color indexed="81"/>
            <rFont val="Tahoma"/>
            <family val="2"/>
          </rPr>
          <t xml:space="preserve">Vikash Jalan:
</t>
        </r>
        <r>
          <rPr>
            <sz val="9"/>
            <color indexed="81"/>
            <rFont val="Tahoma"/>
            <family val="2"/>
          </rPr>
          <t>Due to Micropet deconsolidation into JV</t>
        </r>
      </text>
    </comment>
    <comment ref="AG67" authorId="3" shapeId="0" xr:uid="{00000000-0006-0000-0300-000066000000}">
      <text>
        <r>
          <rPr>
            <b/>
            <sz val="9"/>
            <color indexed="81"/>
            <rFont val="Tahoma"/>
            <family val="2"/>
          </rPr>
          <t>Vikash Jalan:</t>
        </r>
        <r>
          <rPr>
            <sz val="9"/>
            <color indexed="81"/>
            <rFont val="Tahoma"/>
            <family val="2"/>
          </rPr>
          <t xml:space="preserve">
Glanztoff</t>
        </r>
      </text>
    </comment>
    <comment ref="AE68" authorId="3" shapeId="0" xr:uid="{00000000-0006-0000-0300-000067000000}">
      <text>
        <r>
          <rPr>
            <b/>
            <sz val="9"/>
            <color indexed="81"/>
            <rFont val="Tahoma"/>
            <family val="2"/>
          </rPr>
          <t>Vikash Jalan:</t>
        </r>
        <r>
          <rPr>
            <sz val="9"/>
            <color indexed="81"/>
            <rFont val="Tahoma"/>
            <family val="2"/>
          </rPr>
          <t xml:space="preserve">
High with PTA turnaround in Asia </t>
        </r>
      </text>
    </comment>
    <comment ref="AB70" authorId="3" shapeId="0" xr:uid="{00000000-0006-0000-0300-000068000000}">
      <text>
        <r>
          <rPr>
            <b/>
            <sz val="9"/>
            <color indexed="81"/>
            <rFont val="Tahoma"/>
            <family val="2"/>
          </rPr>
          <t>Vikash Jalan:</t>
        </r>
        <r>
          <rPr>
            <sz val="9"/>
            <color indexed="81"/>
            <rFont val="Tahoma"/>
            <family val="2"/>
          </rPr>
          <t xml:space="preserve">
Lower due to Debentures payments due halfyearly</t>
        </r>
      </text>
    </comment>
    <comment ref="AC70" authorId="3" shapeId="0" xr:uid="{00000000-0006-0000-0300-000069000000}">
      <text>
        <r>
          <rPr>
            <b/>
            <sz val="9"/>
            <color indexed="81"/>
            <rFont val="Tahoma"/>
            <family val="2"/>
          </rPr>
          <t>Vikash Jalan:</t>
        </r>
        <r>
          <rPr>
            <sz val="9"/>
            <color indexed="81"/>
            <rFont val="Tahoma"/>
            <family val="2"/>
          </rPr>
          <t xml:space="preserve">
Higher due to Debentures payments due halfyearly</t>
        </r>
      </text>
    </comment>
    <comment ref="AD70" authorId="3" shapeId="0" xr:uid="{00000000-0006-0000-0300-00006A000000}">
      <text>
        <r>
          <rPr>
            <b/>
            <sz val="9"/>
            <color indexed="81"/>
            <rFont val="Tahoma"/>
            <family val="2"/>
          </rPr>
          <t>Vikash Jalan:</t>
        </r>
        <r>
          <rPr>
            <sz val="9"/>
            <color indexed="81"/>
            <rFont val="Tahoma"/>
            <family val="2"/>
          </rPr>
          <t xml:space="preserve">
Higher due to Debentures payments due halfyearly</t>
        </r>
      </text>
    </comment>
    <comment ref="AH72" authorId="3" shapeId="0" xr:uid="{00000000-0006-0000-0300-00006B000000}">
      <text>
        <r>
          <rPr>
            <b/>
            <sz val="9"/>
            <color indexed="81"/>
            <rFont val="Tahoma"/>
            <family val="2"/>
          </rPr>
          <t>Vikash Jalan:</t>
        </r>
        <r>
          <rPr>
            <sz val="9"/>
            <color indexed="81"/>
            <rFont val="Tahoma"/>
            <family val="2"/>
          </rPr>
          <t xml:space="preserve">
IVL W1 subscription ~90%</t>
        </r>
      </text>
    </comment>
    <comment ref="G73" authorId="3" shapeId="0" xr:uid="{00000000-0006-0000-0300-00006C000000}">
      <text>
        <r>
          <rPr>
            <b/>
            <sz val="9"/>
            <color indexed="81"/>
            <rFont val="Tahoma"/>
            <family val="2"/>
          </rPr>
          <t xml:space="preserve">Vikash Jalan:
</t>
        </r>
        <r>
          <rPr>
            <sz val="9"/>
            <color indexed="81"/>
            <rFont val="Tahoma"/>
            <family val="2"/>
          </rPr>
          <t>IVL has call option in 2019</t>
        </r>
      </text>
    </comment>
    <comment ref="A75" authorId="3" shapeId="0" xr:uid="{00000000-0006-0000-0300-00006D00000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D75" authorId="3" shapeId="0" xr:uid="{00000000-0006-0000-0300-00006E000000}">
      <text>
        <r>
          <rPr>
            <b/>
            <sz val="9"/>
            <color indexed="81"/>
            <rFont val="Tahoma"/>
            <family val="2"/>
          </rPr>
          <t>Vikash Jalan:</t>
        </r>
        <r>
          <rPr>
            <sz val="9"/>
            <color indexed="81"/>
            <rFont val="Tahoma"/>
            <family val="2"/>
          </rPr>
          <t xml:space="preserve">
Natural Hedge with Assets</t>
        </r>
      </text>
    </comment>
    <comment ref="W79" authorId="2" shapeId="0" xr:uid="{00000000-0006-0000-0300-00006F000000}">
      <text>
        <r>
          <rPr>
            <b/>
            <sz val="9"/>
            <color indexed="81"/>
            <rFont val="Tahoma"/>
            <family val="2"/>
          </rPr>
          <t>Vikash:</t>
        </r>
        <r>
          <rPr>
            <sz val="9"/>
            <color indexed="81"/>
            <rFont val="Tahoma"/>
            <family val="2"/>
          </rPr>
          <t xml:space="preserve">
Due to PTA planned Turnaround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Pimanee Ekkachaiworrasin</author>
    <author>jittreeya.p</author>
    <author>Vikash</author>
    <author>Vikash Jalan</author>
    <author>Jittreeya Pornkuntham</author>
  </authors>
  <commentList>
    <comment ref="F2" authorId="0" shapeId="0" xr:uid="{00000000-0006-0000-0400-000001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xr:uid="{00000000-0006-0000-0400-000002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xr:uid="{00000000-0006-0000-0400-000003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xr:uid="{00000000-0006-0000-0400-000004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0" shapeId="0" xr:uid="{00000000-0006-0000-0400-000005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W2" authorId="0" shapeId="0" xr:uid="{00000000-0006-0000-0400-000006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X2" authorId="1" shapeId="0" xr:uid="{00000000-0006-0000-0400-000007000000}">
      <text>
        <r>
          <rPr>
            <b/>
            <sz val="9"/>
            <color indexed="81"/>
            <rFont val="Tahoma"/>
            <family val="2"/>
          </rPr>
          <t>jittreeya.p:</t>
        </r>
        <r>
          <rPr>
            <sz val="9"/>
            <color indexed="81"/>
            <rFont val="Tahoma"/>
            <family val="2"/>
          </rPr>
          <t xml:space="preserve">
Restated 1Q15 with revaluation</t>
        </r>
      </text>
    </comment>
    <comment ref="Y2" authorId="2" shapeId="0" xr:uid="{00000000-0006-0000-0400-000008000000}">
      <text>
        <r>
          <rPr>
            <b/>
            <sz val="9"/>
            <color indexed="81"/>
            <rFont val="Tahoma"/>
            <family val="2"/>
          </rPr>
          <t>Vikash:</t>
        </r>
        <r>
          <rPr>
            <sz val="9"/>
            <color indexed="81"/>
            <rFont val="Tahoma"/>
            <family val="2"/>
          </rPr>
          <t xml:space="preserve">
Restated in 3Q15 with gain on bargain purchase in Cepsa Canada</t>
        </r>
      </text>
    </comment>
    <comment ref="Z2" authorId="0" shapeId="0" xr:uid="{00000000-0006-0000-0400-000009000000}">
      <text>
        <r>
          <rPr>
            <b/>
            <sz val="9"/>
            <color indexed="81"/>
            <rFont val="Tahoma"/>
            <family val="2"/>
          </rPr>
          <t>Pimanee Ekkachaiworrasin:</t>
        </r>
        <r>
          <rPr>
            <sz val="9"/>
            <color indexed="81"/>
            <rFont val="Tahoma"/>
            <family val="2"/>
          </rPr>
          <t xml:space="preserve">
Restated 3Q15 with revaluation</t>
        </r>
      </text>
    </comment>
    <comment ref="AC6" authorId="3" shapeId="0" xr:uid="{00000000-0006-0000-0400-00000A000000}">
      <text>
        <r>
          <rPr>
            <b/>
            <sz val="9"/>
            <color indexed="81"/>
            <rFont val="Tahoma"/>
            <family val="2"/>
          </rPr>
          <t>Vikash Jalan:</t>
        </r>
        <r>
          <rPr>
            <sz val="9"/>
            <color indexed="81"/>
            <rFont val="Tahoma"/>
            <family val="2"/>
          </rPr>
          <t xml:space="preserve">
Acquisition: BP Decatur (Aromatics Decatur) and Cepsa Spain (IVL Spain) volumes </t>
        </r>
      </text>
    </comment>
    <comment ref="AG6" authorId="3" shapeId="0" xr:uid="{00000000-0006-0000-0400-00000B00000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xr:uid="{00000000-0006-0000-0400-00000C00000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Z7" authorId="2" shapeId="0" xr:uid="{00000000-0006-0000-0400-00000D00000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AA7" authorId="3" shapeId="0" xr:uid="{00000000-0006-0000-0400-00000E000000}">
      <text>
        <r>
          <rPr>
            <b/>
            <sz val="9"/>
            <color indexed="81"/>
            <rFont val="Tahoma"/>
            <family val="2"/>
          </rPr>
          <t>Vikash Jalan:</t>
        </r>
        <r>
          <rPr>
            <sz val="9"/>
            <color indexed="81"/>
            <rFont val="Tahoma"/>
            <family val="2"/>
          </rPr>
          <t xml:space="preserve">
Seasonal</t>
        </r>
      </text>
    </comment>
    <comment ref="AB7" authorId="3" shapeId="0" xr:uid="{00000000-0006-0000-0400-00000F00000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D7" authorId="3" shapeId="0" xr:uid="{00000000-0006-0000-0400-000010000000}">
      <text>
        <r>
          <rPr>
            <b/>
            <sz val="9"/>
            <color indexed="81"/>
            <rFont val="Tahoma"/>
            <family val="2"/>
          </rPr>
          <t>Vikash Jalan:</t>
        </r>
        <r>
          <rPr>
            <sz val="9"/>
            <color indexed="81"/>
            <rFont val="Tahoma"/>
            <family val="2"/>
          </rPr>
          <t xml:space="preserve">
better demand</t>
        </r>
      </text>
    </comment>
    <comment ref="AF7" authorId="3" shapeId="0" xr:uid="{00000000-0006-0000-0400-000011000000}">
      <text>
        <r>
          <rPr>
            <b/>
            <sz val="9"/>
            <color indexed="81"/>
            <rFont val="Tahoma"/>
            <family val="2"/>
          </rPr>
          <t>Vikash Jalan:</t>
        </r>
        <r>
          <rPr>
            <sz val="9"/>
            <color indexed="81"/>
            <rFont val="Tahoma"/>
            <family val="2"/>
          </rPr>
          <t xml:space="preserve">
Planned turnarounds</t>
        </r>
      </text>
    </comment>
    <comment ref="AH7" authorId="3" shapeId="0" xr:uid="{00000000-0006-0000-0400-00001200000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xr:uid="{00000000-0006-0000-0400-000013000000}">
      <text>
        <r>
          <rPr>
            <b/>
            <sz val="9"/>
            <color indexed="81"/>
            <rFont val="Tahoma"/>
            <family val="2"/>
          </rPr>
          <t>Vikash Jalan:</t>
        </r>
        <r>
          <rPr>
            <sz val="9"/>
            <color indexed="81"/>
            <rFont val="Tahoma"/>
            <family val="2"/>
          </rPr>
          <t xml:space="preserve">
Lower revenues on lower prices of products on lower crdue oil trend</t>
        </r>
      </text>
    </comment>
    <comment ref="AB15" authorId="3" shapeId="0" xr:uid="{00000000-0006-0000-0400-000014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xr:uid="{00000000-0006-0000-0400-000015000000}">
      <text>
        <r>
          <rPr>
            <b/>
            <sz val="9"/>
            <color indexed="81"/>
            <rFont val="Tahoma"/>
            <family val="2"/>
          </rPr>
          <t>Pimanee Ekkachaiworrasin:</t>
        </r>
        <r>
          <rPr>
            <sz val="9"/>
            <color indexed="81"/>
            <rFont val="Tahoma"/>
            <family val="2"/>
          </rPr>
          <t xml:space="preserve">
restate</t>
        </r>
      </text>
    </comment>
    <comment ref="G16" authorId="0" shapeId="0" xr:uid="{00000000-0006-0000-0400-000016000000}">
      <text>
        <r>
          <rPr>
            <b/>
            <sz val="9"/>
            <color indexed="81"/>
            <rFont val="Tahoma"/>
            <family val="2"/>
          </rPr>
          <t>Pimanee Ekkachaiworrasin:</t>
        </r>
        <r>
          <rPr>
            <sz val="9"/>
            <color indexed="81"/>
            <rFont val="Tahoma"/>
            <family val="2"/>
          </rPr>
          <t xml:space="preserve">
restate</t>
        </r>
      </text>
    </comment>
    <comment ref="Z16" authorId="0" shapeId="0" xr:uid="{00000000-0006-0000-0400-000017000000}">
      <text>
        <r>
          <rPr>
            <b/>
            <sz val="9"/>
            <color indexed="81"/>
            <rFont val="Tahoma"/>
            <family val="2"/>
          </rPr>
          <t>Pimanee Ekkachaiworrasin:</t>
        </r>
        <r>
          <rPr>
            <sz val="9"/>
            <color indexed="81"/>
            <rFont val="Tahoma"/>
            <family val="2"/>
          </rPr>
          <t xml:space="preserve">
restated
</t>
        </r>
      </text>
    </comment>
    <comment ref="AB16" authorId="3" shapeId="0" xr:uid="{00000000-0006-0000-0400-000018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D16" authorId="3" shapeId="0" xr:uid="{00000000-0006-0000-0400-000019000000}">
      <text>
        <r>
          <rPr>
            <b/>
            <sz val="9"/>
            <color indexed="81"/>
            <rFont val="Tahoma"/>
            <family val="2"/>
          </rPr>
          <t>Vikash Jalan:</t>
        </r>
        <r>
          <rPr>
            <sz val="9"/>
            <color indexed="81"/>
            <rFont val="Tahoma"/>
            <family val="2"/>
          </rPr>
          <t xml:space="preserve">
lower with Artenius Turkey accounting impairment in 2Q16</t>
        </r>
      </text>
    </comment>
    <comment ref="AF19" authorId="3" shapeId="0" xr:uid="{00000000-0006-0000-0400-00001A000000}">
      <text>
        <r>
          <rPr>
            <b/>
            <sz val="9"/>
            <color indexed="81"/>
            <rFont val="Tahoma"/>
            <family val="2"/>
          </rPr>
          <t>Vikash Jalan:</t>
        </r>
        <r>
          <rPr>
            <sz val="9"/>
            <color indexed="81"/>
            <rFont val="Tahoma"/>
            <family val="2"/>
          </rPr>
          <t xml:space="preserve">
Mainly driven positively by India JV</t>
        </r>
      </text>
    </comment>
    <comment ref="AG19" authorId="3" shapeId="0" xr:uid="{00000000-0006-0000-0400-00001B00000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xr:uid="{00000000-0006-0000-0400-00001C000000}">
      <text>
        <r>
          <rPr>
            <b/>
            <sz val="9"/>
            <color indexed="81"/>
            <rFont val="Tahoma"/>
            <family val="2"/>
          </rPr>
          <t>Vikash:</t>
        </r>
        <r>
          <rPr>
            <sz val="9"/>
            <color indexed="81"/>
            <rFont val="Tahoma"/>
            <family val="2"/>
          </rPr>
          <t xml:space="preserve">
Deferred Tax not applicablein Thailand as per Thai GAAP</t>
        </r>
      </text>
    </comment>
    <comment ref="D22" authorId="2" shapeId="0" xr:uid="{00000000-0006-0000-0400-00001D000000}">
      <text>
        <r>
          <rPr>
            <b/>
            <sz val="9"/>
            <color indexed="81"/>
            <rFont val="Tahoma"/>
            <family val="2"/>
          </rPr>
          <t>Vikash:</t>
        </r>
        <r>
          <rPr>
            <sz val="9"/>
            <color indexed="81"/>
            <rFont val="Tahoma"/>
            <family val="2"/>
          </rPr>
          <t xml:space="preserve">
Deferred Tax not applicablein Thailand as per Thai GAAP</t>
        </r>
      </text>
    </comment>
    <comment ref="F22" authorId="0" shapeId="0" xr:uid="{00000000-0006-0000-0400-00001E000000}">
      <text>
        <r>
          <rPr>
            <b/>
            <sz val="9"/>
            <color indexed="81"/>
            <rFont val="Tahoma"/>
            <family val="2"/>
          </rPr>
          <t>Pimanee Ekkachaiworrasin:</t>
        </r>
        <r>
          <rPr>
            <sz val="9"/>
            <color indexed="81"/>
            <rFont val="Tahoma"/>
            <family val="2"/>
          </rPr>
          <t xml:space="preserve">
restate</t>
        </r>
      </text>
    </comment>
    <comment ref="G22" authorId="0" shapeId="0" xr:uid="{00000000-0006-0000-0400-00001F000000}">
      <text>
        <r>
          <rPr>
            <b/>
            <sz val="9"/>
            <color indexed="81"/>
            <rFont val="Tahoma"/>
            <family val="2"/>
          </rPr>
          <t>Pimanee Ekkachaiworrasin:</t>
        </r>
        <r>
          <rPr>
            <sz val="9"/>
            <color indexed="81"/>
            <rFont val="Tahoma"/>
            <family val="2"/>
          </rPr>
          <t xml:space="preserve">
restate</t>
        </r>
      </text>
    </comment>
    <comment ref="T22" authorId="0" shapeId="0" xr:uid="{00000000-0006-0000-0400-000020000000}">
      <text>
        <r>
          <rPr>
            <b/>
            <sz val="9"/>
            <color indexed="81"/>
            <rFont val="Tahoma"/>
            <family val="2"/>
          </rPr>
          <t>Pimanee Ekkachaiworrasin:</t>
        </r>
        <r>
          <rPr>
            <sz val="9"/>
            <color indexed="81"/>
            <rFont val="Tahoma"/>
            <family val="2"/>
          </rPr>
          <t xml:space="preserve">
restate</t>
        </r>
      </text>
    </comment>
    <comment ref="U22" authorId="0" shapeId="0" xr:uid="{00000000-0006-0000-0400-000021000000}">
      <text>
        <r>
          <rPr>
            <b/>
            <sz val="9"/>
            <color indexed="81"/>
            <rFont val="Tahoma"/>
            <family val="2"/>
          </rPr>
          <t>Pimanee Ekkachaiworrasin:</t>
        </r>
        <r>
          <rPr>
            <sz val="9"/>
            <color indexed="81"/>
            <rFont val="Tahoma"/>
            <family val="2"/>
          </rPr>
          <t xml:space="preserve">
restate</t>
        </r>
      </text>
    </comment>
    <comment ref="V22" authorId="0" shapeId="0" xr:uid="{00000000-0006-0000-0400-000022000000}">
      <text>
        <r>
          <rPr>
            <b/>
            <sz val="9"/>
            <color indexed="81"/>
            <rFont val="Tahoma"/>
            <family val="2"/>
          </rPr>
          <t>Pimanee Ekkachaiworrasin:</t>
        </r>
        <r>
          <rPr>
            <sz val="9"/>
            <color indexed="81"/>
            <rFont val="Tahoma"/>
            <family val="2"/>
          </rPr>
          <t xml:space="preserve">
restate</t>
        </r>
      </text>
    </comment>
    <comment ref="W22" authorId="0" shapeId="0" xr:uid="{00000000-0006-0000-0400-000023000000}">
      <text>
        <r>
          <rPr>
            <b/>
            <sz val="9"/>
            <color indexed="81"/>
            <rFont val="Tahoma"/>
            <family val="2"/>
          </rPr>
          <t>Pimanee Ekkachaiworrasin:</t>
        </r>
        <r>
          <rPr>
            <sz val="9"/>
            <color indexed="81"/>
            <rFont val="Tahoma"/>
            <family val="2"/>
          </rPr>
          <t xml:space="preserve">
restate</t>
        </r>
      </text>
    </comment>
    <comment ref="Z22" authorId="0" shapeId="0" xr:uid="{00000000-0006-0000-0400-000024000000}">
      <text>
        <r>
          <rPr>
            <b/>
            <sz val="9"/>
            <color indexed="81"/>
            <rFont val="Tahoma"/>
            <family val="2"/>
          </rPr>
          <t>Pimanee Ekkachaiworrasin:</t>
        </r>
        <r>
          <rPr>
            <sz val="9"/>
            <color indexed="81"/>
            <rFont val="Tahoma"/>
            <family val="2"/>
          </rPr>
          <t xml:space="preserve">
restate</t>
        </r>
      </text>
    </comment>
    <comment ref="AA22" authorId="3" shapeId="0" xr:uid="{00000000-0006-0000-0400-00002500000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xr:uid="{00000000-0006-0000-0400-000026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xr:uid="{00000000-0006-0000-0400-000027000000}">
      <text>
        <r>
          <rPr>
            <b/>
            <sz val="9"/>
            <color indexed="81"/>
            <rFont val="Tahoma"/>
            <family val="2"/>
          </rPr>
          <t>Vikash:</t>
        </r>
        <r>
          <rPr>
            <sz val="9"/>
            <color indexed="81"/>
            <rFont val="Tahoma"/>
            <family val="2"/>
          </rPr>
          <t xml:space="preserve">
Not calculated Yet</t>
        </r>
      </text>
    </comment>
    <comment ref="D23" authorId="2" shapeId="0" xr:uid="{00000000-0006-0000-0400-000028000000}">
      <text>
        <r>
          <rPr>
            <b/>
            <sz val="9"/>
            <color indexed="81"/>
            <rFont val="Tahoma"/>
            <family val="2"/>
          </rPr>
          <t>Vikash:</t>
        </r>
        <r>
          <rPr>
            <sz val="9"/>
            <color indexed="81"/>
            <rFont val="Tahoma"/>
            <family val="2"/>
          </rPr>
          <t xml:space="preserve">
Not calculated Yet</t>
        </r>
      </text>
    </comment>
    <comment ref="D25" authorId="2" shapeId="0" xr:uid="{00000000-0006-0000-0400-00002900000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xr:uid="{00000000-0006-0000-0400-00002A000000}">
      <text>
        <r>
          <rPr>
            <b/>
            <sz val="9"/>
            <color indexed="81"/>
            <rFont val="Tahoma"/>
            <family val="2"/>
          </rPr>
          <t>Pimanee Ekkachaiworrasin:</t>
        </r>
        <r>
          <rPr>
            <sz val="9"/>
            <color indexed="81"/>
            <rFont val="Tahoma"/>
            <family val="2"/>
          </rPr>
          <t xml:space="preserve">
restate</t>
        </r>
      </text>
    </comment>
    <comment ref="G25" authorId="0" shapeId="0" xr:uid="{00000000-0006-0000-0400-00002B000000}">
      <text>
        <r>
          <rPr>
            <b/>
            <sz val="9"/>
            <color indexed="81"/>
            <rFont val="Tahoma"/>
            <family val="2"/>
          </rPr>
          <t>Pimanee Ekkachaiworrasin:</t>
        </r>
        <r>
          <rPr>
            <sz val="9"/>
            <color indexed="81"/>
            <rFont val="Tahoma"/>
            <family val="2"/>
          </rPr>
          <t xml:space="preserve">
restate</t>
        </r>
      </text>
    </comment>
    <comment ref="T25" authorId="0" shapeId="0" xr:uid="{00000000-0006-0000-0400-00002C000000}">
      <text>
        <r>
          <rPr>
            <b/>
            <sz val="9"/>
            <color indexed="81"/>
            <rFont val="Tahoma"/>
            <family val="2"/>
          </rPr>
          <t>Pimanee Ekkachaiworrasin:</t>
        </r>
        <r>
          <rPr>
            <sz val="9"/>
            <color indexed="81"/>
            <rFont val="Tahoma"/>
            <family val="2"/>
          </rPr>
          <t xml:space="preserve">
restate</t>
        </r>
      </text>
    </comment>
    <comment ref="U25" authorId="0" shapeId="0" xr:uid="{00000000-0006-0000-0400-00002D000000}">
      <text>
        <r>
          <rPr>
            <b/>
            <sz val="9"/>
            <color indexed="81"/>
            <rFont val="Tahoma"/>
            <family val="2"/>
          </rPr>
          <t>Pimanee Ekkachaiworrasin:</t>
        </r>
        <r>
          <rPr>
            <sz val="9"/>
            <color indexed="81"/>
            <rFont val="Tahoma"/>
            <family val="2"/>
          </rPr>
          <t xml:space="preserve">
restate</t>
        </r>
      </text>
    </comment>
    <comment ref="V25" authorId="0" shapeId="0" xr:uid="{00000000-0006-0000-0400-00002E000000}">
      <text>
        <r>
          <rPr>
            <b/>
            <sz val="9"/>
            <color indexed="81"/>
            <rFont val="Tahoma"/>
            <family val="2"/>
          </rPr>
          <t>Pimanee Ekkachaiworrasin:</t>
        </r>
        <r>
          <rPr>
            <sz val="9"/>
            <color indexed="81"/>
            <rFont val="Tahoma"/>
            <family val="2"/>
          </rPr>
          <t xml:space="preserve">
restate</t>
        </r>
      </text>
    </comment>
    <comment ref="W25" authorId="0" shapeId="0" xr:uid="{00000000-0006-0000-0400-00002F000000}">
      <text>
        <r>
          <rPr>
            <b/>
            <sz val="9"/>
            <color indexed="81"/>
            <rFont val="Tahoma"/>
            <family val="2"/>
          </rPr>
          <t>Pimanee Ekkachaiworrasin:</t>
        </r>
        <r>
          <rPr>
            <sz val="9"/>
            <color indexed="81"/>
            <rFont val="Tahoma"/>
            <family val="2"/>
          </rPr>
          <t xml:space="preserve">
restate</t>
        </r>
      </text>
    </comment>
    <comment ref="Z25" authorId="0" shapeId="0" xr:uid="{00000000-0006-0000-0400-000030000000}">
      <text>
        <r>
          <rPr>
            <b/>
            <sz val="9"/>
            <color indexed="81"/>
            <rFont val="Tahoma"/>
            <family val="2"/>
          </rPr>
          <t>Pimanee Ekkachaiworrasin:</t>
        </r>
        <r>
          <rPr>
            <sz val="9"/>
            <color indexed="81"/>
            <rFont val="Tahoma"/>
            <family val="2"/>
          </rPr>
          <t xml:space="preserve">
restate</t>
        </r>
      </text>
    </comment>
    <comment ref="AO27" authorId="4" shapeId="0" xr:uid="{00000000-0006-0000-0400-000031000000}">
      <text>
        <r>
          <rPr>
            <sz val="9"/>
            <color indexed="81"/>
            <rFont val="Tahoma"/>
            <family val="2"/>
          </rPr>
          <t xml:space="preserve"> 159.09</t>
        </r>
      </text>
    </comment>
    <comment ref="C28" authorId="2" shapeId="0" xr:uid="{00000000-0006-0000-0400-000032000000}">
      <text>
        <r>
          <rPr>
            <b/>
            <sz val="9"/>
            <color indexed="81"/>
            <rFont val="Tahoma"/>
            <family val="2"/>
          </rPr>
          <t>Vikash:</t>
        </r>
        <r>
          <rPr>
            <sz val="9"/>
            <color indexed="81"/>
            <rFont val="Tahoma"/>
            <family val="2"/>
          </rPr>
          <t xml:space="preserve">
Deferred Tax not applicablein Thailand as per Thai GAAP</t>
        </r>
      </text>
    </comment>
    <comment ref="D28" authorId="2" shapeId="0" xr:uid="{00000000-0006-0000-0400-000033000000}">
      <text>
        <r>
          <rPr>
            <b/>
            <sz val="9"/>
            <color indexed="81"/>
            <rFont val="Tahoma"/>
            <family val="2"/>
          </rPr>
          <t>Vikash:</t>
        </r>
        <r>
          <rPr>
            <sz val="9"/>
            <color indexed="81"/>
            <rFont val="Tahoma"/>
            <family val="2"/>
          </rPr>
          <t xml:space="preserve">
Deferred Tax not applicablein Thailand as per Thai GAAP</t>
        </r>
      </text>
    </comment>
    <comment ref="P29" authorId="3" shapeId="0" xr:uid="{00000000-0006-0000-0400-000034000000}">
      <text>
        <r>
          <rPr>
            <b/>
            <sz val="9"/>
            <color indexed="81"/>
            <rFont val="Tahoma"/>
            <family val="2"/>
          </rPr>
          <t>Vikash Jalan:</t>
        </r>
        <r>
          <rPr>
            <sz val="9"/>
            <color indexed="81"/>
            <rFont val="Tahoma"/>
            <family val="2"/>
          </rPr>
          <t xml:space="preserve">
due to regional mix and lower profits</t>
        </r>
      </text>
    </comment>
    <comment ref="C31" authorId="2" shapeId="0" xr:uid="{00000000-0006-0000-0400-000035000000}">
      <text>
        <r>
          <rPr>
            <b/>
            <sz val="9"/>
            <color indexed="81"/>
            <rFont val="Tahoma"/>
            <family val="2"/>
          </rPr>
          <t>Vikash:</t>
        </r>
        <r>
          <rPr>
            <sz val="9"/>
            <color indexed="81"/>
            <rFont val="Tahoma"/>
            <family val="2"/>
          </rPr>
          <t xml:space="preserve">
IPO Feb 2010</t>
        </r>
      </text>
    </comment>
    <comment ref="D31" authorId="2" shapeId="0" xr:uid="{00000000-0006-0000-0400-000036000000}">
      <text>
        <r>
          <rPr>
            <b/>
            <sz val="9"/>
            <color indexed="81"/>
            <rFont val="Tahoma"/>
            <family val="2"/>
          </rPr>
          <t>Vikash:</t>
        </r>
        <r>
          <rPr>
            <sz val="9"/>
            <color indexed="81"/>
            <rFont val="Tahoma"/>
            <family val="2"/>
          </rPr>
          <t xml:space="preserve">
Right Issue Feb 2011</t>
        </r>
      </text>
    </comment>
    <comment ref="AH31" authorId="3" shapeId="0" xr:uid="{00000000-0006-0000-0400-000037000000}">
      <text>
        <r>
          <rPr>
            <b/>
            <sz val="9"/>
            <color indexed="81"/>
            <rFont val="Tahoma"/>
            <family val="2"/>
          </rPr>
          <t>Vikash Jalan:</t>
        </r>
        <r>
          <rPr>
            <sz val="9"/>
            <color indexed="81"/>
            <rFont val="Tahoma"/>
            <family val="2"/>
          </rPr>
          <t xml:space="preserve">
Wt average for 3Q17 with IVL W1 issuance</t>
        </r>
      </text>
    </comment>
    <comment ref="AF35" authorId="3" shapeId="0" xr:uid="{00000000-0006-0000-0400-000038000000}">
      <text>
        <r>
          <rPr>
            <b/>
            <sz val="9"/>
            <color indexed="81"/>
            <rFont val="Tahoma"/>
            <family val="2"/>
          </rPr>
          <t>Vikash Jalan:</t>
        </r>
        <r>
          <rPr>
            <sz val="9"/>
            <color indexed="81"/>
            <rFont val="Tahoma"/>
            <family val="2"/>
          </rPr>
          <t xml:space="preserve">
Higher prices and some lag imapct</t>
        </r>
      </text>
    </comment>
    <comment ref="AG35" authorId="3" shapeId="0" xr:uid="{00000000-0006-0000-0400-00003900000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7" authorId="3" shapeId="0" xr:uid="{00000000-0006-0000-0400-00003A00000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Y37" authorId="2" shapeId="0" xr:uid="{00000000-0006-0000-0400-00003B000000}">
      <text>
        <r>
          <rPr>
            <b/>
            <sz val="9"/>
            <color indexed="81"/>
            <rFont val="Tahoma"/>
            <family val="2"/>
          </rPr>
          <t>Vikash:</t>
        </r>
        <r>
          <rPr>
            <sz val="9"/>
            <color indexed="81"/>
            <rFont val="Tahoma"/>
            <family val="2"/>
          </rPr>
          <t xml:space="preserve">
Mainly gain on bargain purchase on Polyplex PET, Bangkok Polyester and Cepsa Canada</t>
        </r>
      </text>
    </comment>
    <comment ref="AB37" authorId="3" shapeId="0" xr:uid="{00000000-0006-0000-0400-00003C000000}">
      <text>
        <r>
          <rPr>
            <b/>
            <sz val="9"/>
            <color indexed="81"/>
            <rFont val="Tahoma"/>
            <family val="2"/>
          </rPr>
          <t>Vikash Jalan:</t>
        </r>
        <r>
          <rPr>
            <sz val="9"/>
            <color indexed="81"/>
            <rFont val="Tahoma"/>
            <family val="2"/>
          </rPr>
          <t xml:space="preserve">
Mainly gain on bargain purchae income on the acquisition of BP Decatur completed on 31 March 2016</t>
        </r>
      </text>
    </comment>
    <comment ref="AC37" authorId="3" shapeId="0" xr:uid="{00000000-0006-0000-0400-00003D000000}">
      <text>
        <r>
          <rPr>
            <b/>
            <sz val="9"/>
            <color indexed="81"/>
            <rFont val="Tahoma"/>
            <family val="2"/>
          </rPr>
          <t>Vikash Jalan:</t>
        </r>
        <r>
          <rPr>
            <sz val="9"/>
            <color indexed="81"/>
            <rFont val="Tahoma"/>
            <family val="2"/>
          </rPr>
          <t xml:space="preserve">
Mainly on gain on bargin purchase on Aromatics Decatur and IVL Spain acquisition</t>
        </r>
      </text>
    </comment>
    <comment ref="AD37" authorId="3" shapeId="0" xr:uid="{00000000-0006-0000-0400-00003E00000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42" authorId="2" shapeId="0" xr:uid="{00000000-0006-0000-0400-00003F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AB46" authorId="3" shapeId="0" xr:uid="{00000000-0006-0000-0400-000040000000}">
      <text>
        <r>
          <rPr>
            <b/>
            <sz val="9"/>
            <color indexed="81"/>
            <rFont val="Tahoma"/>
            <family val="2"/>
          </rPr>
          <t>Vikash Jalan:</t>
        </r>
        <r>
          <rPr>
            <sz val="9"/>
            <color indexed="81"/>
            <rFont val="Tahoma"/>
            <family val="2"/>
          </rPr>
          <t xml:space="preserve">
Higher with the payment for BP Decatur acqusition on 31 March 2016</t>
        </r>
      </text>
    </comment>
    <comment ref="AC46" authorId="3" shapeId="0" xr:uid="{00000000-0006-0000-0400-000041000000}">
      <text>
        <r>
          <rPr>
            <b/>
            <sz val="9"/>
            <color indexed="81"/>
            <rFont val="Tahoma"/>
            <family val="2"/>
          </rPr>
          <t>Vikash Jalan:</t>
        </r>
        <r>
          <rPr>
            <sz val="9"/>
            <color indexed="81"/>
            <rFont val="Tahoma"/>
            <family val="2"/>
          </rPr>
          <t xml:space="preserve">
Higher with acquisition payment and working capital outflow on rising prices </t>
        </r>
      </text>
    </comment>
    <comment ref="AD48" authorId="3" shapeId="0" xr:uid="{00000000-0006-0000-0400-000042000000}">
      <text>
        <r>
          <rPr>
            <b/>
            <sz val="9"/>
            <color indexed="81"/>
            <rFont val="Tahoma"/>
            <family val="2"/>
          </rPr>
          <t>Vikash Jalan:</t>
        </r>
        <r>
          <rPr>
            <sz val="9"/>
            <color indexed="81"/>
            <rFont val="Tahoma"/>
            <family val="2"/>
          </rPr>
          <t xml:space="preserve">
Lowered debt with strong cash flow and lower capex</t>
        </r>
      </text>
    </comment>
    <comment ref="Z49" authorId="2" shapeId="0" xr:uid="{00000000-0006-0000-0400-000043000000}">
      <text>
        <r>
          <rPr>
            <b/>
            <sz val="9"/>
            <color indexed="81"/>
            <rFont val="Tahoma"/>
            <family val="2"/>
          </rPr>
          <t>Vikash:</t>
        </r>
        <r>
          <rPr>
            <sz val="9"/>
            <color indexed="81"/>
            <rFont val="Tahoma"/>
            <family val="2"/>
          </rPr>
          <t xml:space="preserve">
Mainly Rotterdam Expansion and Ethylene Cracker in the USA</t>
        </r>
      </text>
    </comment>
    <comment ref="AB49" authorId="3" shapeId="0" xr:uid="{00000000-0006-0000-0400-00004400000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C49" authorId="3" shapeId="0" xr:uid="{00000000-0006-0000-0400-000045000000}">
      <text>
        <r>
          <rPr>
            <b/>
            <sz val="9"/>
            <color indexed="81"/>
            <rFont val="Tahoma"/>
            <family val="2"/>
          </rPr>
          <t>Vikash Jalan:</t>
        </r>
        <r>
          <rPr>
            <sz val="9"/>
            <color indexed="81"/>
            <rFont val="Tahoma"/>
            <family val="2"/>
          </rPr>
          <t xml:space="preserve">
Gas Cracker, Rotterdam PTA expansion and others</t>
        </r>
      </text>
    </comment>
    <comment ref="AD49" authorId="3" shapeId="0" xr:uid="{00000000-0006-0000-0400-000046000000}">
      <text>
        <r>
          <rPr>
            <b/>
            <sz val="9"/>
            <color indexed="81"/>
            <rFont val="Tahoma"/>
            <family val="2"/>
          </rPr>
          <t>Vikash Jalan:</t>
        </r>
        <r>
          <rPr>
            <sz val="9"/>
            <color indexed="81"/>
            <rFont val="Tahoma"/>
            <family val="2"/>
          </rPr>
          <t xml:space="preserve">
Gas Cracker, Rotterdam PTA expansion and others</t>
        </r>
      </text>
    </comment>
    <comment ref="AG50" authorId="3" shapeId="0" xr:uid="{00000000-0006-0000-0400-000047000000}">
      <text>
        <r>
          <rPr>
            <b/>
            <sz val="9"/>
            <color indexed="81"/>
            <rFont val="Tahoma"/>
            <family val="2"/>
          </rPr>
          <t>Vikash Jalan:</t>
        </r>
        <r>
          <rPr>
            <sz val="9"/>
            <color indexed="81"/>
            <rFont val="Tahoma"/>
            <family val="2"/>
          </rPr>
          <t xml:space="preserve">
Increase mainly due to the payment of Glanztoff acquisition in May 2017</t>
        </r>
      </text>
    </comment>
    <comment ref="F51" authorId="0" shapeId="0" xr:uid="{00000000-0006-0000-0400-000048000000}">
      <text>
        <r>
          <rPr>
            <b/>
            <sz val="9"/>
            <color indexed="81"/>
            <rFont val="Tahoma"/>
            <family val="2"/>
          </rPr>
          <t>Pimanee Ekkachaiworrasin:</t>
        </r>
        <r>
          <rPr>
            <sz val="9"/>
            <color indexed="81"/>
            <rFont val="Tahoma"/>
            <family val="2"/>
          </rPr>
          <t xml:space="preserve">
restate</t>
        </r>
      </text>
    </comment>
    <comment ref="G51" authorId="0" shapeId="0" xr:uid="{00000000-0006-0000-0400-000049000000}">
      <text>
        <r>
          <rPr>
            <b/>
            <sz val="9"/>
            <color indexed="81"/>
            <rFont val="Tahoma"/>
            <family val="2"/>
          </rPr>
          <t>Pimanee Ekkachaiworrasin:</t>
        </r>
        <r>
          <rPr>
            <sz val="9"/>
            <color indexed="81"/>
            <rFont val="Tahoma"/>
            <family val="2"/>
          </rPr>
          <t xml:space="preserve">
restate</t>
        </r>
      </text>
    </comment>
    <comment ref="T51" authorId="0" shapeId="0" xr:uid="{00000000-0006-0000-0400-00004A000000}">
      <text>
        <r>
          <rPr>
            <b/>
            <sz val="9"/>
            <color indexed="81"/>
            <rFont val="Tahoma"/>
            <family val="2"/>
          </rPr>
          <t>Pimanee Ekkachaiworrasin:</t>
        </r>
        <r>
          <rPr>
            <sz val="9"/>
            <color indexed="81"/>
            <rFont val="Tahoma"/>
            <family val="2"/>
          </rPr>
          <t xml:space="preserve">
restate</t>
        </r>
      </text>
    </comment>
    <comment ref="U51" authorId="0" shapeId="0" xr:uid="{00000000-0006-0000-0400-00004B000000}">
      <text>
        <r>
          <rPr>
            <b/>
            <sz val="9"/>
            <color indexed="81"/>
            <rFont val="Tahoma"/>
            <family val="2"/>
          </rPr>
          <t>Pimanee Ekkachaiworrasin:</t>
        </r>
        <r>
          <rPr>
            <sz val="9"/>
            <color indexed="81"/>
            <rFont val="Tahoma"/>
            <family val="2"/>
          </rPr>
          <t xml:space="preserve">
restate</t>
        </r>
      </text>
    </comment>
    <comment ref="V51" authorId="0" shapeId="0" xr:uid="{00000000-0006-0000-0400-00004C000000}">
      <text>
        <r>
          <rPr>
            <b/>
            <sz val="9"/>
            <color indexed="81"/>
            <rFont val="Tahoma"/>
            <family val="2"/>
          </rPr>
          <t>Pimanee Ekkachaiworrasin:</t>
        </r>
        <r>
          <rPr>
            <sz val="9"/>
            <color indexed="81"/>
            <rFont val="Tahoma"/>
            <family val="2"/>
          </rPr>
          <t xml:space="preserve">
restate</t>
        </r>
      </text>
    </comment>
    <comment ref="W51" authorId="0" shapeId="0" xr:uid="{00000000-0006-0000-0400-00004D000000}">
      <text>
        <r>
          <rPr>
            <b/>
            <sz val="9"/>
            <color indexed="81"/>
            <rFont val="Tahoma"/>
            <family val="2"/>
          </rPr>
          <t>Pimanee Ekkachaiworrasin:</t>
        </r>
        <r>
          <rPr>
            <sz val="9"/>
            <color indexed="81"/>
            <rFont val="Tahoma"/>
            <family val="2"/>
          </rPr>
          <t xml:space="preserve">
restate</t>
        </r>
      </text>
    </comment>
    <comment ref="F53" authorId="0" shapeId="0" xr:uid="{00000000-0006-0000-0400-00004E000000}">
      <text>
        <r>
          <rPr>
            <b/>
            <sz val="9"/>
            <color indexed="81"/>
            <rFont val="Tahoma"/>
            <family val="2"/>
          </rPr>
          <t>Pimanee Ekkachaiworrasin:</t>
        </r>
        <r>
          <rPr>
            <sz val="9"/>
            <color indexed="81"/>
            <rFont val="Tahoma"/>
            <family val="2"/>
          </rPr>
          <t xml:space="preserve">
restate</t>
        </r>
      </text>
    </comment>
    <comment ref="G53" authorId="0" shapeId="0" xr:uid="{00000000-0006-0000-0400-00004F000000}">
      <text>
        <r>
          <rPr>
            <b/>
            <sz val="9"/>
            <color indexed="81"/>
            <rFont val="Tahoma"/>
            <family val="2"/>
          </rPr>
          <t>Pimanee Ekkachaiworrasin:</t>
        </r>
        <r>
          <rPr>
            <sz val="9"/>
            <color indexed="81"/>
            <rFont val="Tahoma"/>
            <family val="2"/>
          </rPr>
          <t xml:space="preserve">
restate</t>
        </r>
      </text>
    </comment>
    <comment ref="T53" authorId="0" shapeId="0" xr:uid="{00000000-0006-0000-0400-000050000000}">
      <text>
        <r>
          <rPr>
            <b/>
            <sz val="9"/>
            <color indexed="81"/>
            <rFont val="Tahoma"/>
            <family val="2"/>
          </rPr>
          <t>Pimanee Ekkachaiworrasin:</t>
        </r>
        <r>
          <rPr>
            <sz val="9"/>
            <color indexed="81"/>
            <rFont val="Tahoma"/>
            <family val="2"/>
          </rPr>
          <t xml:space="preserve">
restate</t>
        </r>
      </text>
    </comment>
    <comment ref="U53" authorId="0" shapeId="0" xr:uid="{00000000-0006-0000-0400-000051000000}">
      <text>
        <r>
          <rPr>
            <b/>
            <sz val="9"/>
            <color indexed="81"/>
            <rFont val="Tahoma"/>
            <family val="2"/>
          </rPr>
          <t>Pimanee Ekkachaiworrasin:</t>
        </r>
        <r>
          <rPr>
            <sz val="9"/>
            <color indexed="81"/>
            <rFont val="Tahoma"/>
            <family val="2"/>
          </rPr>
          <t xml:space="preserve">
restate</t>
        </r>
      </text>
    </comment>
    <comment ref="V53" authorId="0" shapeId="0" xr:uid="{00000000-0006-0000-0400-000052000000}">
      <text>
        <r>
          <rPr>
            <b/>
            <sz val="9"/>
            <color indexed="81"/>
            <rFont val="Tahoma"/>
            <family val="2"/>
          </rPr>
          <t>Pimanee Ekkachaiworrasin:</t>
        </r>
        <r>
          <rPr>
            <sz val="9"/>
            <color indexed="81"/>
            <rFont val="Tahoma"/>
            <family val="2"/>
          </rPr>
          <t xml:space="preserve">
restate</t>
        </r>
      </text>
    </comment>
    <comment ref="W53" authorId="0" shapeId="0" xr:uid="{00000000-0006-0000-0400-000053000000}">
      <text>
        <r>
          <rPr>
            <b/>
            <sz val="9"/>
            <color indexed="81"/>
            <rFont val="Tahoma"/>
            <family val="2"/>
          </rPr>
          <t>Pimanee Ekkachaiworrasin:</t>
        </r>
        <r>
          <rPr>
            <sz val="9"/>
            <color indexed="81"/>
            <rFont val="Tahoma"/>
            <family val="2"/>
          </rPr>
          <t xml:space="preserve">
restate</t>
        </r>
      </text>
    </comment>
    <comment ref="AC62" authorId="3" shapeId="0" xr:uid="{00000000-0006-0000-0400-000054000000}">
      <text>
        <r>
          <rPr>
            <b/>
            <sz val="9"/>
            <color indexed="81"/>
            <rFont val="Tahoma"/>
            <family val="2"/>
          </rPr>
          <t>Vikash Jalan:</t>
        </r>
        <r>
          <rPr>
            <sz val="9"/>
            <color indexed="81"/>
            <rFont val="Tahoma"/>
            <family val="2"/>
          </rPr>
          <t xml:space="preserve">
on higher absolute prices</t>
        </r>
      </text>
    </comment>
    <comment ref="AD62" authorId="3" shapeId="0" xr:uid="{00000000-0006-0000-0400-000055000000}">
      <text>
        <r>
          <rPr>
            <b/>
            <sz val="9"/>
            <color indexed="81"/>
            <rFont val="Tahoma"/>
            <family val="2"/>
          </rPr>
          <t>Vikash Jalan:</t>
        </r>
        <r>
          <rPr>
            <sz val="9"/>
            <color indexed="81"/>
            <rFont val="Tahoma"/>
            <family val="2"/>
          </rPr>
          <t xml:space="preserve">
On lower prices and operational excellence on working capital management</t>
        </r>
      </text>
    </comment>
    <comment ref="AH62" authorId="3" shapeId="0" xr:uid="{00000000-0006-0000-0400-000056000000}">
      <text>
        <r>
          <rPr>
            <b/>
            <sz val="9"/>
            <color indexed="81"/>
            <rFont val="Tahoma"/>
            <family val="2"/>
          </rPr>
          <t>Vikash Jalan:</t>
        </r>
        <r>
          <rPr>
            <sz val="9"/>
            <color indexed="81"/>
            <rFont val="Tahoma"/>
            <family val="2"/>
          </rPr>
          <t xml:space="preserve">
lower supplier credit as excess cash + rising prices</t>
        </r>
      </text>
    </comment>
    <comment ref="AB66" authorId="3" shapeId="0" xr:uid="{00000000-0006-0000-0400-000057000000}">
      <text>
        <r>
          <rPr>
            <b/>
            <sz val="9"/>
            <color indexed="81"/>
            <rFont val="Tahoma"/>
            <family val="2"/>
          </rPr>
          <t>Vikash Jalan:</t>
        </r>
        <r>
          <rPr>
            <sz val="9"/>
            <color indexed="81"/>
            <rFont val="Tahoma"/>
            <family val="2"/>
          </rPr>
          <t xml:space="preserve">
Higher with the payment for BP Decatur acqusition on 31 March 2016</t>
        </r>
      </text>
    </comment>
    <comment ref="AC66" authorId="3" shapeId="0" xr:uid="{00000000-0006-0000-0400-000058000000}">
      <text>
        <r>
          <rPr>
            <b/>
            <sz val="9"/>
            <color indexed="81"/>
            <rFont val="Tahoma"/>
            <family val="2"/>
          </rPr>
          <t>Vikash Jalan:</t>
        </r>
        <r>
          <rPr>
            <sz val="9"/>
            <color indexed="81"/>
            <rFont val="Tahoma"/>
            <family val="2"/>
          </rPr>
          <t xml:space="preserve">
Higher mainly with the payment for IVL Spain (Cepsa Spain)</t>
        </r>
      </text>
    </comment>
    <comment ref="AD66" authorId="3" shapeId="0" xr:uid="{00000000-0006-0000-0400-000059000000}">
      <text>
        <r>
          <rPr>
            <b/>
            <sz val="9"/>
            <color indexed="81"/>
            <rFont val="Tahoma"/>
            <family val="2"/>
          </rPr>
          <t>Vikash Jalan:</t>
        </r>
        <r>
          <rPr>
            <sz val="9"/>
            <color indexed="81"/>
            <rFont val="Tahoma"/>
            <family val="2"/>
          </rPr>
          <t xml:space="preserve">
Higher mainly with the payment for IVL Spain (Cepsa Spain)</t>
        </r>
      </text>
    </comment>
    <comment ref="AF66" authorId="3" shapeId="0" xr:uid="{00000000-0006-0000-0400-00005A000000}">
      <text>
        <r>
          <rPr>
            <b/>
            <sz val="9"/>
            <color indexed="81"/>
            <rFont val="Tahoma"/>
            <family val="2"/>
          </rPr>
          <t>Vikash Jalan:</t>
        </r>
        <r>
          <rPr>
            <sz val="9"/>
            <color indexed="81"/>
            <rFont val="Tahoma"/>
            <family val="2"/>
          </rPr>
          <t xml:space="preserve">
Spent on ongoing projects like US Gas Cracker, PTA expansion st Rotterdam etc.</t>
        </r>
      </text>
    </comment>
    <comment ref="AG66" authorId="3" shapeId="0" xr:uid="{00000000-0006-0000-0400-00005B00000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D67" authorId="3" shapeId="0" xr:uid="{00000000-0006-0000-0400-00005C000000}">
      <text>
        <r>
          <rPr>
            <b/>
            <sz val="9"/>
            <color indexed="81"/>
            <rFont val="Tahoma"/>
            <family val="2"/>
          </rPr>
          <t xml:space="preserve">Vikash Jalan:
</t>
        </r>
        <r>
          <rPr>
            <sz val="9"/>
            <color indexed="81"/>
            <rFont val="Tahoma"/>
            <family val="2"/>
          </rPr>
          <t>Due to Micropet deconsolidation into JV</t>
        </r>
      </text>
    </comment>
    <comment ref="AG67" authorId="3" shapeId="0" xr:uid="{00000000-0006-0000-0400-00005D000000}">
      <text>
        <r>
          <rPr>
            <b/>
            <sz val="9"/>
            <color indexed="81"/>
            <rFont val="Tahoma"/>
            <family val="2"/>
          </rPr>
          <t>Vikash Jalan:</t>
        </r>
        <r>
          <rPr>
            <sz val="9"/>
            <color indexed="81"/>
            <rFont val="Tahoma"/>
            <family val="2"/>
          </rPr>
          <t xml:space="preserve">
Glanztoff</t>
        </r>
      </text>
    </comment>
    <comment ref="AB70" authorId="3" shapeId="0" xr:uid="{00000000-0006-0000-0400-00005E000000}">
      <text>
        <r>
          <rPr>
            <b/>
            <sz val="9"/>
            <color indexed="81"/>
            <rFont val="Tahoma"/>
            <family val="2"/>
          </rPr>
          <t>Vikash Jalan:</t>
        </r>
        <r>
          <rPr>
            <sz val="9"/>
            <color indexed="81"/>
            <rFont val="Tahoma"/>
            <family val="2"/>
          </rPr>
          <t xml:space="preserve">
Lower due to Debentures payments due halfyearly</t>
        </r>
      </text>
    </comment>
    <comment ref="AC70" authorId="3" shapeId="0" xr:uid="{00000000-0006-0000-0400-00005F000000}">
      <text>
        <r>
          <rPr>
            <b/>
            <sz val="9"/>
            <color indexed="81"/>
            <rFont val="Tahoma"/>
            <family val="2"/>
          </rPr>
          <t>Vikash Jalan:</t>
        </r>
        <r>
          <rPr>
            <sz val="9"/>
            <color indexed="81"/>
            <rFont val="Tahoma"/>
            <family val="2"/>
          </rPr>
          <t xml:space="preserve">
Higher due to Debentures payments due halfyearly</t>
        </r>
      </text>
    </comment>
    <comment ref="AH72" authorId="3" shapeId="0" xr:uid="{00000000-0006-0000-0400-000060000000}">
      <text>
        <r>
          <rPr>
            <b/>
            <sz val="9"/>
            <color indexed="81"/>
            <rFont val="Tahoma"/>
            <family val="2"/>
          </rPr>
          <t>Vikash Jalan:</t>
        </r>
        <r>
          <rPr>
            <sz val="9"/>
            <color indexed="81"/>
            <rFont val="Tahoma"/>
            <family val="2"/>
          </rPr>
          <t xml:space="preserve">
IVL W1 subscription ~90%</t>
        </r>
      </text>
    </comment>
    <comment ref="G73" authorId="3" shapeId="0" xr:uid="{00000000-0006-0000-0400-000061000000}">
      <text>
        <r>
          <rPr>
            <b/>
            <sz val="9"/>
            <color indexed="81"/>
            <rFont val="Tahoma"/>
            <family val="2"/>
          </rPr>
          <t xml:space="preserve">Vikash Jalan:
</t>
        </r>
        <r>
          <rPr>
            <sz val="9"/>
            <color indexed="81"/>
            <rFont val="Tahoma"/>
            <family val="2"/>
          </rPr>
          <t>IVL has call option in 2019</t>
        </r>
      </text>
    </comment>
    <comment ref="A75" authorId="3" shapeId="0" xr:uid="{00000000-0006-0000-0400-00006200000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W79" authorId="2" shapeId="0" xr:uid="{00000000-0006-0000-0400-000063000000}">
      <text>
        <r>
          <rPr>
            <b/>
            <sz val="9"/>
            <color indexed="81"/>
            <rFont val="Tahoma"/>
            <family val="2"/>
          </rPr>
          <t>Vikash:</t>
        </r>
        <r>
          <rPr>
            <sz val="9"/>
            <color indexed="81"/>
            <rFont val="Tahoma"/>
            <family val="2"/>
          </rPr>
          <t xml:space="preserve">
Due to PTA planned Turnaround</t>
        </r>
      </text>
    </comment>
    <comment ref="AA91" authorId="3" shapeId="0" xr:uid="{00000000-0006-0000-0400-00006400000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Pimanee Ekkachaiworrasin</author>
    <author>jittreeya.p</author>
    <author>Vikash</author>
    <author>Vikash Jalan</author>
    <author>Jittreeya Pornkuntham</author>
  </authors>
  <commentList>
    <comment ref="F2" authorId="0" shapeId="0" xr:uid="{00000000-0006-0000-0500-000001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xr:uid="{00000000-0006-0000-0500-000002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xr:uid="{00000000-0006-0000-0500-000003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xr:uid="{00000000-0006-0000-0500-000004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0" shapeId="0" xr:uid="{00000000-0006-0000-0500-000005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W2" authorId="0" shapeId="0" xr:uid="{00000000-0006-0000-0500-000006000000}">
      <text>
        <r>
          <rPr>
            <b/>
            <sz val="9"/>
            <color indexed="81"/>
            <rFont val="Tahoma"/>
            <family val="2"/>
          </rPr>
          <t>Pimanee Ekkachaiworrasin:</t>
        </r>
        <r>
          <rPr>
            <sz val="9"/>
            <color indexed="81"/>
            <rFont val="Tahoma"/>
            <family val="2"/>
          </rPr>
          <t xml:space="preserve">
Restated with revaluation reserve changes as per new accounting policy</t>
        </r>
      </text>
    </comment>
    <comment ref="X2" authorId="1" shapeId="0" xr:uid="{00000000-0006-0000-0500-000007000000}">
      <text>
        <r>
          <rPr>
            <b/>
            <sz val="9"/>
            <color indexed="81"/>
            <rFont val="Tahoma"/>
            <family val="2"/>
          </rPr>
          <t>jittreeya.p:</t>
        </r>
        <r>
          <rPr>
            <sz val="9"/>
            <color indexed="81"/>
            <rFont val="Tahoma"/>
            <family val="2"/>
          </rPr>
          <t xml:space="preserve">
Restated 1Q15 with revaluation</t>
        </r>
      </text>
    </comment>
    <comment ref="Y2" authorId="2" shapeId="0" xr:uid="{00000000-0006-0000-0500-000008000000}">
      <text>
        <r>
          <rPr>
            <b/>
            <sz val="9"/>
            <color indexed="81"/>
            <rFont val="Tahoma"/>
            <family val="2"/>
          </rPr>
          <t>Vikash:</t>
        </r>
        <r>
          <rPr>
            <sz val="9"/>
            <color indexed="81"/>
            <rFont val="Tahoma"/>
            <family val="2"/>
          </rPr>
          <t xml:space="preserve">
Restated in 3Q15 with gain on bargain purchase in Cepsa Canada</t>
        </r>
      </text>
    </comment>
    <comment ref="Z2" authorId="0" shapeId="0" xr:uid="{00000000-0006-0000-0500-000009000000}">
      <text>
        <r>
          <rPr>
            <b/>
            <sz val="9"/>
            <color indexed="81"/>
            <rFont val="Tahoma"/>
            <family val="2"/>
          </rPr>
          <t>Pimanee Ekkachaiworrasin:</t>
        </r>
        <r>
          <rPr>
            <sz val="9"/>
            <color indexed="81"/>
            <rFont val="Tahoma"/>
            <family val="2"/>
          </rPr>
          <t xml:space="preserve">
Restated 3Q15 with revaluation</t>
        </r>
      </text>
    </comment>
    <comment ref="AC6" authorId="3" shapeId="0" xr:uid="{00000000-0006-0000-0500-00000A000000}">
      <text>
        <r>
          <rPr>
            <b/>
            <sz val="9"/>
            <color indexed="81"/>
            <rFont val="Tahoma"/>
            <family val="2"/>
          </rPr>
          <t>Vikash Jalan:</t>
        </r>
        <r>
          <rPr>
            <sz val="9"/>
            <color indexed="81"/>
            <rFont val="Tahoma"/>
            <family val="2"/>
          </rPr>
          <t xml:space="preserve">
Acquisition: BP Decatur (Aromatics Decatur) and Cepsa Spain (IVL Spain) volumes </t>
        </r>
      </text>
    </comment>
    <comment ref="AG6" authorId="3" shapeId="0" xr:uid="{00000000-0006-0000-0500-00000B00000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xr:uid="{00000000-0006-0000-0500-00000C00000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Z7" authorId="2" shapeId="0" xr:uid="{00000000-0006-0000-0500-00000D00000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AA7" authorId="3" shapeId="0" xr:uid="{00000000-0006-0000-0500-00000E000000}">
      <text>
        <r>
          <rPr>
            <b/>
            <sz val="9"/>
            <color indexed="81"/>
            <rFont val="Tahoma"/>
            <family val="2"/>
          </rPr>
          <t>Vikash Jalan:</t>
        </r>
        <r>
          <rPr>
            <sz val="9"/>
            <color indexed="81"/>
            <rFont val="Tahoma"/>
            <family val="2"/>
          </rPr>
          <t xml:space="preserve">
Seasonal</t>
        </r>
      </text>
    </comment>
    <comment ref="AB7" authorId="3" shapeId="0" xr:uid="{00000000-0006-0000-0500-00000F00000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D7" authorId="3" shapeId="0" xr:uid="{00000000-0006-0000-0500-000010000000}">
      <text>
        <r>
          <rPr>
            <b/>
            <sz val="9"/>
            <color indexed="81"/>
            <rFont val="Tahoma"/>
            <family val="2"/>
          </rPr>
          <t>Vikash Jalan:</t>
        </r>
        <r>
          <rPr>
            <sz val="9"/>
            <color indexed="81"/>
            <rFont val="Tahoma"/>
            <family val="2"/>
          </rPr>
          <t xml:space="preserve">
better demand</t>
        </r>
      </text>
    </comment>
    <comment ref="AF7" authorId="3" shapeId="0" xr:uid="{00000000-0006-0000-0500-000011000000}">
      <text>
        <r>
          <rPr>
            <b/>
            <sz val="9"/>
            <color indexed="81"/>
            <rFont val="Tahoma"/>
            <family val="2"/>
          </rPr>
          <t>Vikash Jalan:</t>
        </r>
        <r>
          <rPr>
            <sz val="9"/>
            <color indexed="81"/>
            <rFont val="Tahoma"/>
            <family val="2"/>
          </rPr>
          <t xml:space="preserve">
Planned turnarounds</t>
        </r>
      </text>
    </comment>
    <comment ref="AH7" authorId="3" shapeId="0" xr:uid="{00000000-0006-0000-0500-00001200000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xr:uid="{00000000-0006-0000-0500-000013000000}">
      <text>
        <r>
          <rPr>
            <b/>
            <sz val="9"/>
            <color indexed="81"/>
            <rFont val="Tahoma"/>
            <family val="2"/>
          </rPr>
          <t>Vikash Jalan:</t>
        </r>
        <r>
          <rPr>
            <sz val="9"/>
            <color indexed="81"/>
            <rFont val="Tahoma"/>
            <family val="2"/>
          </rPr>
          <t xml:space="preserve">
Lower revenues on lower prices of products on lower crdue oil trend</t>
        </r>
      </text>
    </comment>
    <comment ref="AB15" authorId="3" shapeId="0" xr:uid="{00000000-0006-0000-0500-000014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xr:uid="{00000000-0006-0000-0500-000015000000}">
      <text>
        <r>
          <rPr>
            <b/>
            <sz val="9"/>
            <color indexed="81"/>
            <rFont val="Tahoma"/>
            <family val="2"/>
          </rPr>
          <t>Pimanee Ekkachaiworrasin:</t>
        </r>
        <r>
          <rPr>
            <sz val="9"/>
            <color indexed="81"/>
            <rFont val="Tahoma"/>
            <family val="2"/>
          </rPr>
          <t xml:space="preserve">
restate</t>
        </r>
      </text>
    </comment>
    <comment ref="G16" authorId="0" shapeId="0" xr:uid="{00000000-0006-0000-0500-000016000000}">
      <text>
        <r>
          <rPr>
            <b/>
            <sz val="9"/>
            <color indexed="81"/>
            <rFont val="Tahoma"/>
            <family val="2"/>
          </rPr>
          <t>Pimanee Ekkachaiworrasin:</t>
        </r>
        <r>
          <rPr>
            <sz val="9"/>
            <color indexed="81"/>
            <rFont val="Tahoma"/>
            <family val="2"/>
          </rPr>
          <t xml:space="preserve">
restate</t>
        </r>
      </text>
    </comment>
    <comment ref="Z16" authorId="0" shapeId="0" xr:uid="{00000000-0006-0000-0500-000017000000}">
      <text>
        <r>
          <rPr>
            <b/>
            <sz val="9"/>
            <color indexed="81"/>
            <rFont val="Tahoma"/>
            <family val="2"/>
          </rPr>
          <t>Pimanee Ekkachaiworrasin:</t>
        </r>
        <r>
          <rPr>
            <sz val="9"/>
            <color indexed="81"/>
            <rFont val="Tahoma"/>
            <family val="2"/>
          </rPr>
          <t xml:space="preserve">
restated
</t>
        </r>
      </text>
    </comment>
    <comment ref="AB16" authorId="3" shapeId="0" xr:uid="{00000000-0006-0000-0500-00001800000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D16" authorId="3" shapeId="0" xr:uid="{00000000-0006-0000-0500-000019000000}">
      <text>
        <r>
          <rPr>
            <b/>
            <sz val="9"/>
            <color indexed="81"/>
            <rFont val="Tahoma"/>
            <family val="2"/>
          </rPr>
          <t>Vikash Jalan:</t>
        </r>
        <r>
          <rPr>
            <sz val="9"/>
            <color indexed="81"/>
            <rFont val="Tahoma"/>
            <family val="2"/>
          </rPr>
          <t xml:space="preserve">
lower with Artenius Turkey accounting impairment in 2Q16</t>
        </r>
      </text>
    </comment>
    <comment ref="AF19" authorId="3" shapeId="0" xr:uid="{00000000-0006-0000-0500-00001A000000}">
      <text>
        <r>
          <rPr>
            <b/>
            <sz val="9"/>
            <color indexed="81"/>
            <rFont val="Tahoma"/>
            <family val="2"/>
          </rPr>
          <t>Vikash Jalan:</t>
        </r>
        <r>
          <rPr>
            <sz val="9"/>
            <color indexed="81"/>
            <rFont val="Tahoma"/>
            <family val="2"/>
          </rPr>
          <t xml:space="preserve">
Mainly driven positively by India JV</t>
        </r>
      </text>
    </comment>
    <comment ref="AG19" authorId="3" shapeId="0" xr:uid="{00000000-0006-0000-0500-00001B00000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xr:uid="{00000000-0006-0000-0500-00001C000000}">
      <text>
        <r>
          <rPr>
            <b/>
            <sz val="9"/>
            <color indexed="81"/>
            <rFont val="Tahoma"/>
            <family val="2"/>
          </rPr>
          <t>Vikash:</t>
        </r>
        <r>
          <rPr>
            <sz val="9"/>
            <color indexed="81"/>
            <rFont val="Tahoma"/>
            <family val="2"/>
          </rPr>
          <t xml:space="preserve">
Deferred Tax not applicablein Thailand as per Thai GAAP</t>
        </r>
      </text>
    </comment>
    <comment ref="D22" authorId="2" shapeId="0" xr:uid="{00000000-0006-0000-0500-00001D000000}">
      <text>
        <r>
          <rPr>
            <b/>
            <sz val="9"/>
            <color indexed="81"/>
            <rFont val="Tahoma"/>
            <family val="2"/>
          </rPr>
          <t>Vikash:</t>
        </r>
        <r>
          <rPr>
            <sz val="9"/>
            <color indexed="81"/>
            <rFont val="Tahoma"/>
            <family val="2"/>
          </rPr>
          <t xml:space="preserve">
Deferred Tax not applicablein Thailand as per Thai GAAP</t>
        </r>
      </text>
    </comment>
    <comment ref="F22" authorId="0" shapeId="0" xr:uid="{00000000-0006-0000-0500-00001E000000}">
      <text>
        <r>
          <rPr>
            <b/>
            <sz val="9"/>
            <color indexed="81"/>
            <rFont val="Tahoma"/>
            <family val="2"/>
          </rPr>
          <t>Pimanee Ekkachaiworrasin:</t>
        </r>
        <r>
          <rPr>
            <sz val="9"/>
            <color indexed="81"/>
            <rFont val="Tahoma"/>
            <family val="2"/>
          </rPr>
          <t xml:space="preserve">
restate</t>
        </r>
      </text>
    </comment>
    <comment ref="G22" authorId="0" shapeId="0" xr:uid="{00000000-0006-0000-0500-00001F000000}">
      <text>
        <r>
          <rPr>
            <b/>
            <sz val="9"/>
            <color indexed="81"/>
            <rFont val="Tahoma"/>
            <family val="2"/>
          </rPr>
          <t>Pimanee Ekkachaiworrasin:</t>
        </r>
        <r>
          <rPr>
            <sz val="9"/>
            <color indexed="81"/>
            <rFont val="Tahoma"/>
            <family val="2"/>
          </rPr>
          <t xml:space="preserve">
restate</t>
        </r>
      </text>
    </comment>
    <comment ref="T22" authorId="0" shapeId="0" xr:uid="{00000000-0006-0000-0500-000020000000}">
      <text>
        <r>
          <rPr>
            <b/>
            <sz val="9"/>
            <color indexed="81"/>
            <rFont val="Tahoma"/>
            <family val="2"/>
          </rPr>
          <t>Pimanee Ekkachaiworrasin:</t>
        </r>
        <r>
          <rPr>
            <sz val="9"/>
            <color indexed="81"/>
            <rFont val="Tahoma"/>
            <family val="2"/>
          </rPr>
          <t xml:space="preserve">
restate</t>
        </r>
      </text>
    </comment>
    <comment ref="U22" authorId="0" shapeId="0" xr:uid="{00000000-0006-0000-0500-000021000000}">
      <text>
        <r>
          <rPr>
            <b/>
            <sz val="9"/>
            <color indexed="81"/>
            <rFont val="Tahoma"/>
            <family val="2"/>
          </rPr>
          <t>Pimanee Ekkachaiworrasin:</t>
        </r>
        <r>
          <rPr>
            <sz val="9"/>
            <color indexed="81"/>
            <rFont val="Tahoma"/>
            <family val="2"/>
          </rPr>
          <t xml:space="preserve">
restate</t>
        </r>
      </text>
    </comment>
    <comment ref="V22" authorId="0" shapeId="0" xr:uid="{00000000-0006-0000-0500-000022000000}">
      <text>
        <r>
          <rPr>
            <b/>
            <sz val="9"/>
            <color indexed="81"/>
            <rFont val="Tahoma"/>
            <family val="2"/>
          </rPr>
          <t>Pimanee Ekkachaiworrasin:</t>
        </r>
        <r>
          <rPr>
            <sz val="9"/>
            <color indexed="81"/>
            <rFont val="Tahoma"/>
            <family val="2"/>
          </rPr>
          <t xml:space="preserve">
restate</t>
        </r>
      </text>
    </comment>
    <comment ref="W22" authorId="0" shapeId="0" xr:uid="{00000000-0006-0000-0500-000023000000}">
      <text>
        <r>
          <rPr>
            <b/>
            <sz val="9"/>
            <color indexed="81"/>
            <rFont val="Tahoma"/>
            <family val="2"/>
          </rPr>
          <t>Pimanee Ekkachaiworrasin:</t>
        </r>
        <r>
          <rPr>
            <sz val="9"/>
            <color indexed="81"/>
            <rFont val="Tahoma"/>
            <family val="2"/>
          </rPr>
          <t xml:space="preserve">
restate</t>
        </r>
      </text>
    </comment>
    <comment ref="Z22" authorId="0" shapeId="0" xr:uid="{00000000-0006-0000-0500-000024000000}">
      <text>
        <r>
          <rPr>
            <b/>
            <sz val="9"/>
            <color indexed="81"/>
            <rFont val="Tahoma"/>
            <family val="2"/>
          </rPr>
          <t>Pimanee Ekkachaiworrasin:</t>
        </r>
        <r>
          <rPr>
            <sz val="9"/>
            <color indexed="81"/>
            <rFont val="Tahoma"/>
            <family val="2"/>
          </rPr>
          <t xml:space="preserve">
restate</t>
        </r>
      </text>
    </comment>
    <comment ref="AA22" authorId="3" shapeId="0" xr:uid="{00000000-0006-0000-0500-00002500000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xr:uid="{00000000-0006-0000-0500-000026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xr:uid="{00000000-0006-0000-0500-000027000000}">
      <text>
        <r>
          <rPr>
            <b/>
            <sz val="9"/>
            <color indexed="81"/>
            <rFont val="Tahoma"/>
            <family val="2"/>
          </rPr>
          <t>Vikash:</t>
        </r>
        <r>
          <rPr>
            <sz val="9"/>
            <color indexed="81"/>
            <rFont val="Tahoma"/>
            <family val="2"/>
          </rPr>
          <t xml:space="preserve">
Not calculated Yet</t>
        </r>
      </text>
    </comment>
    <comment ref="D23" authorId="2" shapeId="0" xr:uid="{00000000-0006-0000-0500-000028000000}">
      <text>
        <r>
          <rPr>
            <b/>
            <sz val="9"/>
            <color indexed="81"/>
            <rFont val="Tahoma"/>
            <family val="2"/>
          </rPr>
          <t>Vikash:</t>
        </r>
        <r>
          <rPr>
            <sz val="9"/>
            <color indexed="81"/>
            <rFont val="Tahoma"/>
            <family val="2"/>
          </rPr>
          <t xml:space="preserve">
Not calculated Yet</t>
        </r>
      </text>
    </comment>
    <comment ref="D25" authorId="2" shapeId="0" xr:uid="{00000000-0006-0000-0500-00002900000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xr:uid="{00000000-0006-0000-0500-00002A000000}">
      <text>
        <r>
          <rPr>
            <b/>
            <sz val="9"/>
            <color indexed="81"/>
            <rFont val="Tahoma"/>
            <family val="2"/>
          </rPr>
          <t>Pimanee Ekkachaiworrasin:</t>
        </r>
        <r>
          <rPr>
            <sz val="9"/>
            <color indexed="81"/>
            <rFont val="Tahoma"/>
            <family val="2"/>
          </rPr>
          <t xml:space="preserve">
restate</t>
        </r>
      </text>
    </comment>
    <comment ref="G25" authorId="0" shapeId="0" xr:uid="{00000000-0006-0000-0500-00002B000000}">
      <text>
        <r>
          <rPr>
            <b/>
            <sz val="9"/>
            <color indexed="81"/>
            <rFont val="Tahoma"/>
            <family val="2"/>
          </rPr>
          <t>Pimanee Ekkachaiworrasin:</t>
        </r>
        <r>
          <rPr>
            <sz val="9"/>
            <color indexed="81"/>
            <rFont val="Tahoma"/>
            <family val="2"/>
          </rPr>
          <t xml:space="preserve">
restate</t>
        </r>
      </text>
    </comment>
    <comment ref="T25" authorId="0" shapeId="0" xr:uid="{00000000-0006-0000-0500-00002C000000}">
      <text>
        <r>
          <rPr>
            <b/>
            <sz val="9"/>
            <color indexed="81"/>
            <rFont val="Tahoma"/>
            <family val="2"/>
          </rPr>
          <t>Pimanee Ekkachaiworrasin:</t>
        </r>
        <r>
          <rPr>
            <sz val="9"/>
            <color indexed="81"/>
            <rFont val="Tahoma"/>
            <family val="2"/>
          </rPr>
          <t xml:space="preserve">
restate</t>
        </r>
      </text>
    </comment>
    <comment ref="U25" authorId="0" shapeId="0" xr:uid="{00000000-0006-0000-0500-00002D000000}">
      <text>
        <r>
          <rPr>
            <b/>
            <sz val="9"/>
            <color indexed="81"/>
            <rFont val="Tahoma"/>
            <family val="2"/>
          </rPr>
          <t>Pimanee Ekkachaiworrasin:</t>
        </r>
        <r>
          <rPr>
            <sz val="9"/>
            <color indexed="81"/>
            <rFont val="Tahoma"/>
            <family val="2"/>
          </rPr>
          <t xml:space="preserve">
restate</t>
        </r>
      </text>
    </comment>
    <comment ref="V25" authorId="0" shapeId="0" xr:uid="{00000000-0006-0000-0500-00002E000000}">
      <text>
        <r>
          <rPr>
            <b/>
            <sz val="9"/>
            <color indexed="81"/>
            <rFont val="Tahoma"/>
            <family val="2"/>
          </rPr>
          <t>Pimanee Ekkachaiworrasin:</t>
        </r>
        <r>
          <rPr>
            <sz val="9"/>
            <color indexed="81"/>
            <rFont val="Tahoma"/>
            <family val="2"/>
          </rPr>
          <t xml:space="preserve">
restate</t>
        </r>
      </text>
    </comment>
    <comment ref="W25" authorId="0" shapeId="0" xr:uid="{00000000-0006-0000-0500-00002F000000}">
      <text>
        <r>
          <rPr>
            <b/>
            <sz val="9"/>
            <color indexed="81"/>
            <rFont val="Tahoma"/>
            <family val="2"/>
          </rPr>
          <t>Pimanee Ekkachaiworrasin:</t>
        </r>
        <r>
          <rPr>
            <sz val="9"/>
            <color indexed="81"/>
            <rFont val="Tahoma"/>
            <family val="2"/>
          </rPr>
          <t xml:space="preserve">
restate</t>
        </r>
      </text>
    </comment>
    <comment ref="Z25" authorId="0" shapeId="0" xr:uid="{00000000-0006-0000-0500-000030000000}">
      <text>
        <r>
          <rPr>
            <b/>
            <sz val="9"/>
            <color indexed="81"/>
            <rFont val="Tahoma"/>
            <family val="2"/>
          </rPr>
          <t>Pimanee Ekkachaiworrasin:</t>
        </r>
        <r>
          <rPr>
            <sz val="9"/>
            <color indexed="81"/>
            <rFont val="Tahoma"/>
            <family val="2"/>
          </rPr>
          <t xml:space="preserve">
restate</t>
        </r>
      </text>
    </comment>
    <comment ref="AO27" authorId="4" shapeId="0" xr:uid="{00000000-0006-0000-0500-000031000000}">
      <text>
        <r>
          <rPr>
            <sz val="9"/>
            <color indexed="81"/>
            <rFont val="Tahoma"/>
            <family val="2"/>
          </rPr>
          <t xml:space="preserve"> 159.09</t>
        </r>
      </text>
    </comment>
    <comment ref="C28" authorId="2" shapeId="0" xr:uid="{00000000-0006-0000-0500-000032000000}">
      <text>
        <r>
          <rPr>
            <b/>
            <sz val="9"/>
            <color indexed="81"/>
            <rFont val="Tahoma"/>
            <family val="2"/>
          </rPr>
          <t>Vikash:</t>
        </r>
        <r>
          <rPr>
            <sz val="9"/>
            <color indexed="81"/>
            <rFont val="Tahoma"/>
            <family val="2"/>
          </rPr>
          <t xml:space="preserve">
Deferred Tax not applicablein Thailand as per Thai GAAP</t>
        </r>
      </text>
    </comment>
    <comment ref="D28" authorId="2" shapeId="0" xr:uid="{00000000-0006-0000-0500-000033000000}">
      <text>
        <r>
          <rPr>
            <b/>
            <sz val="9"/>
            <color indexed="81"/>
            <rFont val="Tahoma"/>
            <family val="2"/>
          </rPr>
          <t>Vikash:</t>
        </r>
        <r>
          <rPr>
            <sz val="9"/>
            <color indexed="81"/>
            <rFont val="Tahoma"/>
            <family val="2"/>
          </rPr>
          <t xml:space="preserve">
Deferred Tax not applicablein Thailand as per Thai GAAP</t>
        </r>
      </text>
    </comment>
    <comment ref="P29" authorId="3" shapeId="0" xr:uid="{00000000-0006-0000-0500-000034000000}">
      <text>
        <r>
          <rPr>
            <b/>
            <sz val="9"/>
            <color indexed="81"/>
            <rFont val="Tahoma"/>
            <family val="2"/>
          </rPr>
          <t>Vikash Jalan:</t>
        </r>
        <r>
          <rPr>
            <sz val="9"/>
            <color indexed="81"/>
            <rFont val="Tahoma"/>
            <family val="2"/>
          </rPr>
          <t xml:space="preserve">
due to regional mix and lower profits</t>
        </r>
      </text>
    </comment>
    <comment ref="C31" authorId="2" shapeId="0" xr:uid="{00000000-0006-0000-0500-000035000000}">
      <text>
        <r>
          <rPr>
            <b/>
            <sz val="9"/>
            <color indexed="81"/>
            <rFont val="Tahoma"/>
            <family val="2"/>
          </rPr>
          <t>Vikash:</t>
        </r>
        <r>
          <rPr>
            <sz val="9"/>
            <color indexed="81"/>
            <rFont val="Tahoma"/>
            <family val="2"/>
          </rPr>
          <t xml:space="preserve">
IPO Feb 2010</t>
        </r>
      </text>
    </comment>
    <comment ref="D31" authorId="2" shapeId="0" xr:uid="{00000000-0006-0000-0500-000036000000}">
      <text>
        <r>
          <rPr>
            <b/>
            <sz val="9"/>
            <color indexed="81"/>
            <rFont val="Tahoma"/>
            <family val="2"/>
          </rPr>
          <t>Vikash:</t>
        </r>
        <r>
          <rPr>
            <sz val="9"/>
            <color indexed="81"/>
            <rFont val="Tahoma"/>
            <family val="2"/>
          </rPr>
          <t xml:space="preserve">
Right Issue Feb 2011</t>
        </r>
      </text>
    </comment>
    <comment ref="AH31" authorId="3" shapeId="0" xr:uid="{00000000-0006-0000-0500-000037000000}">
      <text>
        <r>
          <rPr>
            <b/>
            <sz val="9"/>
            <color indexed="81"/>
            <rFont val="Tahoma"/>
            <family val="2"/>
          </rPr>
          <t>Vikash Jalan:</t>
        </r>
        <r>
          <rPr>
            <sz val="9"/>
            <color indexed="81"/>
            <rFont val="Tahoma"/>
            <family val="2"/>
          </rPr>
          <t xml:space="preserve">
Wt average for 3Q17 with IVL W1 issuance</t>
        </r>
      </text>
    </comment>
    <comment ref="AF35" authorId="3" shapeId="0" xr:uid="{00000000-0006-0000-0500-000038000000}">
      <text>
        <r>
          <rPr>
            <b/>
            <sz val="9"/>
            <color indexed="81"/>
            <rFont val="Tahoma"/>
            <family val="2"/>
          </rPr>
          <t>Vikash Jalan:</t>
        </r>
        <r>
          <rPr>
            <sz val="9"/>
            <color indexed="81"/>
            <rFont val="Tahoma"/>
            <family val="2"/>
          </rPr>
          <t xml:space="preserve">
Higher prices and some lag imapct</t>
        </r>
      </text>
    </comment>
    <comment ref="AG35" authorId="3" shapeId="0" xr:uid="{00000000-0006-0000-0500-00003900000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7" authorId="3" shapeId="0" xr:uid="{00000000-0006-0000-0500-00003A00000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Y37" authorId="2" shapeId="0" xr:uid="{00000000-0006-0000-0500-00003B000000}">
      <text>
        <r>
          <rPr>
            <b/>
            <sz val="9"/>
            <color indexed="81"/>
            <rFont val="Tahoma"/>
            <family val="2"/>
          </rPr>
          <t>Vikash:</t>
        </r>
        <r>
          <rPr>
            <sz val="9"/>
            <color indexed="81"/>
            <rFont val="Tahoma"/>
            <family val="2"/>
          </rPr>
          <t xml:space="preserve">
Mainly gain on bargain purchase on Polyplex PET, Bangkok Polyester and Cepsa Canada</t>
        </r>
      </text>
    </comment>
    <comment ref="AB37" authorId="3" shapeId="0" xr:uid="{00000000-0006-0000-0500-00003C000000}">
      <text>
        <r>
          <rPr>
            <b/>
            <sz val="9"/>
            <color indexed="81"/>
            <rFont val="Tahoma"/>
            <family val="2"/>
          </rPr>
          <t>Vikash Jalan:</t>
        </r>
        <r>
          <rPr>
            <sz val="9"/>
            <color indexed="81"/>
            <rFont val="Tahoma"/>
            <family val="2"/>
          </rPr>
          <t xml:space="preserve">
Mainly gain on bargain purchae income on the acquisition of BP Decatur completed on 31 March 2016</t>
        </r>
      </text>
    </comment>
    <comment ref="AC37" authorId="3" shapeId="0" xr:uid="{00000000-0006-0000-0500-00003D000000}">
      <text>
        <r>
          <rPr>
            <b/>
            <sz val="9"/>
            <color indexed="81"/>
            <rFont val="Tahoma"/>
            <family val="2"/>
          </rPr>
          <t>Vikash Jalan:</t>
        </r>
        <r>
          <rPr>
            <sz val="9"/>
            <color indexed="81"/>
            <rFont val="Tahoma"/>
            <family val="2"/>
          </rPr>
          <t xml:space="preserve">
Mainly on gain on bargin purchase on Aromatics Decatur and IVL Spain acquisition</t>
        </r>
      </text>
    </comment>
    <comment ref="AD37" authorId="3" shapeId="0" xr:uid="{00000000-0006-0000-0500-00003E00000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42" authorId="2" shapeId="0" xr:uid="{00000000-0006-0000-0500-00003F00000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AB46" authorId="3" shapeId="0" xr:uid="{00000000-0006-0000-0500-000040000000}">
      <text>
        <r>
          <rPr>
            <b/>
            <sz val="9"/>
            <color indexed="81"/>
            <rFont val="Tahoma"/>
            <family val="2"/>
          </rPr>
          <t>Vikash Jalan:</t>
        </r>
        <r>
          <rPr>
            <sz val="9"/>
            <color indexed="81"/>
            <rFont val="Tahoma"/>
            <family val="2"/>
          </rPr>
          <t xml:space="preserve">
Higher with the payment for BP Decatur acqusition on 31 March 2016</t>
        </r>
      </text>
    </comment>
    <comment ref="AC46" authorId="3" shapeId="0" xr:uid="{00000000-0006-0000-0500-000041000000}">
      <text>
        <r>
          <rPr>
            <b/>
            <sz val="9"/>
            <color indexed="81"/>
            <rFont val="Tahoma"/>
            <family val="2"/>
          </rPr>
          <t>Vikash Jalan:</t>
        </r>
        <r>
          <rPr>
            <sz val="9"/>
            <color indexed="81"/>
            <rFont val="Tahoma"/>
            <family val="2"/>
          </rPr>
          <t xml:space="preserve">
Higher with acquisition payment and working capital outflow on rising prices </t>
        </r>
      </text>
    </comment>
    <comment ref="AD48" authorId="3" shapeId="0" xr:uid="{00000000-0006-0000-0500-000042000000}">
      <text>
        <r>
          <rPr>
            <b/>
            <sz val="9"/>
            <color indexed="81"/>
            <rFont val="Tahoma"/>
            <family val="2"/>
          </rPr>
          <t>Vikash Jalan:</t>
        </r>
        <r>
          <rPr>
            <sz val="9"/>
            <color indexed="81"/>
            <rFont val="Tahoma"/>
            <family val="2"/>
          </rPr>
          <t xml:space="preserve">
Lowered debt with strong cash flow and lower capex</t>
        </r>
      </text>
    </comment>
    <comment ref="Z49" authorId="2" shapeId="0" xr:uid="{00000000-0006-0000-0500-000043000000}">
      <text>
        <r>
          <rPr>
            <b/>
            <sz val="9"/>
            <color indexed="81"/>
            <rFont val="Tahoma"/>
            <family val="2"/>
          </rPr>
          <t>Vikash:</t>
        </r>
        <r>
          <rPr>
            <sz val="9"/>
            <color indexed="81"/>
            <rFont val="Tahoma"/>
            <family val="2"/>
          </rPr>
          <t xml:space="preserve">
Mainly Rotterdam Expansion and Ethylene Cracker in the USA</t>
        </r>
      </text>
    </comment>
    <comment ref="AB49" authorId="3" shapeId="0" xr:uid="{00000000-0006-0000-0500-00004400000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C49" authorId="3" shapeId="0" xr:uid="{00000000-0006-0000-0500-000045000000}">
      <text>
        <r>
          <rPr>
            <b/>
            <sz val="9"/>
            <color indexed="81"/>
            <rFont val="Tahoma"/>
            <family val="2"/>
          </rPr>
          <t>Vikash Jalan:</t>
        </r>
        <r>
          <rPr>
            <sz val="9"/>
            <color indexed="81"/>
            <rFont val="Tahoma"/>
            <family val="2"/>
          </rPr>
          <t xml:space="preserve">
Gas Cracker, Rotterdam PTA expansion and others</t>
        </r>
      </text>
    </comment>
    <comment ref="AD49" authorId="3" shapeId="0" xr:uid="{00000000-0006-0000-0500-000046000000}">
      <text>
        <r>
          <rPr>
            <b/>
            <sz val="9"/>
            <color indexed="81"/>
            <rFont val="Tahoma"/>
            <family val="2"/>
          </rPr>
          <t>Vikash Jalan:</t>
        </r>
        <r>
          <rPr>
            <sz val="9"/>
            <color indexed="81"/>
            <rFont val="Tahoma"/>
            <family val="2"/>
          </rPr>
          <t xml:space="preserve">
Gas Cracker, Rotterdam PTA expansion and others</t>
        </r>
      </text>
    </comment>
    <comment ref="AG50" authorId="3" shapeId="0" xr:uid="{00000000-0006-0000-0500-000047000000}">
      <text>
        <r>
          <rPr>
            <b/>
            <sz val="9"/>
            <color indexed="81"/>
            <rFont val="Tahoma"/>
            <family val="2"/>
          </rPr>
          <t>Vikash Jalan:</t>
        </r>
        <r>
          <rPr>
            <sz val="9"/>
            <color indexed="81"/>
            <rFont val="Tahoma"/>
            <family val="2"/>
          </rPr>
          <t xml:space="preserve">
Increase mainly due to the payment of Glanztoff acquisition in May 2017</t>
        </r>
      </text>
    </comment>
    <comment ref="F51" authorId="0" shapeId="0" xr:uid="{00000000-0006-0000-0500-000048000000}">
      <text>
        <r>
          <rPr>
            <b/>
            <sz val="9"/>
            <color indexed="81"/>
            <rFont val="Tahoma"/>
            <family val="2"/>
          </rPr>
          <t>Pimanee Ekkachaiworrasin:</t>
        </r>
        <r>
          <rPr>
            <sz val="9"/>
            <color indexed="81"/>
            <rFont val="Tahoma"/>
            <family val="2"/>
          </rPr>
          <t xml:space="preserve">
restate</t>
        </r>
      </text>
    </comment>
    <comment ref="G51" authorId="0" shapeId="0" xr:uid="{00000000-0006-0000-0500-000049000000}">
      <text>
        <r>
          <rPr>
            <b/>
            <sz val="9"/>
            <color indexed="81"/>
            <rFont val="Tahoma"/>
            <family val="2"/>
          </rPr>
          <t>Pimanee Ekkachaiworrasin:</t>
        </r>
        <r>
          <rPr>
            <sz val="9"/>
            <color indexed="81"/>
            <rFont val="Tahoma"/>
            <family val="2"/>
          </rPr>
          <t xml:space="preserve">
restate</t>
        </r>
      </text>
    </comment>
    <comment ref="T51" authorId="0" shapeId="0" xr:uid="{00000000-0006-0000-0500-00004A000000}">
      <text>
        <r>
          <rPr>
            <b/>
            <sz val="9"/>
            <color indexed="81"/>
            <rFont val="Tahoma"/>
            <family val="2"/>
          </rPr>
          <t>Pimanee Ekkachaiworrasin:</t>
        </r>
        <r>
          <rPr>
            <sz val="9"/>
            <color indexed="81"/>
            <rFont val="Tahoma"/>
            <family val="2"/>
          </rPr>
          <t xml:space="preserve">
restate</t>
        </r>
      </text>
    </comment>
    <comment ref="U51" authorId="0" shapeId="0" xr:uid="{00000000-0006-0000-0500-00004B000000}">
      <text>
        <r>
          <rPr>
            <b/>
            <sz val="9"/>
            <color indexed="81"/>
            <rFont val="Tahoma"/>
            <family val="2"/>
          </rPr>
          <t>Pimanee Ekkachaiworrasin:</t>
        </r>
        <r>
          <rPr>
            <sz val="9"/>
            <color indexed="81"/>
            <rFont val="Tahoma"/>
            <family val="2"/>
          </rPr>
          <t xml:space="preserve">
restate</t>
        </r>
      </text>
    </comment>
    <comment ref="V51" authorId="0" shapeId="0" xr:uid="{00000000-0006-0000-0500-00004C000000}">
      <text>
        <r>
          <rPr>
            <b/>
            <sz val="9"/>
            <color indexed="81"/>
            <rFont val="Tahoma"/>
            <family val="2"/>
          </rPr>
          <t>Pimanee Ekkachaiworrasin:</t>
        </r>
        <r>
          <rPr>
            <sz val="9"/>
            <color indexed="81"/>
            <rFont val="Tahoma"/>
            <family val="2"/>
          </rPr>
          <t xml:space="preserve">
restate</t>
        </r>
      </text>
    </comment>
    <comment ref="W51" authorId="0" shapeId="0" xr:uid="{00000000-0006-0000-0500-00004D000000}">
      <text>
        <r>
          <rPr>
            <b/>
            <sz val="9"/>
            <color indexed="81"/>
            <rFont val="Tahoma"/>
            <family val="2"/>
          </rPr>
          <t>Pimanee Ekkachaiworrasin:</t>
        </r>
        <r>
          <rPr>
            <sz val="9"/>
            <color indexed="81"/>
            <rFont val="Tahoma"/>
            <family val="2"/>
          </rPr>
          <t xml:space="preserve">
restate</t>
        </r>
      </text>
    </comment>
    <comment ref="F53" authorId="0" shapeId="0" xr:uid="{00000000-0006-0000-0500-00004E000000}">
      <text>
        <r>
          <rPr>
            <b/>
            <sz val="9"/>
            <color indexed="81"/>
            <rFont val="Tahoma"/>
            <family val="2"/>
          </rPr>
          <t>Pimanee Ekkachaiworrasin:</t>
        </r>
        <r>
          <rPr>
            <sz val="9"/>
            <color indexed="81"/>
            <rFont val="Tahoma"/>
            <family val="2"/>
          </rPr>
          <t xml:space="preserve">
restate</t>
        </r>
      </text>
    </comment>
    <comment ref="G53" authorId="0" shapeId="0" xr:uid="{00000000-0006-0000-0500-00004F000000}">
      <text>
        <r>
          <rPr>
            <b/>
            <sz val="9"/>
            <color indexed="81"/>
            <rFont val="Tahoma"/>
            <family val="2"/>
          </rPr>
          <t>Pimanee Ekkachaiworrasin:</t>
        </r>
        <r>
          <rPr>
            <sz val="9"/>
            <color indexed="81"/>
            <rFont val="Tahoma"/>
            <family val="2"/>
          </rPr>
          <t xml:space="preserve">
restate</t>
        </r>
      </text>
    </comment>
    <comment ref="T53" authorId="0" shapeId="0" xr:uid="{00000000-0006-0000-0500-000050000000}">
      <text>
        <r>
          <rPr>
            <b/>
            <sz val="9"/>
            <color indexed="81"/>
            <rFont val="Tahoma"/>
            <family val="2"/>
          </rPr>
          <t>Pimanee Ekkachaiworrasin:</t>
        </r>
        <r>
          <rPr>
            <sz val="9"/>
            <color indexed="81"/>
            <rFont val="Tahoma"/>
            <family val="2"/>
          </rPr>
          <t xml:space="preserve">
restate</t>
        </r>
      </text>
    </comment>
    <comment ref="U53" authorId="0" shapeId="0" xr:uid="{00000000-0006-0000-0500-000051000000}">
      <text>
        <r>
          <rPr>
            <b/>
            <sz val="9"/>
            <color indexed="81"/>
            <rFont val="Tahoma"/>
            <family val="2"/>
          </rPr>
          <t>Pimanee Ekkachaiworrasin:</t>
        </r>
        <r>
          <rPr>
            <sz val="9"/>
            <color indexed="81"/>
            <rFont val="Tahoma"/>
            <family val="2"/>
          </rPr>
          <t xml:space="preserve">
restate</t>
        </r>
      </text>
    </comment>
    <comment ref="V53" authorId="0" shapeId="0" xr:uid="{00000000-0006-0000-0500-000052000000}">
      <text>
        <r>
          <rPr>
            <b/>
            <sz val="9"/>
            <color indexed="81"/>
            <rFont val="Tahoma"/>
            <family val="2"/>
          </rPr>
          <t>Pimanee Ekkachaiworrasin:</t>
        </r>
        <r>
          <rPr>
            <sz val="9"/>
            <color indexed="81"/>
            <rFont val="Tahoma"/>
            <family val="2"/>
          </rPr>
          <t xml:space="preserve">
restate</t>
        </r>
      </text>
    </comment>
    <comment ref="W53" authorId="0" shapeId="0" xr:uid="{00000000-0006-0000-0500-000053000000}">
      <text>
        <r>
          <rPr>
            <b/>
            <sz val="9"/>
            <color indexed="81"/>
            <rFont val="Tahoma"/>
            <family val="2"/>
          </rPr>
          <t>Pimanee Ekkachaiworrasin:</t>
        </r>
        <r>
          <rPr>
            <sz val="9"/>
            <color indexed="81"/>
            <rFont val="Tahoma"/>
            <family val="2"/>
          </rPr>
          <t xml:space="preserve">
restate</t>
        </r>
      </text>
    </comment>
    <comment ref="AC62" authorId="3" shapeId="0" xr:uid="{00000000-0006-0000-0500-000054000000}">
      <text>
        <r>
          <rPr>
            <b/>
            <sz val="9"/>
            <color indexed="81"/>
            <rFont val="Tahoma"/>
            <family val="2"/>
          </rPr>
          <t>Vikash Jalan:</t>
        </r>
        <r>
          <rPr>
            <sz val="9"/>
            <color indexed="81"/>
            <rFont val="Tahoma"/>
            <family val="2"/>
          </rPr>
          <t xml:space="preserve">
on higher absolute prices</t>
        </r>
      </text>
    </comment>
    <comment ref="AD62" authorId="3" shapeId="0" xr:uid="{00000000-0006-0000-0500-000055000000}">
      <text>
        <r>
          <rPr>
            <b/>
            <sz val="9"/>
            <color indexed="81"/>
            <rFont val="Tahoma"/>
            <family val="2"/>
          </rPr>
          <t>Vikash Jalan:</t>
        </r>
        <r>
          <rPr>
            <sz val="9"/>
            <color indexed="81"/>
            <rFont val="Tahoma"/>
            <family val="2"/>
          </rPr>
          <t xml:space="preserve">
On lower prices and operational excellence on working capital management</t>
        </r>
      </text>
    </comment>
    <comment ref="AH62" authorId="3" shapeId="0" xr:uid="{00000000-0006-0000-0500-000056000000}">
      <text>
        <r>
          <rPr>
            <b/>
            <sz val="9"/>
            <color indexed="81"/>
            <rFont val="Tahoma"/>
            <family val="2"/>
          </rPr>
          <t>Vikash Jalan:</t>
        </r>
        <r>
          <rPr>
            <sz val="9"/>
            <color indexed="81"/>
            <rFont val="Tahoma"/>
            <family val="2"/>
          </rPr>
          <t xml:space="preserve">
lower supplier credit as excess cash + rising prices</t>
        </r>
      </text>
    </comment>
    <comment ref="AB66" authorId="3" shapeId="0" xr:uid="{00000000-0006-0000-0500-000057000000}">
      <text>
        <r>
          <rPr>
            <b/>
            <sz val="9"/>
            <color indexed="81"/>
            <rFont val="Tahoma"/>
            <family val="2"/>
          </rPr>
          <t>Vikash Jalan:</t>
        </r>
        <r>
          <rPr>
            <sz val="9"/>
            <color indexed="81"/>
            <rFont val="Tahoma"/>
            <family val="2"/>
          </rPr>
          <t xml:space="preserve">
Higher with the payment for BP Decatur acqusition on 31 March 2016</t>
        </r>
      </text>
    </comment>
    <comment ref="AC66" authorId="3" shapeId="0" xr:uid="{00000000-0006-0000-0500-000058000000}">
      <text>
        <r>
          <rPr>
            <b/>
            <sz val="9"/>
            <color indexed="81"/>
            <rFont val="Tahoma"/>
            <family val="2"/>
          </rPr>
          <t>Vikash Jalan:</t>
        </r>
        <r>
          <rPr>
            <sz val="9"/>
            <color indexed="81"/>
            <rFont val="Tahoma"/>
            <family val="2"/>
          </rPr>
          <t xml:space="preserve">
Higher mainly with the payment for IVL Spain (Cepsa Spain)</t>
        </r>
      </text>
    </comment>
    <comment ref="AD66" authorId="3" shapeId="0" xr:uid="{00000000-0006-0000-0500-000059000000}">
      <text>
        <r>
          <rPr>
            <b/>
            <sz val="9"/>
            <color indexed="81"/>
            <rFont val="Tahoma"/>
            <family val="2"/>
          </rPr>
          <t>Vikash Jalan:</t>
        </r>
        <r>
          <rPr>
            <sz val="9"/>
            <color indexed="81"/>
            <rFont val="Tahoma"/>
            <family val="2"/>
          </rPr>
          <t xml:space="preserve">
Higher mainly with the payment for IVL Spain (Cepsa Spain)</t>
        </r>
      </text>
    </comment>
    <comment ref="AF66" authorId="3" shapeId="0" xr:uid="{00000000-0006-0000-0500-00005A000000}">
      <text>
        <r>
          <rPr>
            <b/>
            <sz val="9"/>
            <color indexed="81"/>
            <rFont val="Tahoma"/>
            <family val="2"/>
          </rPr>
          <t>Vikash Jalan:</t>
        </r>
        <r>
          <rPr>
            <sz val="9"/>
            <color indexed="81"/>
            <rFont val="Tahoma"/>
            <family val="2"/>
          </rPr>
          <t xml:space="preserve">
Spent on ongoing projects like US Gas Cracker, PTA expansion st Rotterdam etc.</t>
        </r>
      </text>
    </comment>
    <comment ref="AG66" authorId="3" shapeId="0" xr:uid="{00000000-0006-0000-0500-00005B00000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D67" authorId="3" shapeId="0" xr:uid="{00000000-0006-0000-0500-00005C000000}">
      <text>
        <r>
          <rPr>
            <b/>
            <sz val="9"/>
            <color indexed="81"/>
            <rFont val="Tahoma"/>
            <family val="2"/>
          </rPr>
          <t xml:space="preserve">Vikash Jalan:
</t>
        </r>
        <r>
          <rPr>
            <sz val="9"/>
            <color indexed="81"/>
            <rFont val="Tahoma"/>
            <family val="2"/>
          </rPr>
          <t>Due to Micropet deconsolidation into JV</t>
        </r>
      </text>
    </comment>
    <comment ref="AG67" authorId="3" shapeId="0" xr:uid="{00000000-0006-0000-0500-00005D000000}">
      <text>
        <r>
          <rPr>
            <b/>
            <sz val="9"/>
            <color indexed="81"/>
            <rFont val="Tahoma"/>
            <family val="2"/>
          </rPr>
          <t>Vikash Jalan:</t>
        </r>
        <r>
          <rPr>
            <sz val="9"/>
            <color indexed="81"/>
            <rFont val="Tahoma"/>
            <family val="2"/>
          </rPr>
          <t xml:space="preserve">
Glanztoff</t>
        </r>
      </text>
    </comment>
    <comment ref="AB70" authorId="3" shapeId="0" xr:uid="{00000000-0006-0000-0500-00005E000000}">
      <text>
        <r>
          <rPr>
            <b/>
            <sz val="9"/>
            <color indexed="81"/>
            <rFont val="Tahoma"/>
            <family val="2"/>
          </rPr>
          <t>Vikash Jalan:</t>
        </r>
        <r>
          <rPr>
            <sz val="9"/>
            <color indexed="81"/>
            <rFont val="Tahoma"/>
            <family val="2"/>
          </rPr>
          <t xml:space="preserve">
Lower due to Debentures payments due halfyearly</t>
        </r>
      </text>
    </comment>
    <comment ref="AC70" authorId="3" shapeId="0" xr:uid="{00000000-0006-0000-0500-00005F000000}">
      <text>
        <r>
          <rPr>
            <b/>
            <sz val="9"/>
            <color indexed="81"/>
            <rFont val="Tahoma"/>
            <family val="2"/>
          </rPr>
          <t>Vikash Jalan:</t>
        </r>
        <r>
          <rPr>
            <sz val="9"/>
            <color indexed="81"/>
            <rFont val="Tahoma"/>
            <family val="2"/>
          </rPr>
          <t xml:space="preserve">
Higher due to Debentures payments due halfyearly</t>
        </r>
      </text>
    </comment>
    <comment ref="AH72" authorId="3" shapeId="0" xr:uid="{00000000-0006-0000-0500-000060000000}">
      <text>
        <r>
          <rPr>
            <b/>
            <sz val="9"/>
            <color indexed="81"/>
            <rFont val="Tahoma"/>
            <family val="2"/>
          </rPr>
          <t>Vikash Jalan:</t>
        </r>
        <r>
          <rPr>
            <sz val="9"/>
            <color indexed="81"/>
            <rFont val="Tahoma"/>
            <family val="2"/>
          </rPr>
          <t xml:space="preserve">
IVL W1 subscription ~90%</t>
        </r>
      </text>
    </comment>
    <comment ref="G73" authorId="3" shapeId="0" xr:uid="{00000000-0006-0000-0500-000061000000}">
      <text>
        <r>
          <rPr>
            <b/>
            <sz val="9"/>
            <color indexed="81"/>
            <rFont val="Tahoma"/>
            <family val="2"/>
          </rPr>
          <t xml:space="preserve">Vikash Jalan:
</t>
        </r>
        <r>
          <rPr>
            <sz val="9"/>
            <color indexed="81"/>
            <rFont val="Tahoma"/>
            <family val="2"/>
          </rPr>
          <t>IVL has call option in 2019</t>
        </r>
      </text>
    </comment>
    <comment ref="A75" authorId="3" shapeId="0" xr:uid="{00000000-0006-0000-0500-00006200000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W79" authorId="2" shapeId="0" xr:uid="{00000000-0006-0000-0500-000063000000}">
      <text>
        <r>
          <rPr>
            <b/>
            <sz val="9"/>
            <color indexed="81"/>
            <rFont val="Tahoma"/>
            <family val="2"/>
          </rPr>
          <t>Vikash:</t>
        </r>
        <r>
          <rPr>
            <sz val="9"/>
            <color indexed="81"/>
            <rFont val="Tahoma"/>
            <family val="2"/>
          </rPr>
          <t xml:space="preserve">
Due to PTA planned Turnaround</t>
        </r>
      </text>
    </comment>
    <comment ref="AA91" authorId="3" shapeId="0" xr:uid="{00000000-0006-0000-0500-00006400000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List>
</comments>
</file>

<file path=xl/sharedStrings.xml><?xml version="1.0" encoding="utf-8"?>
<sst xmlns="http://schemas.openxmlformats.org/spreadsheetml/2006/main" count="831" uniqueCount="244">
  <si>
    <t>Core EBITDA</t>
  </si>
  <si>
    <t>Depreciation &amp; Amortization</t>
  </si>
  <si>
    <t>Minority share of Extraordinary income/(expense)</t>
  </si>
  <si>
    <t>Reported EBITDA</t>
  </si>
  <si>
    <t>Extraordinary Income/(Expenses)</t>
  </si>
  <si>
    <t>Tax adjustment on inventory gain/(loss)</t>
  </si>
  <si>
    <t>Financial Position and Gearing</t>
  </si>
  <si>
    <t>Net Debt</t>
  </si>
  <si>
    <t>Capex on Projects which are not operational yet</t>
  </si>
  <si>
    <t>Total Equity</t>
  </si>
  <si>
    <t>Net working capital and others</t>
  </si>
  <si>
    <t xml:space="preserve">Operating cash flow before tax (OCF before tax) </t>
  </si>
  <si>
    <t>Cash income tax</t>
  </si>
  <si>
    <t xml:space="preserve">Operating cash flow after tax (OCF after tax) </t>
  </si>
  <si>
    <t>Cash Flow after Strategic Spending</t>
  </si>
  <si>
    <t>Net financial cost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</si>
  <si>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</si>
  <si>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</si>
  <si>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</si>
  <si>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</si>
  <si>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</si>
  <si>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IRSL</t>
  </si>
  <si>
    <t>BE</t>
  </si>
  <si>
    <t>BG</t>
  </si>
  <si>
    <t>Financials in Thai Baht (THB)</t>
  </si>
  <si>
    <t>2013(R)</t>
  </si>
  <si>
    <t>2014(R)</t>
  </si>
  <si>
    <t>LTM4Q19</t>
  </si>
  <si>
    <t>LTM4Q20</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</si>
  <si>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</si>
  <si>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</si>
  <si>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</si>
  <si>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</si>
  <si>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</si>
  <si>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</si>
  <si>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</si>
  <si>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</si>
  <si>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</si>
  <si>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</si>
  <si>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</si>
  <si>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</si>
  <si>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</si>
  <si>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</si>
  <si>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</si>
  <si>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</si>
  <si>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</si>
  <si>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</si>
  <si>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</si>
  <si>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</si>
  <si>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</si>
  <si>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</si>
  <si>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</si>
  <si>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</si>
  <si>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</si>
  <si>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</si>
  <si>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</si>
  <si>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</si>
  <si>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</si>
  <si>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</si>
  <si>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</si>
  <si>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</si>
  <si>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1H16</t>
  </si>
  <si>
    <t>2H16</t>
  </si>
  <si>
    <t>1H17</t>
  </si>
  <si>
    <t>2H17</t>
  </si>
  <si>
    <t>1H18</t>
  </si>
  <si>
    <t>2H18</t>
  </si>
  <si>
    <t>1H19</t>
  </si>
  <si>
    <t>2H19</t>
  </si>
  <si>
    <t>9M19</t>
  </si>
  <si>
    <t xml:space="preserve">3Q19 </t>
  </si>
  <si>
    <t>6M19</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</si>
  <si>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</si>
  <si>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</si>
  <si>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</si>
  <si>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</si>
  <si>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</si>
  <si>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</si>
  <si>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</si>
  <si>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</si>
  <si>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</si>
  <si>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</si>
  <si>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</si>
  <si>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</si>
  <si>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</si>
  <si>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EBIT</t>
  </si>
  <si>
    <t>Net Finance Costs</t>
  </si>
  <si>
    <t>Share of JV Income/(Loss)</t>
  </si>
  <si>
    <t>Profit Before Taxes</t>
  </si>
  <si>
    <t>Current Tax</t>
  </si>
  <si>
    <t>Deferred Tax</t>
  </si>
  <si>
    <t>Profit After Taxes</t>
  </si>
  <si>
    <t>Non Controlling Interests (NCI)</t>
  </si>
  <si>
    <t>NP after Tax &amp; NCI</t>
  </si>
  <si>
    <t>Effective total tax rate %</t>
  </si>
  <si>
    <t>Effective current tax rate %</t>
  </si>
  <si>
    <t>Interest on PERP</t>
  </si>
  <si>
    <t>Effective number of shares</t>
  </si>
  <si>
    <t>MM</t>
  </si>
  <si>
    <t>Core EPS</t>
  </si>
  <si>
    <t>THB</t>
  </si>
  <si>
    <t>Reported Financials (Acccounting basis)</t>
  </si>
  <si>
    <t>Inventory Gain/(Loss) and others</t>
  </si>
  <si>
    <t xml:space="preserve">  Acquisition cost &amp; pre-operative expense</t>
  </si>
  <si>
    <t xml:space="preserve">  Gain on Bargain Purchases, impairments and feasibility (Net)* </t>
  </si>
  <si>
    <t xml:space="preserve">  Other Extraordinary Income/(Expense)</t>
  </si>
  <si>
    <t>Reported NP after NCI</t>
  </si>
  <si>
    <t>Reported EPS</t>
  </si>
  <si>
    <t>Total Debt</t>
  </si>
  <si>
    <t xml:space="preserve">Cash &amp; Cash under management </t>
  </si>
  <si>
    <t>Net Operating Debt</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</si>
  <si>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</si>
  <si>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</si>
  <si>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</si>
  <si>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</si>
  <si>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</si>
  <si>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</si>
  <si>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</si>
  <si>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Net growth &amp; investment capex</t>
  </si>
  <si>
    <t>Net Working Capital on acquired/sold Asset</t>
  </si>
  <si>
    <t>Maintenance &amp; Turnaround capex (since 2019)</t>
  </si>
  <si>
    <t>Dividends and PERP interest</t>
  </si>
  <si>
    <t>Check</t>
  </si>
  <si>
    <t>OCF/Net Operating Capital Employed</t>
  </si>
  <si>
    <t>Maintenance Capex as % of Depreciation</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</si>
  <si>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</si>
  <si>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</si>
  <si>
    <t>Financials in USD (US$)</t>
  </si>
  <si>
    <t>3Q19 Exc IRSL</t>
  </si>
  <si>
    <t xml:space="preserve">Closing Exchange Rate </t>
  </si>
  <si>
    <t>M$</t>
  </si>
  <si>
    <t>PBT</t>
  </si>
  <si>
    <t>Current</t>
  </si>
  <si>
    <t>Deferred</t>
  </si>
  <si>
    <t xml:space="preserve"> </t>
  </si>
  <si>
    <t>Inventory Gain/(Loss)</t>
  </si>
  <si>
    <t>Net Operating Capital Employed per MT</t>
  </si>
  <si>
    <t>$/t</t>
  </si>
  <si>
    <t>Dividends and PERP Interest</t>
  </si>
  <si>
    <t>Maintenance Capex per MT of Production</t>
  </si>
  <si>
    <t>Key Core Financials in US$ MT</t>
  </si>
  <si>
    <t>Effective Interest %</t>
  </si>
  <si>
    <t>A. Total of Depreciation &amp; Amortization + Finance Cost</t>
  </si>
  <si>
    <t>Total Tax</t>
  </si>
  <si>
    <t>B. Total of Tax, JV Loss &amp; NCI</t>
  </si>
  <si>
    <t>A+B: Total Expenses below EBITDA</t>
  </si>
  <si>
    <t>ไตรมาสที่ 1 ปี 2562</t>
  </si>
  <si>
    <t>ไตรมาสที่ 2 ปี 2562</t>
  </si>
  <si>
    <t>ไตรมาสที่ 3 ปี 2562</t>
  </si>
  <si>
    <t>ไตรมาสที่ 4 ปี 2562</t>
  </si>
  <si>
    <t>ไตรมาสที่ 1 ปี 2563</t>
  </si>
  <si>
    <t>ไตรมาสที่ 2 ปี 2563</t>
  </si>
  <si>
    <t>ไตรมาสที่ 3 ปี 2563</t>
  </si>
  <si>
    <t>ไตรมาสที่ 4 ปี 2563</t>
  </si>
  <si>
    <t>ไตรมาสที่ 1 ปี 2561</t>
  </si>
  <si>
    <t>ไตรมาสที่ 2 ปี 2561</t>
  </si>
  <si>
    <t>ไตรมาสที่ 3 ปี 2561</t>
  </si>
  <si>
    <t>ไตรมาสที่ 4 ปี 2561</t>
  </si>
  <si>
    <t>ไตรมาสที่ 4 ปี 2560</t>
  </si>
  <si>
    <t>ไตรมาสที่ 3 ปี 2560</t>
  </si>
  <si>
    <t>ไตรมาสที่ 2 ปี 2560</t>
  </si>
  <si>
    <t>ไตรมาสที่ 1 ปี 2560</t>
  </si>
  <si>
    <t>ไตรมาสที่ 4 ปี 2559</t>
  </si>
  <si>
    <t>ไตรมาสที่ 3 ปี 2559</t>
  </si>
  <si>
    <t>ไตรมาสที่ 2 ปี 2559</t>
  </si>
  <si>
    <t>ไตรมาสที่ 1 ปี 2559</t>
  </si>
  <si>
    <t>หน่วย : บาท</t>
  </si>
  <si>
    <t>กำลังการผลิตและอัตราการผลิต</t>
  </si>
  <si>
    <t>กำลังการผลิตติดตั้ง (ณ วันสิ้นงวด)</t>
  </si>
  <si>
    <t>กำลังการผลิต (สำหรับรอบระยะเวลา)</t>
  </si>
  <si>
    <t>ปริมาณผลิต</t>
  </si>
  <si>
    <t>อัตราการผลิต %</t>
  </si>
  <si>
    <t>อัตราแลกเปลี่ยนถัวเฉลี่ย</t>
  </si>
  <si>
    <t>อัตราแลกเปลี่ยนปิด</t>
  </si>
  <si>
    <t>ข้อมูลทางการเงินหลัก (ไม่รวมรายการพิเศษ)</t>
  </si>
  <si>
    <t>ล้านตัน</t>
  </si>
  <si>
    <t>บาท/เหรียญสหรัฐ</t>
  </si>
  <si>
    <t>รายได้</t>
  </si>
  <si>
    <t>ล้านบาท</t>
  </si>
  <si>
    <t>ค่าเสื่อมราคาและค่าตัดจำหน่าย</t>
  </si>
  <si>
    <t>ต้นทุนทางการเงินสุทธิ</t>
  </si>
  <si>
    <t>ส่วนแบ่งกำไร(ขาดทุน)จากกิจการร่วมทุน</t>
  </si>
  <si>
    <t>กำไร(ขาดทุน)ก่อนภาษีเงินได้</t>
  </si>
  <si>
    <t>ภาษีเงินได้</t>
  </si>
  <si>
    <t>ภาษีเงินได้รอการตัดบัญชี</t>
  </si>
  <si>
    <t>ภาษีเงินได้ปรับปรุงในกำไร(ขาดทุน)จากสินค้าคงเหลือ</t>
  </si>
  <si>
    <t>กำไร(ขาดทุน)สำหรับงวด</t>
  </si>
  <si>
    <t>ส่วนได้เสียที่ไม่มีอำนาจควบคุม</t>
  </si>
  <si>
    <t>รายการพิเศษ รายได้/ (ค่าใช้จ่าย) ของส่วนได้เสียที่ไม่มีอำนาจควบคุม</t>
  </si>
  <si>
    <t>กำไรสุทธิหลังหักส่วนได้เสียที่ไม่มีอำนาจควบคุม</t>
  </si>
  <si>
    <t>อัตราภาษีเงินได้ที่แท้จริง %</t>
  </si>
  <si>
    <t>อัตราภาษีเงินได้ที่จ่ายเป็นเงินสด %</t>
  </si>
  <si>
    <t>ดอกเบี้ยจ่ายสำหรับหุ้นกู้ด้อยสิทธิที่มีลักษณะคล้ายทุน</t>
  </si>
  <si>
    <t xml:space="preserve">จำนวนหุ้น </t>
  </si>
  <si>
    <t>ล้านหุ้น</t>
  </si>
  <si>
    <t xml:space="preserve">กำไรต่อหุ้น </t>
  </si>
  <si>
    <t>บาท</t>
  </si>
  <si>
    <t>ข้อมูลทางการเงินตามรายงาน</t>
  </si>
  <si>
    <t>กำไร/(ขาดทุน) จากสินค้าคงเหลือ</t>
  </si>
  <si>
    <t>รายการพิเศษ</t>
  </si>
  <si>
    <t xml:space="preserve">  ค่าใช้จ่ายจากการเข้าซื้อกิจการ และ ค่าใช้จ่ายก่อนเริ่มดำเนินงาน</t>
  </si>
  <si>
    <t xml:space="preserve">  กำไรจากการต่อรองราคาซื้อจากการเข้าซื้อกิจการ ขาดทุนจากการด้อยค่า 
  และค่าใช้จ่ายในการศึกษาโครงการ * </t>
  </si>
  <si>
    <t xml:space="preserve">  รายการพิเศษ รายได้/ (ค่าใช้จ่าย) อื่น</t>
  </si>
  <si>
    <t>สถานะทางการเงินและอัตราส่วนหนี้สิน</t>
  </si>
  <si>
    <t>หนี้สินรวม</t>
  </si>
  <si>
    <t>เงินสดและเงินสดภายใต้การบริหาร</t>
  </si>
  <si>
    <t>หนี้สินสุทธิ</t>
  </si>
  <si>
    <t>หนี้สินสำหรับโครงการที่ยังไม่เริ่มดำเนินงาน</t>
  </si>
  <si>
    <t>หนี้สินจากการดำเนินงานสุทธิ</t>
  </si>
  <si>
    <t>ส่วนของผู้ถือหุ้นรวม</t>
  </si>
  <si>
    <t xml:space="preserve"> รวมส่วนของผู้ถือหุ้นบริษัทใหญ่</t>
  </si>
  <si>
    <t xml:space="preserve"> ส่วนได้เสียที่ไม่มีอำนาจควบคุม</t>
  </si>
  <si>
    <t xml:space="preserve"> หุ้นกู้ด้อยสิทธิที่มีลักษณะคล้ายทุน </t>
  </si>
  <si>
    <t>อัตราส่วนหนี้สินจากการดำเนินงานสุทธิต่อทุน</t>
  </si>
  <si>
    <t>เท่า</t>
  </si>
  <si>
    <t>เงินทุนสุทธิจากการดำเนินงาน</t>
  </si>
  <si>
    <t>งบกระแสเงินสด</t>
  </si>
  <si>
    <t>เงินทุนหมุนเวียนสุทธิและอื่นๆ</t>
  </si>
  <si>
    <t>กระแสเงินสดจากกิจกรรมดำเนินงานก่อนหักภาษีเงินได้</t>
  </si>
  <si>
    <t>ภาษีจ่าย</t>
  </si>
  <si>
    <t>กระแสเงินสดจากกิจกรรมดำเนินงานหลังหักภาษีเงินได้</t>
  </si>
  <si>
    <t>รายจ่ายฝ่ายทุนเพื่อการขยายกำลังการผลิตและการลงทุนใหม่</t>
  </si>
  <si>
    <t>เงินทุนหมุนเวียนสุทธิสาหรับเข้าซื้อ/ขายสินทรัพย์</t>
  </si>
  <si>
    <t>รายจ่ายฝ่ายทุนเพื่อการบำรุงรักษา</t>
  </si>
  <si>
    <t>กระแสเงินสดหลังการใช้จ่ายตามกลยุทธ์</t>
  </si>
  <si>
    <t>เงินปันผลจ่ายและดอกเบี้ยจ่ายสาหรับหุ้นกู้ด้อยสิทธิที่มีลักษณะคล้ายทุน</t>
  </si>
  <si>
    <t>เงินสดรับจากการออกหุ้นสามัญออกให้ตามการใช้สิทธิของใบสำคัญแสดงสิทธิ</t>
  </si>
  <si>
    <t>เงินสดรับจากหุ้นกู้ด้อยสิทธิที่มีลักษณะคล้ายทุน</t>
  </si>
  <si>
    <t xml:space="preserve">(เพิ่มขึ้น) ลดลงในหนี้สินสุทธิตามเกณฑ์เงินสด </t>
  </si>
  <si>
    <t xml:space="preserve">ผลกระทบจากอัตราแลกเปลี่ยนของเงินตราต่างประเทศสิ้นงวดและของหนี้สินสุทธิที่เปลี่ยนแปลงไประหว่างงวด </t>
  </si>
  <si>
    <t>(เพิ่มขึ้น) ลดลงของหนี้สินสุทธิใน งบแสดงฐานะทางการเงิน</t>
  </si>
  <si>
    <t>กระแสเงินสดจากกิจกรรมดำเนินงานต่อเงินทุนสุทธิจากการดำเนินงาน</t>
  </si>
  <si>
    <t>รายจ่ายฝ่ายทุนเพื่อการบำรุงรักษาต่อค่าเสื่อมราคาและค่าตัดจำหน่าย</t>
  </si>
  <si>
    <t>ข้อสังเกต: 1) ตัวเลขทางการเงินในอดีตบางส่วนถูกปรับปรุงในไตรมาสที่ 4 ปี 2558 เนื่องจากการเปลี่ยนแปลงในนโยบายการตีราคาใหม่ (Revaluation) ของบริษัทตามมาตรฐานการบัญชีฉบับใหม่ การเปลี่ยนแปลงไม่ได้มีความเป็นสาระสำคัญ บริษัทจึงทำการปรับปรุงตัวเลขรายปี ดังนั้น ผลรวมของไตรมาสจึงอาจไม่เท่ากับตัวเลขรายปีเป็นจำนวนเล็กน้อย การปรับเปลี่ยนราคา Feedstock สำหรับ captive sales ให้ PET ในการลดค่าขนส่งไม่ถูกนำมารวม และไม่มีผลกระทบต่อ regional หรือ consolidated EBITDA
2) ตัวเลขทางการเงินหลักในไตรมาสที่ 2 ปี 2562 ไม่รวม IRSL แต่ถูกรวมในไตรมาสที่ 3 ปี 2562</t>
  </si>
  <si>
    <r>
      <t xml:space="preserve">บริษัทได้จัดเตรียมข้อมูลในรูปแบบ Excel เพื่อรวบรวมข้อมูลเพื่อการเปิดเผยต่อสาธารณะไว้ในที่เดียว อย่างไรก็ตาม โปรดใช้ข้อมูล MD&amp;A และงบการเงินที่นำส่ง SET ในการตัดสินใจ รวมไปถึงเป็นเครื่องมือเพื่อใช้ในการคาดการณ์ บริษัทได้ทำให้อยู่ในรูปแบบที่ไม่ซับซ้อน 
และใช้เพื่อการอ้างอิงของท่านเท่านั้น โดยมิได้แสดงสมมุติฐานในอนาคต ท่านอาจคาดการณ์หรือเปลี่ยนแปลงการคาดการณ์ตามแต่เห็นสมควร </t>
    </r>
    <r>
      <rPr>
        <b/>
        <sz val="11"/>
        <color theme="8"/>
        <rFont val="Calibri"/>
        <family val="2"/>
        <scheme val="minor"/>
      </rPr>
      <t>ซึ่งบริษัทไม่สามารถแสดงความรับผิดชอบต่อข้อผิดพลาดใดที่อาจเกิดขึ้นจากการใช้ข้อมูลดังกล่าว</t>
    </r>
  </si>
  <si>
    <t>รายจ่ายฝ่ายทุนเพื่อการบำรุงรักษาต่อตัน</t>
  </si>
  <si>
    <t>เหรียญต่อตัน</t>
  </si>
  <si>
    <t>ล้านเหรียญ</t>
  </si>
  <si>
    <t>เงินทุนสุทธิจากการดำเนินงานต่อตัน</t>
  </si>
  <si>
    <t>ข้อมูลทางการเงินหลักต่อตัน</t>
  </si>
  <si>
    <t>A. ค่าเสื่อมราคาและค่าตัดจำหน่าย + ต้นทุนทางการเงิน</t>
  </si>
  <si>
    <t>ภาษีเงินได้รวม</t>
  </si>
  <si>
    <t>B. ภาษีเงินได้รวม ส่วนแบ่งกำไร(ขาดทุน)จากกิจการร่วมทุน และส่วนได้เสียที่ไม่มีอำนาจควบคุม</t>
  </si>
  <si>
    <t>A+B: ค่าใช้จ่ายรวมที่อยู่ต่ำกว่า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</si>
</sst>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00_);_(* \(#,##0.0000\);_(* &quot;-&quot;??_);_(@_)"/>
    <numFmt numFmtId="165" formatCode="_-* #,##0.00_-;\-* #,##0.00_-;_-* &quot;-&quot;??_-;_-@_-"/>
    <numFmt numFmtId="166" formatCode="_(* #,##0_);_(* \(#,##0\);_(* &quot;-&quot;??_);_(@_)"/>
    <numFmt numFmtId="167" formatCode="#,##0%;[Red]\(#,##0\)%"/>
    <numFmt numFmtId="168" formatCode="_(* #,##0.00000_);_(* \(#,##0.00000\);_(* &quot;-&quot;??_);_(@_)"/>
    <numFmt numFmtId="169" formatCode="#,##0.0000_);[Red]\(#,##0.0000\)"/>
    <numFmt numFmtId="170" formatCode="#,###%;[Red]\(#,###\)%"/>
    <numFmt numFmtId="171" formatCode="0.0000"/>
    <numFmt numFmtId="172" formatCode="#,##0.000_);[Red]\(#,##0.000\)"/>
    <numFmt numFmtId="173" formatCode="_-* #,##0.0000_-;\-* #,##0.0000_-;_-* &quot;-&quot;??_-;_-@_-"/>
    <numFmt numFmtId="174" formatCode="_(* #,##0.0_);_(* \(#,##0.0\);_(* &quot;-&quot;??_);_(@_)"/>
    <numFmt numFmtId="175" formatCode="#,##0.00_ ;[Red]\-#,##0.00\ "/>
    <numFmt numFmtId="176" formatCode="0.000"/>
    <numFmt numFmtId="177" formatCode="#,##0.0%;[Red]\(#,##0.0\)%"/>
    <numFmt numFmtId="178" formatCode="0.0%"/>
  </numFmts>
  <fonts count="19">
    <font>
      <sz val="11"/>
      <color theme="1"/>
      <name val="Calibri"/>
      <family val="2"/>
      <scheme val="minor"/>
    </font>
    <font>
      <sz val="11"/>
      <color theme="1"/>
      <name val="Calibri"/>
      <family val="2"/>
      <scheme val="minor"/>
    </font>
    <font>
      <b/>
      <sz val="22"/>
      <color theme="1"/>
      <name val="Calibri"/>
      <family val="2"/>
      <scheme val="minor"/>
    </font>
    <font>
      <b/>
      <sz val="9"/>
      <color indexed="81"/>
      <name val="Tahoma"/>
      <family val="2"/>
    </font>
    <font>
      <sz val="9"/>
      <color indexed="81"/>
      <name val="Tahoma"/>
      <family val="2"/>
    </font>
    <font>
      <b/>
      <sz val="12"/>
      <color theme="1"/>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b/>
      <sz val="20"/>
      <color theme="1"/>
      <name val="Calibri"/>
      <family val="2"/>
      <scheme val="minor"/>
    </font>
    <font>
      <sz val="10"/>
      <name val="Calibri"/>
      <family val="2"/>
      <scheme val="minor"/>
    </font>
    <font>
      <sz val="10"/>
      <color indexed="8"/>
      <name val="Calibri"/>
      <family val="2"/>
      <scheme val="minor"/>
    </font>
    <font>
      <sz val="10"/>
      <color rgb="FF000000"/>
      <name val="Calibri"/>
      <family val="2"/>
      <scheme val="minor"/>
    </font>
    <font>
      <b/>
      <sz val="12"/>
      <color rgb="FF1F497D"/>
      <name val="Calibri"/>
      <family val="2"/>
      <scheme val="minor"/>
    </font>
    <font>
      <b/>
      <sz val="10"/>
      <color theme="1" tint="0.34998626667073579"/>
      <name val="Calibri"/>
      <family val="2"/>
      <scheme val="minor"/>
    </font>
    <font>
      <b/>
      <sz val="10"/>
      <name val="Calibri"/>
      <family val="2"/>
      <scheme val="minor"/>
    </font>
    <font>
      <b/>
      <sz val="10"/>
      <color indexed="8"/>
      <name val="Calibri"/>
      <family val="2"/>
      <scheme val="minor"/>
    </font>
    <font>
      <sz val="10"/>
      <name val="Arial"/>
      <family val="2"/>
      <charset val="222"/>
    </font>
    <font>
      <b/>
      <sz val="11"/>
      <color theme="8"/>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2065187536243"/>
        <bgColor indexed="64"/>
      </patternFill>
    </fill>
    <fill>
      <patternFill patternType="lightTrellis">
        <bgColor theme="6" tint="0.79995117038483843"/>
      </patternFill>
    </fill>
    <fill>
      <patternFill patternType="lightTrellis">
        <bgColor theme="0"/>
      </patternFill>
    </fill>
    <fill>
      <patternFill patternType="lightTrellis"/>
    </fill>
    <fill>
      <patternFill patternType="lightTrellis">
        <bgColor theme="4" tint="0.79998168889431442"/>
      </patternFill>
    </fill>
    <fill>
      <patternFill patternType="solid">
        <fgColor theme="6" tint="0.39997558519241921"/>
        <bgColor indexed="64"/>
      </patternFill>
    </fill>
    <fill>
      <patternFill patternType="solid">
        <fgColor rgb="FF92D050"/>
        <bgColor indexed="64"/>
      </patternFill>
    </fill>
    <fill>
      <patternFill patternType="solid">
        <fgColor rgb="FF00FF00"/>
        <bgColor indexed="64"/>
      </patternFill>
    </fill>
    <fill>
      <patternFill patternType="solid">
        <fgColor theme="9" tint="0.79998168889431442"/>
        <bgColor indexed="64"/>
      </patternFill>
    </fill>
    <fill>
      <patternFill patternType="solid">
        <fgColor rgb="FF00B050"/>
        <bgColor indexed="64"/>
      </patternFill>
    </fill>
    <fill>
      <patternFill patternType="lightTrellis">
        <bgColor theme="6" tint="0.79998168889431442"/>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7" fillId="0" borderId="0"/>
  </cellStyleXfs>
  <cellXfs count="393">
    <xf numFmtId="0" fontId="0" fillId="0" borderId="0" xfId="0"/>
    <xf numFmtId="15" fontId="5" fillId="0" borderId="0" xfId="0" applyNumberFormat="1" applyFont="1" applyFill="1" applyAlignment="1">
      <alignment horizontal="center"/>
    </xf>
    <xf numFmtId="0" fontId="6" fillId="0" borderId="0" xfId="0" applyFont="1" applyFill="1" applyAlignment="1">
      <alignment horizontal="center"/>
    </xf>
    <xf numFmtId="0" fontId="6" fillId="0" borderId="0" xfId="0" applyFont="1" applyFill="1"/>
    <xf numFmtId="168" fontId="6" fillId="0" borderId="0" xfId="0" applyNumberFormat="1" applyFont="1" applyFill="1"/>
    <xf numFmtId="0" fontId="7" fillId="0" borderId="0" xfId="0" applyFont="1" applyFill="1"/>
    <xf numFmtId="0" fontId="6" fillId="0" borderId="0" xfId="0" applyFont="1" applyFill="1" applyBorder="1"/>
    <xf numFmtId="0" fontId="6" fillId="0" borderId="0" xfId="0" applyFont="1"/>
    <xf numFmtId="0" fontId="6" fillId="2" borderId="0" xfId="0" applyFont="1" applyFill="1"/>
    <xf numFmtId="0" fontId="6" fillId="0" borderId="0" xfId="0" applyFont="1" applyAlignment="1"/>
    <xf numFmtId="43" fontId="6" fillId="0" borderId="0" xfId="1" applyFont="1"/>
    <xf numFmtId="0" fontId="2" fillId="0" borderId="0" xfId="0" applyFont="1" applyFill="1"/>
    <xf numFmtId="0" fontId="8" fillId="0" borderId="0" xfId="0" applyFont="1" applyFill="1" applyAlignment="1">
      <alignment horizontal="center"/>
    </xf>
    <xf numFmtId="0" fontId="8" fillId="3" borderId="3" xfId="0" applyFont="1" applyFill="1" applyBorder="1" applyAlignment="1">
      <alignment horizontal="center" wrapText="1"/>
    </xf>
    <xf numFmtId="0" fontId="8" fillId="3" borderId="3" xfId="0" quotePrefix="1" applyFont="1" applyFill="1" applyBorder="1" applyAlignment="1">
      <alignment horizontal="center" wrapText="1"/>
    </xf>
    <xf numFmtId="0" fontId="8" fillId="3"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4" xfId="0" applyFont="1" applyFill="1" applyBorder="1" applyAlignment="1">
      <alignment horizontal="center" wrapText="1"/>
    </xf>
    <xf numFmtId="0" fontId="8" fillId="4" borderId="4" xfId="0" quotePrefix="1" applyFont="1" applyFill="1" applyBorder="1" applyAlignment="1">
      <alignment horizontal="center" wrapText="1"/>
    </xf>
    <xf numFmtId="0" fontId="8" fillId="4" borderId="6" xfId="0" applyFont="1" applyFill="1" applyBorder="1" applyAlignment="1">
      <alignment horizontal="center" wrapText="1"/>
    </xf>
    <xf numFmtId="0" fontId="8" fillId="4" borderId="0" xfId="0" applyFont="1" applyFill="1" applyBorder="1" applyAlignment="1">
      <alignment horizontal="center" wrapText="1"/>
    </xf>
    <xf numFmtId="0" fontId="6" fillId="0" borderId="0" xfId="0" applyFont="1" applyAlignment="1">
      <alignment horizontal="center"/>
    </xf>
    <xf numFmtId="0" fontId="8" fillId="5" borderId="4" xfId="0" applyFont="1" applyFill="1" applyBorder="1" applyAlignment="1">
      <alignment horizontal="center" wrapText="1"/>
    </xf>
    <xf numFmtId="0" fontId="9" fillId="6" borderId="7" xfId="0" applyFont="1" applyFill="1" applyBorder="1"/>
    <xf numFmtId="38" fontId="0" fillId="6" borderId="8" xfId="0" applyNumberFormat="1" applyFont="1" applyFill="1" applyBorder="1" applyAlignment="1">
      <alignment horizontal="center"/>
    </xf>
    <xf numFmtId="38" fontId="0" fillId="6" borderId="2" xfId="0" applyNumberFormat="1" applyFont="1" applyFill="1" applyBorder="1"/>
    <xf numFmtId="43" fontId="0" fillId="6" borderId="2" xfId="1" applyFont="1" applyFill="1" applyBorder="1"/>
    <xf numFmtId="43" fontId="0" fillId="6" borderId="3" xfId="1" applyFont="1" applyFill="1" applyBorder="1"/>
    <xf numFmtId="169" fontId="0" fillId="6" borderId="2" xfId="0" applyNumberFormat="1" applyFont="1" applyFill="1" applyBorder="1"/>
    <xf numFmtId="38" fontId="0" fillId="6" borderId="3" xfId="0" applyNumberFormat="1" applyFont="1" applyFill="1" applyBorder="1"/>
    <xf numFmtId="0" fontId="0" fillId="2" borderId="0" xfId="0" applyFont="1" applyFill="1" applyBorder="1"/>
    <xf numFmtId="38" fontId="0" fillId="6" borderId="0" xfId="0" applyNumberFormat="1" applyFont="1" applyFill="1" applyBorder="1"/>
    <xf numFmtId="38" fontId="0" fillId="4" borderId="0" xfId="0" applyNumberFormat="1" applyFont="1" applyFill="1" applyBorder="1"/>
    <xf numFmtId="43" fontId="0" fillId="2" borderId="0" xfId="1" applyFont="1" applyFill="1" applyBorder="1"/>
    <xf numFmtId="43" fontId="6" fillId="2" borderId="0" xfId="1" applyFont="1" applyFill="1"/>
    <xf numFmtId="0" fontId="6" fillId="0" borderId="9" xfId="0" applyFont="1" applyFill="1" applyBorder="1"/>
    <xf numFmtId="0" fontId="6" fillId="0" borderId="10" xfId="0" applyFont="1" applyFill="1" applyBorder="1" applyAlignment="1">
      <alignment horizontal="center"/>
    </xf>
    <xf numFmtId="40" fontId="6" fillId="0" borderId="0" xfId="1" applyNumberFormat="1" applyFont="1" applyFill="1" applyBorder="1" applyAlignment="1"/>
    <xf numFmtId="40" fontId="6" fillId="7" borderId="11" xfId="1" applyNumberFormat="1" applyFont="1" applyFill="1" applyBorder="1" applyAlignment="1"/>
    <xf numFmtId="40" fontId="6" fillId="8" borderId="11" xfId="1" applyNumberFormat="1" applyFont="1" applyFill="1" applyBorder="1" applyAlignment="1"/>
    <xf numFmtId="40" fontId="6" fillId="9" borderId="0" xfId="1" applyNumberFormat="1" applyFont="1" applyFill="1" applyBorder="1" applyAlignment="1"/>
    <xf numFmtId="40" fontId="6" fillId="10" borderId="0" xfId="1" applyNumberFormat="1" applyFont="1" applyFill="1" applyBorder="1" applyAlignment="1"/>
    <xf numFmtId="40" fontId="6" fillId="11" borderId="11" xfId="1" applyNumberFormat="1" applyFont="1" applyFill="1" applyBorder="1" applyAlignment="1"/>
    <xf numFmtId="43" fontId="6" fillId="9" borderId="0" xfId="1" applyFont="1" applyFill="1" applyAlignment="1">
      <alignment horizontal="center"/>
    </xf>
    <xf numFmtId="43" fontId="6" fillId="11" borderId="0" xfId="1" applyFont="1" applyFill="1" applyAlignment="1">
      <alignment horizontal="center"/>
    </xf>
    <xf numFmtId="43" fontId="6" fillId="11" borderId="0" xfId="1" applyFont="1" applyFill="1" applyBorder="1" applyAlignment="1">
      <alignment horizontal="center"/>
    </xf>
    <xf numFmtId="165" fontId="6" fillId="2" borderId="0" xfId="0" applyNumberFormat="1" applyFont="1" applyFill="1"/>
    <xf numFmtId="40" fontId="6" fillId="3" borderId="11" xfId="1" applyNumberFormat="1" applyFont="1" applyFill="1" applyBorder="1" applyAlignment="1"/>
    <xf numFmtId="40" fontId="6" fillId="4" borderId="11" xfId="1" applyNumberFormat="1" applyFont="1" applyFill="1" applyBorder="1" applyAlignment="1"/>
    <xf numFmtId="164" fontId="6" fillId="2" borderId="0" xfId="0" applyNumberFormat="1" applyFont="1" applyFill="1"/>
    <xf numFmtId="43" fontId="6" fillId="2" borderId="0" xfId="1" applyNumberFormat="1" applyFont="1" applyFill="1" applyAlignment="1">
      <alignment horizontal="center"/>
    </xf>
    <xf numFmtId="43" fontId="6" fillId="4" borderId="0" xfId="1" applyNumberFormat="1" applyFont="1" applyFill="1" applyAlignment="1">
      <alignment horizontal="center"/>
    </xf>
    <xf numFmtId="43" fontId="6" fillId="4" borderId="0" xfId="1" applyNumberFormat="1" applyFont="1" applyFill="1" applyBorder="1" applyAlignment="1">
      <alignment horizontal="center"/>
    </xf>
    <xf numFmtId="43" fontId="6" fillId="12" borderId="0" xfId="1" applyNumberFormat="1" applyFont="1" applyFill="1" applyAlignment="1">
      <alignment horizontal="center"/>
    </xf>
    <xf numFmtId="40" fontId="6" fillId="0" borderId="1" xfId="1" applyNumberFormat="1" applyFont="1" applyFill="1" applyBorder="1" applyAlignment="1"/>
    <xf numFmtId="40" fontId="6" fillId="3" borderId="12" xfId="1" applyNumberFormat="1" applyFont="1" applyFill="1" applyBorder="1" applyAlignment="1"/>
    <xf numFmtId="40" fontId="6" fillId="4" borderId="12" xfId="1" applyNumberFormat="1" applyFont="1" applyFill="1" applyBorder="1" applyAlignment="1"/>
    <xf numFmtId="43" fontId="6" fillId="2" borderId="1" xfId="1" applyFont="1" applyFill="1" applyBorder="1" applyAlignment="1">
      <alignment horizontal="center"/>
    </xf>
    <xf numFmtId="43" fontId="6" fillId="4" borderId="1" xfId="1" applyFont="1" applyFill="1" applyBorder="1" applyAlignment="1">
      <alignment horizontal="center"/>
    </xf>
    <xf numFmtId="43" fontId="6" fillId="4" borderId="0" xfId="1" applyFont="1" applyFill="1" applyBorder="1" applyAlignment="1">
      <alignment horizontal="center"/>
    </xf>
    <xf numFmtId="43" fontId="6" fillId="13" borderId="1" xfId="1" applyFont="1" applyFill="1" applyBorder="1" applyAlignment="1">
      <alignment horizontal="center"/>
    </xf>
    <xf numFmtId="9" fontId="8" fillId="0" borderId="9" xfId="2" applyFont="1" applyFill="1" applyBorder="1"/>
    <xf numFmtId="9" fontId="8" fillId="0" borderId="10" xfId="2" applyFont="1" applyFill="1" applyBorder="1" applyAlignment="1">
      <alignment horizontal="center"/>
    </xf>
    <xf numFmtId="170" fontId="8" fillId="0" borderId="0" xfId="2" applyNumberFormat="1" applyFont="1" applyFill="1" applyBorder="1" applyAlignment="1">
      <alignment horizontal="right"/>
    </xf>
    <xf numFmtId="170" fontId="8" fillId="3" borderId="11" xfId="2" applyNumberFormat="1" applyFont="1" applyFill="1" applyBorder="1" applyAlignment="1">
      <alignment horizontal="right"/>
    </xf>
    <xf numFmtId="170" fontId="8" fillId="4" borderId="11" xfId="2" applyNumberFormat="1" applyFont="1" applyFill="1" applyBorder="1" applyAlignment="1">
      <alignment horizontal="right"/>
    </xf>
    <xf numFmtId="9" fontId="8" fillId="2" borderId="0" xfId="2" applyFont="1" applyFill="1"/>
    <xf numFmtId="9" fontId="8" fillId="2" borderId="0" xfId="2" applyFont="1" applyFill="1" applyAlignment="1">
      <alignment horizontal="right"/>
    </xf>
    <xf numFmtId="9" fontId="8" fillId="4" borderId="0" xfId="2" applyFont="1" applyFill="1" applyAlignment="1">
      <alignment horizontal="right"/>
    </xf>
    <xf numFmtId="9" fontId="8" fillId="4" borderId="0" xfId="2" applyFont="1" applyFill="1" applyBorder="1" applyAlignment="1">
      <alignment horizontal="right"/>
    </xf>
    <xf numFmtId="43" fontId="8" fillId="2" borderId="0" xfId="1" applyFont="1" applyFill="1"/>
    <xf numFmtId="40" fontId="6" fillId="0" borderId="0" xfId="1" applyNumberFormat="1" applyFont="1" applyFill="1" applyBorder="1"/>
    <xf numFmtId="40" fontId="6" fillId="3" borderId="11" xfId="1" applyNumberFormat="1" applyFont="1" applyFill="1" applyBorder="1"/>
    <xf numFmtId="40" fontId="6" fillId="4" borderId="11" xfId="1" applyNumberFormat="1" applyFont="1" applyFill="1" applyBorder="1"/>
    <xf numFmtId="2" fontId="6" fillId="2" borderId="0" xfId="1" applyNumberFormat="1" applyFont="1" applyFill="1"/>
    <xf numFmtId="2" fontId="6" fillId="2" borderId="0" xfId="1" applyNumberFormat="1" applyFont="1" applyFill="1" applyBorder="1"/>
    <xf numFmtId="171" fontId="6" fillId="4" borderId="0" xfId="1" applyNumberFormat="1" applyFont="1" applyFill="1"/>
    <xf numFmtId="2" fontId="6" fillId="4" borderId="0" xfId="1" applyNumberFormat="1" applyFont="1" applyFill="1" applyBorder="1"/>
    <xf numFmtId="2" fontId="6" fillId="13" borderId="0" xfId="1" applyNumberFormat="1" applyFont="1" applyFill="1"/>
    <xf numFmtId="2" fontId="6" fillId="4" borderId="0" xfId="1" applyNumberFormat="1" applyFont="1" applyFill="1"/>
    <xf numFmtId="0" fontId="9" fillId="6" borderId="9" xfId="0" applyFont="1" applyFill="1" applyBorder="1"/>
    <xf numFmtId="38" fontId="0" fillId="6" borderId="10" xfId="0" applyNumberFormat="1" applyFont="1" applyFill="1" applyBorder="1" applyAlignment="1">
      <alignment horizontal="center"/>
    </xf>
    <xf numFmtId="38" fontId="0" fillId="6" borderId="0" xfId="1" applyNumberFormat="1" applyFont="1" applyFill="1" applyBorder="1"/>
    <xf numFmtId="38" fontId="0" fillId="6" borderId="11" xfId="1" applyNumberFormat="1" applyFont="1" applyFill="1" applyBorder="1"/>
    <xf numFmtId="38" fontId="0" fillId="6" borderId="11" xfId="0" applyNumberFormat="1" applyFont="1" applyFill="1" applyBorder="1"/>
    <xf numFmtId="38" fontId="6" fillId="0" borderId="0" xfId="2" applyNumberFormat="1" applyFont="1" applyFill="1" applyBorder="1"/>
    <xf numFmtId="38" fontId="6" fillId="3" borderId="11" xfId="2" applyNumberFormat="1" applyFont="1" applyFill="1" applyBorder="1"/>
    <xf numFmtId="38" fontId="6" fillId="0" borderId="0" xfId="2" applyNumberFormat="1" applyFont="1" applyFill="1" applyBorder="1" applyAlignment="1">
      <alignment horizontal="right"/>
    </xf>
    <xf numFmtId="38" fontId="6" fillId="0" borderId="0" xfId="1" applyNumberFormat="1" applyFont="1" applyFill="1" applyBorder="1" applyAlignment="1">
      <alignment horizontal="right"/>
    </xf>
    <xf numFmtId="38" fontId="6" fillId="4" borderId="11" xfId="1" applyNumberFormat="1" applyFont="1" applyFill="1" applyBorder="1" applyAlignment="1">
      <alignment horizontal="right"/>
    </xf>
    <xf numFmtId="166" fontId="6" fillId="2" borderId="0" xfId="1" applyNumberFormat="1" applyFont="1" applyFill="1" applyAlignment="1">
      <alignment horizontal="right"/>
    </xf>
    <xf numFmtId="166" fontId="6" fillId="4" borderId="0" xfId="1" applyNumberFormat="1" applyFont="1" applyFill="1" applyAlignment="1">
      <alignment horizontal="right"/>
    </xf>
    <xf numFmtId="166" fontId="6" fillId="4" borderId="0" xfId="1" applyNumberFormat="1" applyFont="1" applyFill="1" applyBorder="1" applyAlignment="1">
      <alignment horizontal="right"/>
    </xf>
    <xf numFmtId="38" fontId="8" fillId="6" borderId="9" xfId="0" applyNumberFormat="1" applyFont="1" applyFill="1" applyBorder="1"/>
    <xf numFmtId="38" fontId="8" fillId="6" borderId="10" xfId="0" applyNumberFormat="1" applyFont="1" applyFill="1" applyBorder="1" applyAlignment="1">
      <alignment horizontal="center"/>
    </xf>
    <xf numFmtId="38" fontId="8" fillId="6" borderId="0" xfId="1" applyNumberFormat="1" applyFont="1" applyFill="1" applyBorder="1" applyAlignment="1">
      <alignment horizontal="right"/>
    </xf>
    <xf numFmtId="38" fontId="8" fillId="3" borderId="11" xfId="1" applyNumberFormat="1" applyFont="1" applyFill="1" applyBorder="1" applyAlignment="1">
      <alignment horizontal="right"/>
    </xf>
    <xf numFmtId="38" fontId="8" fillId="4" borderId="11" xfId="1" applyNumberFormat="1" applyFont="1" applyFill="1" applyBorder="1" applyAlignment="1">
      <alignment horizontal="right"/>
    </xf>
    <xf numFmtId="166" fontId="6" fillId="2" borderId="0" xfId="1" applyNumberFormat="1" applyFont="1" applyFill="1"/>
    <xf numFmtId="38" fontId="6" fillId="6" borderId="0" xfId="1" applyNumberFormat="1" applyFont="1" applyFill="1" applyAlignment="1">
      <alignment horizontal="right"/>
    </xf>
    <xf numFmtId="38" fontId="6" fillId="4" borderId="0" xfId="1" applyNumberFormat="1" applyFont="1" applyFill="1" applyAlignment="1">
      <alignment horizontal="right"/>
    </xf>
    <xf numFmtId="172" fontId="6" fillId="4" borderId="0" xfId="1" applyNumberFormat="1" applyFont="1" applyFill="1" applyBorder="1" applyAlignment="1">
      <alignment horizontal="right"/>
    </xf>
    <xf numFmtId="38" fontId="8" fillId="2" borderId="0" xfId="1" applyNumberFormat="1" applyFont="1" applyFill="1" applyAlignment="1">
      <alignment horizontal="right"/>
    </xf>
    <xf numFmtId="43" fontId="6" fillId="2" borderId="0" xfId="1" applyFont="1" applyFill="1" applyBorder="1"/>
    <xf numFmtId="38" fontId="8" fillId="13" borderId="0" xfId="1" applyNumberFormat="1" applyFont="1" applyFill="1" applyAlignment="1">
      <alignment horizontal="right"/>
    </xf>
    <xf numFmtId="38" fontId="6" fillId="0" borderId="0" xfId="1" applyNumberFormat="1" applyFont="1" applyFill="1" applyBorder="1"/>
    <xf numFmtId="38" fontId="6" fillId="3" borderId="11" xfId="1" applyNumberFormat="1" applyFont="1" applyFill="1" applyBorder="1"/>
    <xf numFmtId="38" fontId="6" fillId="4" borderId="11" xfId="1" applyNumberFormat="1" applyFont="1" applyFill="1" applyBorder="1"/>
    <xf numFmtId="38" fontId="8" fillId="6" borderId="0" xfId="1" applyNumberFormat="1" applyFont="1" applyFill="1" applyAlignment="1">
      <alignment horizontal="right"/>
    </xf>
    <xf numFmtId="38" fontId="8" fillId="4" borderId="0" xfId="1" applyNumberFormat="1" applyFont="1" applyFill="1" applyAlignment="1">
      <alignment horizontal="right"/>
    </xf>
    <xf numFmtId="38" fontId="8" fillId="2" borderId="0" xfId="0" applyNumberFormat="1" applyFont="1" applyFill="1"/>
    <xf numFmtId="38" fontId="6" fillId="2" borderId="9" xfId="0" applyNumberFormat="1" applyFont="1" applyFill="1" applyBorder="1"/>
    <xf numFmtId="38" fontId="6" fillId="2" borderId="10" xfId="0" applyNumberFormat="1" applyFont="1" applyFill="1" applyBorder="1" applyAlignment="1">
      <alignment horizontal="center"/>
    </xf>
    <xf numFmtId="38" fontId="6" fillId="2" borderId="1" xfId="1" applyNumberFormat="1" applyFont="1" applyFill="1" applyBorder="1" applyAlignment="1">
      <alignment horizontal="right"/>
    </xf>
    <xf numFmtId="38" fontId="6" fillId="3" borderId="12" xfId="1" applyNumberFormat="1" applyFont="1" applyFill="1" applyBorder="1" applyAlignment="1">
      <alignment horizontal="right"/>
    </xf>
    <xf numFmtId="38" fontId="6" fillId="0" borderId="1" xfId="1" applyNumberFormat="1" applyFont="1" applyFill="1" applyBorder="1" applyAlignment="1">
      <alignment horizontal="right"/>
    </xf>
    <xf numFmtId="38" fontId="6" fillId="4" borderId="12" xfId="1" applyNumberFormat="1" applyFont="1" applyFill="1" applyBorder="1" applyAlignment="1">
      <alignment horizontal="right"/>
    </xf>
    <xf numFmtId="38" fontId="6" fillId="4" borderId="1" xfId="1" applyNumberFormat="1" applyFont="1" applyFill="1" applyBorder="1" applyAlignment="1">
      <alignment horizontal="right"/>
    </xf>
    <xf numFmtId="38" fontId="6" fillId="13" borderId="1" xfId="1" applyNumberFormat="1" applyFont="1" applyFill="1" applyBorder="1" applyAlignment="1">
      <alignment horizontal="right"/>
    </xf>
    <xf numFmtId="38" fontId="6" fillId="2" borderId="0" xfId="0" applyNumberFormat="1" applyFont="1" applyFill="1"/>
    <xf numFmtId="38" fontId="6" fillId="0" borderId="9" xfId="0" applyNumberFormat="1" applyFont="1" applyFill="1" applyBorder="1"/>
    <xf numFmtId="38" fontId="6" fillId="0" borderId="10" xfId="0" applyNumberFormat="1" applyFont="1" applyFill="1" applyBorder="1" applyAlignment="1">
      <alignment horizontal="center"/>
    </xf>
    <xf numFmtId="38" fontId="6" fillId="3" borderId="11" xfId="1" applyNumberFormat="1" applyFont="1" applyFill="1" applyBorder="1" applyAlignment="1">
      <alignment horizontal="right"/>
    </xf>
    <xf numFmtId="38" fontId="6" fillId="2" borderId="0" xfId="1" applyNumberFormat="1" applyFont="1" applyFill="1" applyBorder="1" applyAlignment="1">
      <alignment horizontal="right"/>
    </xf>
    <xf numFmtId="38" fontId="6" fillId="4" borderId="0" xfId="1" applyNumberFormat="1" applyFont="1" applyFill="1" applyBorder="1" applyAlignment="1">
      <alignment horizontal="right"/>
    </xf>
    <xf numFmtId="38" fontId="6" fillId="14" borderId="0" xfId="1" applyNumberFormat="1" applyFont="1" applyFill="1" applyBorder="1" applyAlignment="1">
      <alignment horizontal="right"/>
    </xf>
    <xf numFmtId="165" fontId="6" fillId="14" borderId="0" xfId="0" applyNumberFormat="1" applyFont="1" applyFill="1"/>
    <xf numFmtId="38" fontId="6" fillId="14" borderId="0" xfId="0" applyNumberFormat="1" applyFont="1" applyFill="1"/>
    <xf numFmtId="38" fontId="6" fillId="2" borderId="0" xfId="1" applyNumberFormat="1" applyFont="1" applyFill="1" applyAlignment="1">
      <alignment horizontal="right"/>
    </xf>
    <xf numFmtId="38" fontId="6" fillId="13" borderId="0" xfId="1" applyNumberFormat="1" applyFont="1" applyFill="1" applyAlignment="1">
      <alignment horizontal="right"/>
    </xf>
    <xf numFmtId="43" fontId="6" fillId="2" borderId="0" xfId="1" applyNumberFormat="1" applyFont="1" applyFill="1"/>
    <xf numFmtId="172" fontId="6" fillId="0" borderId="0" xfId="1" applyNumberFormat="1" applyFont="1" applyFill="1" applyBorder="1" applyAlignment="1">
      <alignment horizontal="right"/>
    </xf>
    <xf numFmtId="38" fontId="6" fillId="14" borderId="1" xfId="1" applyNumberFormat="1" applyFont="1" applyFill="1" applyBorder="1" applyAlignment="1">
      <alignment horizontal="right"/>
    </xf>
    <xf numFmtId="167" fontId="8" fillId="0" borderId="9" xfId="0" applyNumberFormat="1" applyFont="1" applyFill="1" applyBorder="1"/>
    <xf numFmtId="167" fontId="8" fillId="0" borderId="10" xfId="0" applyNumberFormat="1" applyFont="1" applyFill="1" applyBorder="1" applyAlignment="1">
      <alignment horizontal="center"/>
    </xf>
    <xf numFmtId="167" fontId="8" fillId="2" borderId="0" xfId="2" applyNumberFormat="1" applyFont="1" applyFill="1" applyAlignment="1">
      <alignment horizontal="right"/>
    </xf>
    <xf numFmtId="167" fontId="8" fillId="4" borderId="0" xfId="2" applyNumberFormat="1" applyFont="1" applyFill="1" applyAlignment="1">
      <alignment horizontal="right"/>
    </xf>
    <xf numFmtId="167" fontId="8" fillId="2" borderId="0" xfId="0" applyNumberFormat="1" applyFont="1" applyFill="1"/>
    <xf numFmtId="0" fontId="10" fillId="0" borderId="9" xfId="0" applyFont="1" applyFill="1" applyBorder="1"/>
    <xf numFmtId="38" fontId="10" fillId="0" borderId="10" xfId="0" applyNumberFormat="1" applyFont="1" applyFill="1" applyBorder="1" applyAlignment="1">
      <alignment horizontal="center"/>
    </xf>
    <xf numFmtId="38" fontId="6" fillId="10" borderId="0" xfId="1" applyNumberFormat="1" applyFont="1" applyFill="1" applyBorder="1" applyAlignment="1">
      <alignment horizontal="center"/>
    </xf>
    <xf numFmtId="0" fontId="11" fillId="2" borderId="0" xfId="0" applyFont="1" applyFill="1"/>
    <xf numFmtId="43" fontId="11" fillId="2" borderId="0" xfId="1" applyFont="1" applyFill="1"/>
    <xf numFmtId="0" fontId="10" fillId="0" borderId="10" xfId="0" applyFont="1" applyFill="1" applyBorder="1" applyAlignment="1">
      <alignment horizontal="center"/>
    </xf>
    <xf numFmtId="38" fontId="11" fillId="0" borderId="0" xfId="1" applyNumberFormat="1" applyFont="1" applyFill="1" applyBorder="1"/>
    <xf numFmtId="38" fontId="10" fillId="0" borderId="0" xfId="1" applyNumberFormat="1" applyFont="1" applyFill="1" applyBorder="1"/>
    <xf numFmtId="38" fontId="10" fillId="0" borderId="0" xfId="2" applyNumberFormat="1" applyFont="1" applyFill="1" applyBorder="1" applyAlignment="1">
      <alignment horizontal="right"/>
    </xf>
    <xf numFmtId="38" fontId="10" fillId="0" borderId="0" xfId="1" applyNumberFormat="1" applyFont="1" applyFill="1" applyBorder="1" applyAlignment="1">
      <alignment horizontal="right"/>
    </xf>
    <xf numFmtId="40" fontId="6" fillId="0" borderId="0" xfId="1" applyNumberFormat="1" applyFont="1" applyFill="1" applyBorder="1" applyAlignment="1">
      <alignment horizontal="right"/>
    </xf>
    <xf numFmtId="40" fontId="6" fillId="3" borderId="11" xfId="1" applyNumberFormat="1" applyFont="1" applyFill="1" applyBorder="1" applyAlignment="1">
      <alignment horizontal="right"/>
    </xf>
    <xf numFmtId="40" fontId="6" fillId="4" borderId="11" xfId="1" applyNumberFormat="1" applyFont="1" applyFill="1" applyBorder="1" applyAlignment="1">
      <alignment horizontal="right"/>
    </xf>
    <xf numFmtId="40" fontId="6" fillId="2" borderId="0" xfId="1" applyNumberFormat="1" applyFont="1" applyFill="1" applyAlignment="1">
      <alignment horizontal="right"/>
    </xf>
    <xf numFmtId="40" fontId="6" fillId="4" borderId="0" xfId="1" applyNumberFormat="1" applyFont="1" applyFill="1" applyAlignment="1">
      <alignment horizontal="right"/>
    </xf>
    <xf numFmtId="43" fontId="6" fillId="4" borderId="0" xfId="1" applyFont="1" applyFill="1" applyBorder="1" applyAlignment="1">
      <alignment horizontal="right"/>
    </xf>
    <xf numFmtId="43" fontId="6" fillId="2" borderId="0" xfId="1" applyFont="1" applyFill="1" applyAlignment="1">
      <alignment horizontal="right"/>
    </xf>
    <xf numFmtId="43" fontId="0" fillId="6" borderId="0" xfId="1" applyFont="1" applyFill="1" applyBorder="1"/>
    <xf numFmtId="43" fontId="0" fillId="4" borderId="0" xfId="1" applyFont="1" applyFill="1" applyBorder="1"/>
    <xf numFmtId="0" fontId="6" fillId="0" borderId="9" xfId="0" applyFont="1" applyFill="1" applyBorder="1" applyAlignment="1">
      <alignment wrapText="1"/>
    </xf>
    <xf numFmtId="38" fontId="6" fillId="4" borderId="11" xfId="2" applyNumberFormat="1" applyFont="1" applyFill="1" applyBorder="1"/>
    <xf numFmtId="9" fontId="6" fillId="2" borderId="0" xfId="2" applyFont="1" applyFill="1"/>
    <xf numFmtId="9" fontId="6" fillId="4" borderId="0" xfId="2" applyFont="1" applyFill="1"/>
    <xf numFmtId="9" fontId="6" fillId="4" borderId="0" xfId="2" applyFont="1" applyFill="1" applyBorder="1"/>
    <xf numFmtId="38" fontId="6" fillId="12" borderId="0" xfId="1" applyNumberFormat="1" applyFont="1" applyFill="1" applyAlignment="1">
      <alignment horizontal="right"/>
    </xf>
    <xf numFmtId="0" fontId="8" fillId="15" borderId="9" xfId="0" applyFont="1" applyFill="1" applyBorder="1"/>
    <xf numFmtId="0" fontId="8" fillId="15" borderId="10" xfId="0" applyFont="1" applyFill="1" applyBorder="1" applyAlignment="1">
      <alignment horizontal="center"/>
    </xf>
    <xf numFmtId="38" fontId="8" fillId="15" borderId="0" xfId="1" applyNumberFormat="1" applyFont="1" applyFill="1" applyBorder="1" applyAlignment="1">
      <alignment horizontal="right"/>
    </xf>
    <xf numFmtId="38" fontId="8" fillId="15" borderId="0" xfId="1" applyNumberFormat="1" applyFont="1" applyFill="1" applyAlignment="1">
      <alignment horizontal="right"/>
    </xf>
    <xf numFmtId="38" fontId="8" fillId="4" borderId="0" xfId="1" applyNumberFormat="1" applyFont="1" applyFill="1" applyBorder="1" applyAlignment="1">
      <alignment horizontal="right"/>
    </xf>
    <xf numFmtId="40" fontId="6" fillId="2" borderId="1" xfId="1" applyNumberFormat="1" applyFont="1" applyFill="1" applyBorder="1" applyAlignment="1">
      <alignment horizontal="right"/>
    </xf>
    <xf numFmtId="0" fontId="8" fillId="0" borderId="9" xfId="0" applyFont="1" applyFill="1" applyBorder="1"/>
    <xf numFmtId="0" fontId="8" fillId="0" borderId="10" xfId="0" applyFont="1" applyFill="1" applyBorder="1" applyAlignment="1">
      <alignment horizontal="center"/>
    </xf>
    <xf numFmtId="38" fontId="8" fillId="0" borderId="0" xfId="1" applyNumberFormat="1" applyFont="1" applyFill="1" applyBorder="1" applyAlignment="1">
      <alignment horizontal="right"/>
    </xf>
    <xf numFmtId="38" fontId="8" fillId="12" borderId="0" xfId="1" applyNumberFormat="1" applyFont="1" applyFill="1" applyAlignment="1">
      <alignment horizontal="right"/>
    </xf>
    <xf numFmtId="0" fontId="8" fillId="2" borderId="0" xfId="0" applyFont="1" applyFill="1"/>
    <xf numFmtId="40" fontId="6" fillId="4" borderId="0" xfId="1" applyNumberFormat="1" applyFont="1" applyFill="1" applyBorder="1" applyAlignment="1">
      <alignment horizontal="right"/>
    </xf>
    <xf numFmtId="40" fontId="6" fillId="2" borderId="0" xfId="0" applyNumberFormat="1" applyFont="1" applyFill="1"/>
    <xf numFmtId="40" fontId="6" fillId="2" borderId="0" xfId="1" applyNumberFormat="1" applyFont="1" applyFill="1" applyBorder="1" applyAlignment="1">
      <alignment horizontal="right"/>
    </xf>
    <xf numFmtId="38" fontId="6" fillId="14" borderId="0" xfId="1" applyNumberFormat="1" applyFont="1" applyFill="1" applyAlignment="1">
      <alignment horizontal="right"/>
    </xf>
    <xf numFmtId="38" fontId="8" fillId="14" borderId="0" xfId="1" applyNumberFormat="1" applyFont="1" applyFill="1" applyAlignment="1">
      <alignment horizontal="right"/>
    </xf>
    <xf numFmtId="40" fontId="6" fillId="0" borderId="0" xfId="0" applyNumberFormat="1" applyFont="1" applyFill="1" applyBorder="1"/>
    <xf numFmtId="40" fontId="6" fillId="3" borderId="11" xfId="0" applyNumberFormat="1" applyFont="1" applyFill="1" applyBorder="1"/>
    <xf numFmtId="165" fontId="6" fillId="4" borderId="0" xfId="0" applyNumberFormat="1" applyFont="1" applyFill="1"/>
    <xf numFmtId="165" fontId="6" fillId="4" borderId="0" xfId="0" applyNumberFormat="1" applyFont="1" applyFill="1" applyBorder="1"/>
    <xf numFmtId="165" fontId="6" fillId="2" borderId="9" xfId="0" applyNumberFormat="1" applyFont="1" applyFill="1" applyBorder="1"/>
    <xf numFmtId="165" fontId="6" fillId="2" borderId="0" xfId="0" applyNumberFormat="1" applyFont="1" applyFill="1" applyBorder="1"/>
    <xf numFmtId="166" fontId="6" fillId="4" borderId="0" xfId="1" applyNumberFormat="1" applyFont="1" applyFill="1"/>
    <xf numFmtId="166" fontId="6" fillId="4" borderId="0" xfId="1" applyNumberFormat="1" applyFont="1" applyFill="1" applyBorder="1"/>
    <xf numFmtId="43" fontId="6" fillId="0" borderId="9" xfId="1" applyFont="1" applyFill="1" applyBorder="1"/>
    <xf numFmtId="43" fontId="6" fillId="0" borderId="10" xfId="1" applyFont="1" applyFill="1" applyBorder="1" applyAlignment="1">
      <alignment horizontal="center"/>
    </xf>
    <xf numFmtId="38" fontId="6" fillId="3" borderId="11" xfId="0" applyNumberFormat="1" applyFont="1" applyFill="1" applyBorder="1"/>
    <xf numFmtId="38" fontId="6" fillId="4" borderId="11" xfId="0" applyNumberFormat="1" applyFont="1" applyFill="1" applyBorder="1"/>
    <xf numFmtId="43" fontId="6" fillId="9" borderId="0" xfId="1" applyFont="1" applyFill="1"/>
    <xf numFmtId="43" fontId="6" fillId="11" borderId="0" xfId="1" applyFont="1" applyFill="1"/>
    <xf numFmtId="43" fontId="6" fillId="11" borderId="0" xfId="1" applyFont="1" applyFill="1" applyBorder="1"/>
    <xf numFmtId="38" fontId="6" fillId="0" borderId="0" xfId="0" applyNumberFormat="1" applyFont="1" applyFill="1" applyBorder="1"/>
    <xf numFmtId="0" fontId="6" fillId="4" borderId="0" xfId="0" applyFont="1" applyFill="1"/>
    <xf numFmtId="0" fontId="6" fillId="4" borderId="0" xfId="0" applyFont="1" applyFill="1" applyBorder="1"/>
    <xf numFmtId="173" fontId="6" fillId="2" borderId="0" xfId="0" applyNumberFormat="1" applyFont="1" applyFill="1"/>
    <xf numFmtId="38" fontId="8" fillId="2" borderId="0" xfId="1" applyNumberFormat="1" applyFont="1" applyFill="1" applyBorder="1" applyAlignment="1">
      <alignment horizontal="right"/>
    </xf>
    <xf numFmtId="38" fontId="12" fillId="0" borderId="0" xfId="1" applyNumberFormat="1" applyFont="1" applyFill="1" applyBorder="1" applyAlignment="1">
      <alignment horizontal="right"/>
    </xf>
    <xf numFmtId="38" fontId="6" fillId="0" borderId="0" xfId="0" applyNumberFormat="1" applyFont="1" applyFill="1"/>
    <xf numFmtId="43" fontId="6" fillId="4" borderId="0" xfId="1" applyFont="1" applyFill="1" applyAlignment="1">
      <alignment horizontal="right"/>
    </xf>
    <xf numFmtId="166" fontId="6" fillId="2" borderId="0" xfId="1" applyNumberFormat="1" applyFont="1" applyFill="1" applyBorder="1" applyAlignment="1">
      <alignment horizontal="right"/>
    </xf>
    <xf numFmtId="43" fontId="6" fillId="2" borderId="0" xfId="1" applyFont="1" applyFill="1" applyBorder="1" applyAlignment="1">
      <alignment horizontal="right"/>
    </xf>
    <xf numFmtId="38" fontId="8" fillId="0" borderId="0" xfId="0" applyNumberFormat="1" applyFont="1" applyFill="1" applyBorder="1"/>
    <xf numFmtId="43" fontId="8" fillId="2" borderId="0" xfId="1" applyFont="1" applyFill="1" applyAlignment="1">
      <alignment horizontal="right"/>
    </xf>
    <xf numFmtId="43" fontId="6" fillId="4" borderId="0" xfId="1" applyFont="1" applyFill="1" applyBorder="1"/>
    <xf numFmtId="43" fontId="6" fillId="9" borderId="0" xfId="1" applyFont="1" applyFill="1" applyBorder="1"/>
    <xf numFmtId="0" fontId="6" fillId="0" borderId="13" xfId="0" applyFont="1" applyFill="1" applyBorder="1"/>
    <xf numFmtId="0" fontId="6" fillId="0" borderId="14" xfId="0" applyFont="1" applyFill="1" applyBorder="1" applyAlignment="1">
      <alignment horizontal="center"/>
    </xf>
    <xf numFmtId="170" fontId="8" fillId="0" borderId="13" xfId="2" applyNumberFormat="1" applyFont="1" applyFill="1" applyBorder="1" applyAlignment="1">
      <alignment horizontal="right"/>
    </xf>
    <xf numFmtId="170" fontId="8" fillId="0" borderId="1" xfId="2" applyNumberFormat="1" applyFont="1" applyFill="1" applyBorder="1" applyAlignment="1">
      <alignment horizontal="right"/>
    </xf>
    <xf numFmtId="170" fontId="8" fillId="3" borderId="12" xfId="2" applyNumberFormat="1" applyFont="1" applyFill="1" applyBorder="1" applyAlignment="1">
      <alignment horizontal="right"/>
    </xf>
    <xf numFmtId="170" fontId="8" fillId="4" borderId="12" xfId="2" applyNumberFormat="1" applyFont="1" applyFill="1" applyBorder="1" applyAlignment="1">
      <alignment horizontal="right"/>
    </xf>
    <xf numFmtId="9" fontId="6" fillId="2" borderId="0" xfId="2" applyFont="1" applyFill="1" applyBorder="1"/>
    <xf numFmtId="166" fontId="6" fillId="0" borderId="0" xfId="1" applyNumberFormat="1" applyFont="1" applyFill="1"/>
    <xf numFmtId="166" fontId="6" fillId="0" borderId="0" xfId="1" applyNumberFormat="1" applyFont="1" applyFill="1" applyBorder="1"/>
    <xf numFmtId="0" fontId="0" fillId="2" borderId="0" xfId="0" applyFont="1" applyFill="1" applyAlignment="1">
      <alignment horizontal="left" vertical="center" wrapText="1"/>
    </xf>
    <xf numFmtId="0" fontId="6" fillId="2" borderId="0" xfId="0" applyFont="1" applyFill="1" applyAlignment="1">
      <alignment horizontal="left" wrapText="1"/>
    </xf>
    <xf numFmtId="43" fontId="6" fillId="2" borderId="0" xfId="1" applyFont="1" applyFill="1" applyAlignment="1">
      <alignment horizontal="left" wrapText="1"/>
    </xf>
    <xf numFmtId="0" fontId="14" fillId="2" borderId="0" xfId="0" applyFont="1" applyFill="1" applyAlignment="1">
      <alignment wrapText="1"/>
    </xf>
    <xf numFmtId="0" fontId="14" fillId="0" borderId="0" xfId="0" applyFont="1" applyFill="1"/>
    <xf numFmtId="0" fontId="6" fillId="0" borderId="0" xfId="0" applyFont="1" applyFill="1" applyAlignment="1">
      <alignment horizontal="right"/>
    </xf>
    <xf numFmtId="0" fontId="14" fillId="2" borderId="0" xfId="0" applyFont="1" applyFill="1"/>
    <xf numFmtId="0" fontId="6" fillId="2" borderId="0" xfId="0" applyFont="1" applyFill="1" applyAlignment="1">
      <alignment horizontal="center"/>
    </xf>
    <xf numFmtId="174" fontId="6" fillId="0" borderId="0" xfId="1" applyNumberFormat="1" applyFont="1" applyFill="1"/>
    <xf numFmtId="174" fontId="6" fillId="2" borderId="0" xfId="0" applyNumberFormat="1" applyFont="1" applyFill="1"/>
    <xf numFmtId="174" fontId="6" fillId="2" borderId="0" xfId="0" applyNumberFormat="1" applyFont="1" applyFill="1" applyAlignment="1">
      <alignment horizontal="center"/>
    </xf>
    <xf numFmtId="174" fontId="6" fillId="2" borderId="0" xfId="1" applyNumberFormat="1" applyFont="1" applyFill="1"/>
    <xf numFmtId="43" fontId="6" fillId="0" borderId="0" xfId="1" applyFont="1" applyFill="1"/>
    <xf numFmtId="166" fontId="6" fillId="2" borderId="0" xfId="0" applyNumberFormat="1" applyFont="1" applyFill="1"/>
    <xf numFmtId="43" fontId="6" fillId="0" borderId="0" xfId="0" applyNumberFormat="1" applyFont="1" applyFill="1"/>
    <xf numFmtId="0" fontId="6" fillId="0" borderId="0" xfId="0" applyFont="1" applyFill="1" applyAlignment="1"/>
    <xf numFmtId="0" fontId="8" fillId="2" borderId="0" xfId="0" applyFont="1" applyFill="1" applyBorder="1" applyAlignment="1">
      <alignment horizontal="center" wrapText="1"/>
    </xf>
    <xf numFmtId="0" fontId="6" fillId="2" borderId="0" xfId="0" applyFont="1" applyFill="1" applyBorder="1"/>
    <xf numFmtId="38" fontId="0" fillId="6" borderId="2" xfId="0" applyNumberFormat="1" applyFont="1" applyFill="1" applyBorder="1" applyAlignment="1">
      <alignment horizontal="center"/>
    </xf>
    <xf numFmtId="38" fontId="0" fillId="6" borderId="10" xfId="0" applyNumberFormat="1" applyFont="1" applyFill="1" applyBorder="1"/>
    <xf numFmtId="0" fontId="0" fillId="6" borderId="0" xfId="0" applyFont="1" applyFill="1" applyBorder="1"/>
    <xf numFmtId="38" fontId="0" fillId="4" borderId="10" xfId="0" applyNumberFormat="1" applyFont="1" applyFill="1" applyBorder="1"/>
    <xf numFmtId="38" fontId="0" fillId="2" borderId="0" xfId="0" applyNumberFormat="1" applyFont="1" applyFill="1" applyBorder="1"/>
    <xf numFmtId="0" fontId="6" fillId="0" borderId="0" xfId="0" applyFont="1" applyFill="1" applyBorder="1" applyAlignment="1">
      <alignment horizontal="center"/>
    </xf>
    <xf numFmtId="40" fontId="6" fillId="11" borderId="10" xfId="1" applyNumberFormat="1" applyFont="1" applyFill="1" applyBorder="1" applyAlignment="1"/>
    <xf numFmtId="43" fontId="6" fillId="11" borderId="10" xfId="1" applyFont="1" applyFill="1" applyBorder="1" applyAlignment="1">
      <alignment horizontal="center"/>
    </xf>
    <xf numFmtId="43" fontId="6" fillId="9" borderId="0" xfId="1" applyFont="1" applyFill="1" applyBorder="1" applyAlignment="1">
      <alignment horizontal="center"/>
    </xf>
    <xf numFmtId="40" fontId="6" fillId="4" borderId="10" xfId="1" applyNumberFormat="1" applyFont="1" applyFill="1" applyBorder="1" applyAlignment="1"/>
    <xf numFmtId="43" fontId="6" fillId="2" borderId="0" xfId="1" applyFont="1" applyFill="1" applyAlignment="1">
      <alignment horizontal="center"/>
    </xf>
    <xf numFmtId="43" fontId="6" fillId="4" borderId="10" xfId="1" applyFont="1" applyFill="1" applyBorder="1" applyAlignment="1">
      <alignment horizontal="center"/>
    </xf>
    <xf numFmtId="43" fontId="6" fillId="2" borderId="0" xfId="1" applyFont="1" applyFill="1" applyBorder="1" applyAlignment="1">
      <alignment horizontal="center"/>
    </xf>
    <xf numFmtId="43" fontId="6" fillId="16" borderId="0" xfId="1" applyFont="1" applyFill="1" applyAlignment="1">
      <alignment horizontal="center"/>
    </xf>
    <xf numFmtId="175" fontId="6" fillId="2" borderId="0" xfId="0" applyNumberFormat="1" applyFont="1" applyFill="1"/>
    <xf numFmtId="40" fontId="6" fillId="4" borderId="14" xfId="1" applyNumberFormat="1" applyFont="1" applyFill="1" applyBorder="1" applyAlignment="1"/>
    <xf numFmtId="43" fontId="6" fillId="2" borderId="1" xfId="1" applyNumberFormat="1" applyFont="1" applyFill="1" applyBorder="1" applyAlignment="1">
      <alignment horizontal="center"/>
    </xf>
    <xf numFmtId="43" fontId="6" fillId="4" borderId="14" xfId="1" applyNumberFormat="1" applyFont="1" applyFill="1" applyBorder="1" applyAlignment="1">
      <alignment horizontal="center"/>
    </xf>
    <xf numFmtId="43" fontId="6" fillId="2" borderId="0" xfId="1" applyNumberFormat="1" applyFont="1" applyFill="1" applyBorder="1" applyAlignment="1">
      <alignment horizontal="center"/>
    </xf>
    <xf numFmtId="43" fontId="6" fillId="16" borderId="1" xfId="1" applyNumberFormat="1" applyFont="1" applyFill="1" applyBorder="1" applyAlignment="1">
      <alignment horizontal="center"/>
    </xf>
    <xf numFmtId="9" fontId="8" fillId="0" borderId="0" xfId="2" applyFont="1" applyFill="1" applyBorder="1" applyAlignment="1">
      <alignment horizontal="center"/>
    </xf>
    <xf numFmtId="167" fontId="8" fillId="0" borderId="0" xfId="1" applyNumberFormat="1" applyFont="1" applyFill="1" applyBorder="1" applyAlignment="1">
      <alignment horizontal="right"/>
    </xf>
    <xf numFmtId="167" fontId="8" fillId="3" borderId="11" xfId="1" applyNumberFormat="1" applyFont="1" applyFill="1" applyBorder="1" applyAlignment="1">
      <alignment horizontal="right"/>
    </xf>
    <xf numFmtId="167" fontId="8" fillId="4" borderId="10" xfId="1" applyNumberFormat="1" applyFont="1" applyFill="1" applyBorder="1" applyAlignment="1">
      <alignment horizontal="right"/>
    </xf>
    <xf numFmtId="9" fontId="8" fillId="4" borderId="10" xfId="2" applyFont="1" applyFill="1" applyBorder="1" applyAlignment="1">
      <alignment horizontal="right"/>
    </xf>
    <xf numFmtId="9" fontId="8" fillId="2" borderId="0" xfId="2" applyFont="1" applyFill="1" applyBorder="1" applyAlignment="1">
      <alignment horizontal="right"/>
    </xf>
    <xf numFmtId="9" fontId="8" fillId="2" borderId="0" xfId="2" applyFont="1" applyFill="1" applyBorder="1"/>
    <xf numFmtId="40" fontId="6" fillId="4" borderId="10" xfId="1" applyNumberFormat="1" applyFont="1" applyFill="1" applyBorder="1"/>
    <xf numFmtId="2" fontId="6" fillId="4" borderId="10" xfId="1" applyNumberFormat="1" applyFont="1" applyFill="1" applyBorder="1"/>
    <xf numFmtId="176" fontId="6" fillId="4" borderId="0" xfId="1" applyNumberFormat="1" applyFont="1" applyFill="1"/>
    <xf numFmtId="40" fontId="6" fillId="4" borderId="10" xfId="1" applyNumberFormat="1" applyFont="1" applyFill="1" applyBorder="1" applyAlignment="1">
      <alignment horizontal="right"/>
    </xf>
    <xf numFmtId="2" fontId="6" fillId="2" borderId="0" xfId="1" applyNumberFormat="1" applyFont="1" applyFill="1" applyAlignment="1">
      <alignment horizontal="right"/>
    </xf>
    <xf numFmtId="2" fontId="6" fillId="4" borderId="10" xfId="1" applyNumberFormat="1" applyFont="1" applyFill="1" applyBorder="1" applyAlignment="1">
      <alignment horizontal="right"/>
    </xf>
    <xf numFmtId="2" fontId="6" fillId="4" borderId="0" xfId="1" applyNumberFormat="1" applyFont="1" applyFill="1" applyBorder="1" applyAlignment="1">
      <alignment horizontal="right"/>
    </xf>
    <xf numFmtId="2" fontId="6" fillId="2" borderId="0" xfId="1" applyNumberFormat="1" applyFont="1" applyFill="1" applyBorder="1" applyAlignment="1">
      <alignment horizontal="right"/>
    </xf>
    <xf numFmtId="0" fontId="9" fillId="6" borderId="9" xfId="0" applyFont="1" applyFill="1" applyBorder="1" applyAlignment="1"/>
    <xf numFmtId="38" fontId="0" fillId="6" borderId="0" xfId="0" applyNumberFormat="1" applyFont="1" applyFill="1" applyBorder="1" applyAlignment="1">
      <alignment horizontal="center"/>
    </xf>
    <xf numFmtId="38" fontId="0" fillId="6" borderId="10" xfId="1" applyNumberFormat="1" applyFont="1" applyFill="1" applyBorder="1"/>
    <xf numFmtId="38" fontId="6" fillId="4" borderId="10" xfId="1" applyNumberFormat="1" applyFont="1" applyFill="1" applyBorder="1"/>
    <xf numFmtId="166" fontId="6" fillId="4" borderId="10" xfId="1" applyNumberFormat="1" applyFont="1" applyFill="1" applyBorder="1" applyAlignment="1">
      <alignment horizontal="right"/>
    </xf>
    <xf numFmtId="38" fontId="8" fillId="6" borderId="0" xfId="0" applyNumberFormat="1" applyFont="1" applyFill="1" applyBorder="1" applyAlignment="1">
      <alignment horizontal="center"/>
    </xf>
    <xf numFmtId="38" fontId="8" fillId="4" borderId="10" xfId="1" applyNumberFormat="1" applyFont="1" applyFill="1" applyBorder="1" applyAlignment="1">
      <alignment horizontal="right"/>
    </xf>
    <xf numFmtId="1" fontId="6" fillId="6" borderId="0" xfId="0" applyNumberFormat="1" applyFont="1" applyFill="1"/>
    <xf numFmtId="38" fontId="6" fillId="4" borderId="10" xfId="1" applyNumberFormat="1" applyFont="1" applyFill="1" applyBorder="1" applyAlignment="1">
      <alignment horizontal="right"/>
    </xf>
    <xf numFmtId="38" fontId="8" fillId="16" borderId="0" xfId="1" applyNumberFormat="1" applyFont="1" applyFill="1" applyBorder="1" applyAlignment="1">
      <alignment horizontal="right"/>
    </xf>
    <xf numFmtId="0" fontId="6" fillId="6" borderId="0" xfId="0" applyFont="1" applyFill="1"/>
    <xf numFmtId="38" fontId="6" fillId="16" borderId="0" xfId="1" applyNumberFormat="1" applyFont="1" applyFill="1" applyAlignment="1">
      <alignment horizontal="right"/>
    </xf>
    <xf numFmtId="43" fontId="6" fillId="6" borderId="0" xfId="0" applyNumberFormat="1" applyFont="1" applyFill="1"/>
    <xf numFmtId="166" fontId="6" fillId="6" borderId="0" xfId="1" applyNumberFormat="1" applyFont="1" applyFill="1"/>
    <xf numFmtId="1" fontId="6" fillId="2" borderId="0" xfId="0" applyNumberFormat="1" applyFont="1" applyFill="1"/>
    <xf numFmtId="172" fontId="6" fillId="2" borderId="0" xfId="0" applyNumberFormat="1" applyFont="1" applyFill="1" applyBorder="1"/>
    <xf numFmtId="40" fontId="8" fillId="3" borderId="11" xfId="1" applyNumberFormat="1" applyFont="1" applyFill="1" applyBorder="1" applyAlignment="1">
      <alignment horizontal="right"/>
    </xf>
    <xf numFmtId="40" fontId="8" fillId="6" borderId="0" xfId="1" applyNumberFormat="1" applyFont="1" applyFill="1" applyBorder="1" applyAlignment="1">
      <alignment horizontal="right"/>
    </xf>
    <xf numFmtId="2" fontId="8" fillId="6" borderId="0" xfId="0" applyNumberFormat="1" applyFont="1" applyFill="1"/>
    <xf numFmtId="38" fontId="8" fillId="6" borderId="0" xfId="0" applyNumberFormat="1" applyFont="1" applyFill="1"/>
    <xf numFmtId="166" fontId="8" fillId="6" borderId="0" xfId="1" applyNumberFormat="1" applyFont="1" applyFill="1"/>
    <xf numFmtId="38" fontId="6" fillId="0" borderId="0" xfId="0" applyNumberFormat="1" applyFont="1" applyFill="1" applyBorder="1" applyAlignment="1">
      <alignment horizontal="center"/>
    </xf>
    <xf numFmtId="38" fontId="6" fillId="4" borderId="14" xfId="1" applyNumberFormat="1" applyFont="1" applyFill="1" applyBorder="1" applyAlignment="1">
      <alignment horizontal="right"/>
    </xf>
    <xf numFmtId="38" fontId="6" fillId="16" borderId="1" xfId="1" applyNumberFormat="1" applyFont="1" applyFill="1" applyBorder="1" applyAlignment="1">
      <alignment horizontal="right"/>
    </xf>
    <xf numFmtId="1" fontId="8" fillId="6" borderId="0" xfId="0" applyNumberFormat="1" applyFont="1" applyFill="1"/>
    <xf numFmtId="38" fontId="6" fillId="16" borderId="0" xfId="1" applyNumberFormat="1" applyFont="1" applyFill="1" applyBorder="1" applyAlignment="1">
      <alignment horizontal="right"/>
    </xf>
    <xf numFmtId="2" fontId="6" fillId="2" borderId="0" xfId="0" applyNumberFormat="1" applyFont="1" applyFill="1"/>
    <xf numFmtId="38" fontId="6" fillId="0" borderId="9" xfId="1" applyNumberFormat="1" applyFont="1" applyFill="1" applyBorder="1" applyAlignment="1">
      <alignment horizontal="right"/>
    </xf>
    <xf numFmtId="167" fontId="8" fillId="0" borderId="0" xfId="0" applyNumberFormat="1" applyFont="1" applyFill="1" applyBorder="1" applyAlignment="1">
      <alignment horizontal="center"/>
    </xf>
    <xf numFmtId="167" fontId="8" fillId="4" borderId="10" xfId="2" applyNumberFormat="1" applyFont="1" applyFill="1" applyBorder="1" applyAlignment="1">
      <alignment horizontal="right"/>
    </xf>
    <xf numFmtId="167" fontId="8" fillId="4" borderId="0" xfId="2" applyNumberFormat="1" applyFont="1" applyFill="1" applyBorder="1" applyAlignment="1">
      <alignment horizontal="right"/>
    </xf>
    <xf numFmtId="167" fontId="8" fillId="2" borderId="0" xfId="2" applyNumberFormat="1" applyFont="1" applyFill="1" applyBorder="1" applyAlignment="1">
      <alignment horizontal="right"/>
    </xf>
    <xf numFmtId="167" fontId="8" fillId="2" borderId="0" xfId="0" applyNumberFormat="1" applyFont="1" applyFill="1" applyBorder="1"/>
    <xf numFmtId="167" fontId="6" fillId="0" borderId="9" xfId="0" applyNumberFormat="1" applyFont="1" applyFill="1" applyBorder="1"/>
    <xf numFmtId="167" fontId="6" fillId="2" borderId="0" xfId="0" applyNumberFormat="1" applyFont="1" applyFill="1"/>
    <xf numFmtId="167" fontId="6" fillId="2" borderId="0" xfId="0" applyNumberFormat="1" applyFont="1" applyFill="1" applyBorder="1"/>
    <xf numFmtId="167" fontId="10" fillId="0" borderId="9" xfId="0" applyNumberFormat="1" applyFont="1" applyFill="1" applyBorder="1"/>
    <xf numFmtId="167" fontId="10" fillId="0" borderId="0" xfId="0" applyNumberFormat="1" applyFont="1" applyFill="1" applyBorder="1" applyAlignment="1">
      <alignment horizontal="center"/>
    </xf>
    <xf numFmtId="38" fontId="10" fillId="3" borderId="11" xfId="1" applyNumberFormat="1" applyFont="1" applyFill="1" applyBorder="1"/>
    <xf numFmtId="0" fontId="10" fillId="0" borderId="0" xfId="0" applyFont="1" applyFill="1" applyBorder="1" applyAlignment="1">
      <alignment horizontal="center"/>
    </xf>
    <xf numFmtId="40" fontId="0" fillId="6" borderId="0" xfId="1" applyNumberFormat="1" applyFont="1" applyFill="1" applyBorder="1"/>
    <xf numFmtId="43" fontId="0" fillId="4" borderId="10" xfId="1" applyFont="1" applyFill="1" applyBorder="1"/>
    <xf numFmtId="9" fontId="6" fillId="4" borderId="10" xfId="2" applyFont="1" applyFill="1" applyBorder="1"/>
    <xf numFmtId="43" fontId="6" fillId="2" borderId="0" xfId="0" applyNumberFormat="1" applyFont="1" applyFill="1"/>
    <xf numFmtId="0" fontId="8" fillId="15" borderId="0" xfId="0" applyFont="1" applyFill="1" applyBorder="1" applyAlignment="1">
      <alignment horizontal="center"/>
    </xf>
    <xf numFmtId="0" fontId="6" fillId="15" borderId="0" xfId="0" applyFont="1" applyFill="1"/>
    <xf numFmtId="40" fontId="6" fillId="3" borderId="12" xfId="1" applyNumberFormat="1" applyFont="1" applyFill="1" applyBorder="1" applyAlignment="1">
      <alignment horizontal="right"/>
    </xf>
    <xf numFmtId="0" fontId="15" fillId="15" borderId="9" xfId="0" applyFont="1" applyFill="1" applyBorder="1"/>
    <xf numFmtId="164" fontId="6" fillId="2" borderId="0" xfId="1" applyNumberFormat="1" applyFont="1" applyFill="1"/>
    <xf numFmtId="164" fontId="6" fillId="2" borderId="0" xfId="1" applyNumberFormat="1" applyFont="1" applyFill="1" applyBorder="1"/>
    <xf numFmtId="0" fontId="8" fillId="15" borderId="0" xfId="0" applyFont="1" applyFill="1"/>
    <xf numFmtId="38" fontId="11" fillId="0" borderId="0" xfId="1" applyNumberFormat="1" applyFont="1" applyFill="1" applyBorder="1" applyAlignment="1">
      <alignment horizontal="right"/>
    </xf>
    <xf numFmtId="38" fontId="10" fillId="4" borderId="10" xfId="1" applyNumberFormat="1" applyFont="1" applyFill="1" applyBorder="1" applyAlignment="1">
      <alignment horizontal="right"/>
    </xf>
    <xf numFmtId="0" fontId="11" fillId="2" borderId="0" xfId="0" applyFont="1" applyFill="1" applyBorder="1"/>
    <xf numFmtId="38" fontId="11" fillId="0" borderId="1" xfId="1" applyNumberFormat="1" applyFont="1" applyFill="1" applyBorder="1" applyAlignment="1">
      <alignment horizontal="right"/>
    </xf>
    <xf numFmtId="0" fontId="15" fillId="0" borderId="9" xfId="0" applyFont="1" applyFill="1" applyBorder="1"/>
    <xf numFmtId="0" fontId="15" fillId="0" borderId="0" xfId="0" applyFont="1" applyFill="1" applyBorder="1" applyAlignment="1">
      <alignment horizontal="center"/>
    </xf>
    <xf numFmtId="38" fontId="16" fillId="0" borderId="0" xfId="1" applyNumberFormat="1" applyFont="1" applyFill="1" applyBorder="1" applyAlignment="1">
      <alignment horizontal="right"/>
    </xf>
    <xf numFmtId="38" fontId="15" fillId="0" borderId="0" xfId="1" applyNumberFormat="1" applyFont="1" applyFill="1" applyBorder="1" applyAlignment="1">
      <alignment horizontal="right"/>
    </xf>
    <xf numFmtId="38" fontId="15" fillId="3" borderId="11" xfId="1" applyNumberFormat="1" applyFont="1" applyFill="1" applyBorder="1" applyAlignment="1">
      <alignment horizontal="right"/>
    </xf>
    <xf numFmtId="38" fontId="15" fillId="4" borderId="10" xfId="1" applyNumberFormat="1" applyFont="1" applyFill="1" applyBorder="1" applyAlignment="1">
      <alignment horizontal="right"/>
    </xf>
    <xf numFmtId="0" fontId="16" fillId="2" borderId="0" xfId="0" applyFont="1" applyFill="1"/>
    <xf numFmtId="0" fontId="16" fillId="2" borderId="0" xfId="0" applyFont="1" applyFill="1" applyBorder="1"/>
    <xf numFmtId="165" fontId="6" fillId="4" borderId="10" xfId="0" applyNumberFormat="1" applyFont="1" applyFill="1" applyBorder="1"/>
    <xf numFmtId="166" fontId="6" fillId="4" borderId="10" xfId="1" applyNumberFormat="1" applyFont="1" applyFill="1" applyBorder="1"/>
    <xf numFmtId="166" fontId="6" fillId="2" borderId="0" xfId="1" applyNumberFormat="1" applyFont="1" applyFill="1" applyBorder="1"/>
    <xf numFmtId="0" fontId="8" fillId="9" borderId="9" xfId="0" applyFont="1" applyFill="1" applyBorder="1"/>
    <xf numFmtId="0" fontId="8" fillId="9" borderId="0" xfId="0" applyFont="1" applyFill="1" applyBorder="1" applyAlignment="1">
      <alignment horizontal="center"/>
    </xf>
    <xf numFmtId="38" fontId="8" fillId="9" borderId="0" xfId="1" applyNumberFormat="1" applyFont="1" applyFill="1" applyBorder="1" applyAlignment="1">
      <alignment horizontal="right"/>
    </xf>
    <xf numFmtId="38" fontId="8" fillId="17" borderId="11" xfId="1" applyNumberFormat="1" applyFont="1" applyFill="1" applyBorder="1"/>
    <xf numFmtId="38" fontId="6" fillId="9" borderId="0" xfId="1" applyNumberFormat="1" applyFont="1" applyFill="1" applyBorder="1"/>
    <xf numFmtId="38" fontId="6" fillId="11" borderId="10" xfId="1" applyNumberFormat="1" applyFont="1" applyFill="1" applyBorder="1"/>
    <xf numFmtId="177" fontId="8" fillId="2" borderId="0" xfId="0" applyNumberFormat="1" applyFont="1" applyFill="1"/>
    <xf numFmtId="43" fontId="6" fillId="11" borderId="10" xfId="1" applyFont="1" applyFill="1" applyBorder="1"/>
    <xf numFmtId="177" fontId="8" fillId="2" borderId="0" xfId="0" applyNumberFormat="1" applyFont="1" applyFill="1" applyBorder="1"/>
    <xf numFmtId="38" fontId="6" fillId="0" borderId="10" xfId="1" applyNumberFormat="1" applyFont="1" applyFill="1" applyBorder="1"/>
    <xf numFmtId="0" fontId="6" fillId="4" borderId="10" xfId="0" applyFont="1" applyFill="1" applyBorder="1"/>
    <xf numFmtId="38" fontId="6" fillId="0" borderId="0" xfId="1" applyNumberFormat="1" applyFont="1" applyFill="1"/>
    <xf numFmtId="38" fontId="6" fillId="0" borderId="0" xfId="1" applyNumberFormat="1" applyFont="1" applyFill="1" applyBorder="1" applyAlignment="1">
      <alignment horizontal="center"/>
    </xf>
    <xf numFmtId="43" fontId="6" fillId="4" borderId="10" xfId="0" applyNumberFormat="1" applyFont="1" applyFill="1" applyBorder="1"/>
    <xf numFmtId="43" fontId="6" fillId="4" borderId="0" xfId="0" applyNumberFormat="1" applyFont="1" applyFill="1" applyBorder="1"/>
    <xf numFmtId="43" fontId="6" fillId="2" borderId="0" xfId="0" applyNumberFormat="1" applyFont="1" applyFill="1" applyBorder="1"/>
    <xf numFmtId="38" fontId="8" fillId="0" borderId="9" xfId="0" applyNumberFormat="1" applyFont="1" applyFill="1" applyBorder="1"/>
    <xf numFmtId="0" fontId="8" fillId="0" borderId="0" xfId="0" applyFont="1" applyFill="1" applyBorder="1" applyAlignment="1">
      <alignment horizontal="center"/>
    </xf>
    <xf numFmtId="38" fontId="8" fillId="0" borderId="0" xfId="1" applyNumberFormat="1" applyFont="1" applyFill="1" applyBorder="1"/>
    <xf numFmtId="38" fontId="8" fillId="3" borderId="11" xfId="1" applyNumberFormat="1" applyFont="1" applyFill="1" applyBorder="1"/>
    <xf numFmtId="38" fontId="8" fillId="4" borderId="10" xfId="1" applyNumberFormat="1" applyFont="1" applyFill="1" applyBorder="1"/>
    <xf numFmtId="38" fontId="8" fillId="4" borderId="10" xfId="0" applyNumberFormat="1" applyFont="1" applyFill="1" applyBorder="1"/>
    <xf numFmtId="38" fontId="8" fillId="4" borderId="0" xfId="0" applyNumberFormat="1" applyFont="1" applyFill="1" applyBorder="1"/>
    <xf numFmtId="38" fontId="8" fillId="2" borderId="0" xfId="0" applyNumberFormat="1" applyFont="1" applyFill="1" applyBorder="1"/>
    <xf numFmtId="38" fontId="6" fillId="4" borderId="10" xfId="0" applyNumberFormat="1" applyFont="1" applyFill="1" applyBorder="1"/>
    <xf numFmtId="38" fontId="6" fillId="4" borderId="0" xfId="0" applyNumberFormat="1" applyFont="1" applyFill="1" applyBorder="1"/>
    <xf numFmtId="38" fontId="6" fillId="2" borderId="0" xfId="0" applyNumberFormat="1" applyFont="1" applyFill="1" applyBorder="1"/>
    <xf numFmtId="178" fontId="6" fillId="2" borderId="0" xfId="2" applyNumberFormat="1" applyFont="1" applyFill="1" applyBorder="1"/>
    <xf numFmtId="178" fontId="6" fillId="4" borderId="10" xfId="2" applyNumberFormat="1" applyFont="1" applyFill="1" applyBorder="1"/>
    <xf numFmtId="178" fontId="6" fillId="4" borderId="0" xfId="2" applyNumberFormat="1" applyFont="1" applyFill="1" applyBorder="1"/>
    <xf numFmtId="38" fontId="8" fillId="0" borderId="6" xfId="0" applyNumberFormat="1" applyFont="1" applyFill="1" applyBorder="1"/>
    <xf numFmtId="0" fontId="8" fillId="0" borderId="15" xfId="0" applyFont="1" applyFill="1" applyBorder="1" applyAlignment="1">
      <alignment horizontal="center"/>
    </xf>
    <xf numFmtId="38" fontId="8" fillId="0" borderId="15" xfId="1" applyNumberFormat="1" applyFont="1" applyFill="1" applyBorder="1"/>
    <xf numFmtId="38" fontId="8" fillId="3" borderId="4" xfId="1" applyNumberFormat="1" applyFont="1" applyFill="1" applyBorder="1"/>
    <xf numFmtId="38" fontId="8" fillId="4" borderId="5" xfId="1" applyNumberFormat="1" applyFont="1" applyFill="1" applyBorder="1"/>
    <xf numFmtId="38" fontId="8" fillId="2" borderId="15" xfId="0" applyNumberFormat="1" applyFont="1" applyFill="1" applyBorder="1"/>
    <xf numFmtId="38" fontId="8" fillId="4" borderId="5" xfId="0" applyNumberFormat="1" applyFont="1" applyFill="1" applyBorder="1"/>
    <xf numFmtId="0" fontId="8" fillId="2" borderId="0" xfId="0" applyFont="1" applyFill="1" applyBorder="1"/>
    <xf numFmtId="167" fontId="6" fillId="4" borderId="10" xfId="0" applyNumberFormat="1" applyFont="1" applyFill="1" applyBorder="1"/>
    <xf numFmtId="167" fontId="6" fillId="4" borderId="0" xfId="0" applyNumberFormat="1" applyFont="1" applyFill="1" applyBorder="1"/>
    <xf numFmtId="38" fontId="6" fillId="2" borderId="1" xfId="0" applyNumberFormat="1" applyFont="1" applyFill="1" applyBorder="1"/>
    <xf numFmtId="38" fontId="6" fillId="4" borderId="14" xfId="0" applyNumberFormat="1" applyFont="1" applyFill="1" applyBorder="1"/>
    <xf numFmtId="38" fontId="6" fillId="0" borderId="1" xfId="1" applyNumberFormat="1" applyFont="1" applyFill="1" applyBorder="1"/>
    <xf numFmtId="38" fontId="6" fillId="3" borderId="12" xfId="1" applyNumberFormat="1" applyFont="1" applyFill="1" applyBorder="1"/>
    <xf numFmtId="38" fontId="6" fillId="4" borderId="14" xfId="1" applyNumberFormat="1" applyFont="1" applyFill="1" applyBorder="1"/>
    <xf numFmtId="38" fontId="6" fillId="0" borderId="13" xfId="0" applyNumberFormat="1" applyFont="1" applyFill="1" applyBorder="1"/>
    <xf numFmtId="0" fontId="6" fillId="0" borderId="1" xfId="0" applyFont="1" applyFill="1" applyBorder="1" applyAlignment="1">
      <alignment horizontal="center"/>
    </xf>
    <xf numFmtId="38" fontId="6" fillId="0" borderId="0" xfId="0" applyNumberFormat="1" applyFont="1" applyFill="1" applyAlignment="1">
      <alignment horizontal="center"/>
    </xf>
    <xf numFmtId="38" fontId="14" fillId="0" borderId="0" xfId="0" applyNumberFormat="1" applyFont="1" applyFill="1"/>
    <xf numFmtId="0" fontId="14" fillId="0" borderId="0" xfId="0" applyFont="1" applyFill="1" applyBorder="1"/>
    <xf numFmtId="0" fontId="14" fillId="2" borderId="0" xfId="0" applyFont="1" applyFill="1" applyBorder="1"/>
    <xf numFmtId="0" fontId="6" fillId="2" borderId="0" xfId="0" applyFont="1" applyFill="1" applyAlignment="1">
      <alignment horizontal="right"/>
    </xf>
    <xf numFmtId="0" fontId="8" fillId="4" borderId="4" xfId="0" applyFont="1" applyFill="1" applyBorder="1" applyAlignment="1">
      <alignment horizontal="center" vertical="center" wrapText="1"/>
    </xf>
    <xf numFmtId="0" fontId="8" fillId="4" borderId="6" xfId="0" applyFont="1" applyFill="1" applyBorder="1" applyAlignment="1">
      <alignment horizontal="center" vertical="center" wrapText="1"/>
    </xf>
    <xf numFmtId="170" fontId="8" fillId="3" borderId="0" xfId="2" applyNumberFormat="1" applyFont="1" applyFill="1" applyBorder="1" applyAlignment="1">
      <alignment horizontal="right"/>
    </xf>
    <xf numFmtId="38" fontId="8" fillId="0" borderId="6" xfId="0" applyNumberFormat="1" applyFont="1" applyFill="1" applyBorder="1" applyAlignment="1">
      <alignment wrapText="1"/>
    </xf>
    <xf numFmtId="0" fontId="0" fillId="0" borderId="0" xfId="0" applyFont="1" applyFill="1" applyAlignment="1">
      <alignment vertical="center" wrapText="1"/>
    </xf>
  </cellXfs>
  <cellStyles count="5">
    <cellStyle name="Comma" xfId="1" builtinId="3"/>
    <cellStyle name="Comma 4" xfId="3" xr:uid="{00000000-0005-0000-0000-000001000000}"/>
    <cellStyle name="Normal" xfId="0" builtinId="0"/>
    <cellStyle name="Normal 3"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calcChain" Target="calcChain.xml"/><Relationship Id="rId8"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31679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094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31679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09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part-import"/>
      <sheetName val="DEP12"/>
      <sheetName val="เครื่องตกแต่ง"/>
      <sheetName val="อาคาร"/>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U-5.2"/>
      <sheetName val="03_"/>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efreshError="1"/>
      <sheetData sheetId="241" refreshError="1"/>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ow r="10">
          <cell r="F10">
            <v>1746.43</v>
          </cell>
        </row>
      </sheetData>
      <sheetData sheetId="247">
        <row r="10">
          <cell r="F10">
            <v>1746.43</v>
          </cell>
        </row>
      </sheetData>
      <sheetData sheetId="248" refreshError="1"/>
      <sheetData sheetId="249" refreshError="1"/>
      <sheetData sheetId="250" refreshError="1"/>
      <sheetData sheetId="251" refreshError="1"/>
      <sheetData sheetId="252" refreshError="1"/>
      <sheetData sheetId="253" refreshError="1"/>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ow r="10">
          <cell r="F10">
            <v>1746.43</v>
          </cell>
        </row>
      </sheetData>
      <sheetData sheetId="285">
        <row r="10">
          <cell r="F10">
            <v>1746.43</v>
          </cell>
        </row>
      </sheetData>
      <sheetData sheetId="286" refreshError="1"/>
      <sheetData sheetId="287">
        <row r="10">
          <cell r="F10">
            <v>1746.43</v>
          </cell>
        </row>
      </sheetData>
      <sheetData sheetId="288">
        <row r="10">
          <cell r="F10">
            <v>1746.43</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10">
          <cell r="F10">
            <v>1746.43</v>
          </cell>
        </row>
      </sheetData>
      <sheetData sheetId="306">
        <row r="10">
          <cell r="F10">
            <v>1746.43</v>
          </cell>
        </row>
      </sheetData>
      <sheetData sheetId="307">
        <row r="10">
          <cell r="F10">
            <v>1746.43</v>
          </cell>
        </row>
      </sheetData>
      <sheetData sheetId="308">
        <row r="10">
          <cell r="F10">
            <v>1746.43</v>
          </cell>
        </row>
      </sheetData>
      <sheetData sheetId="309">
        <row r="10">
          <cell r="F10">
            <v>1746.43</v>
          </cell>
        </row>
      </sheetData>
      <sheetData sheetId="310">
        <row r="10">
          <cell r="F10">
            <v>1746.43</v>
          </cell>
        </row>
      </sheetData>
      <sheetData sheetId="311">
        <row r="10">
          <cell r="F10">
            <v>1746.43</v>
          </cell>
        </row>
      </sheetData>
      <sheetData sheetId="312">
        <row r="10">
          <cell r="F10">
            <v>1746.43</v>
          </cell>
        </row>
      </sheetData>
      <sheetData sheetId="313">
        <row r="10">
          <cell r="F10">
            <v>1746.43</v>
          </cell>
        </row>
      </sheetData>
      <sheetData sheetId="314">
        <row r="10">
          <cell r="F10">
            <v>1746.43</v>
          </cell>
        </row>
      </sheetData>
      <sheetData sheetId="315">
        <row r="10">
          <cell r="F10">
            <v>1746.43</v>
          </cell>
        </row>
      </sheetData>
      <sheetData sheetId="316">
        <row r="10">
          <cell r="F10">
            <v>1746.43</v>
          </cell>
        </row>
      </sheetData>
      <sheetData sheetId="317">
        <row r="10">
          <cell r="F10">
            <v>1746.43</v>
          </cell>
        </row>
      </sheetData>
      <sheetData sheetId="318">
        <row r="10">
          <cell r="F10">
            <v>1746.43</v>
          </cell>
        </row>
      </sheetData>
      <sheetData sheetId="319">
        <row r="10">
          <cell r="F10">
            <v>1746.43</v>
          </cell>
        </row>
      </sheetData>
      <sheetData sheetId="320">
        <row r="10">
          <cell r="F10">
            <v>1746.43</v>
          </cell>
        </row>
      </sheetData>
      <sheetData sheetId="321">
        <row r="4">
          <cell r="B4">
            <v>111874</v>
          </cell>
        </row>
      </sheetData>
      <sheetData sheetId="322">
        <row r="10">
          <cell r="F10">
            <v>1746.43</v>
          </cell>
        </row>
      </sheetData>
      <sheetData sheetId="323">
        <row r="10">
          <cell r="F10">
            <v>1746.43</v>
          </cell>
        </row>
      </sheetData>
      <sheetData sheetId="324">
        <row r="10">
          <cell r="F10">
            <v>1746.43</v>
          </cell>
        </row>
      </sheetData>
      <sheetData sheetId="325">
        <row r="10">
          <cell r="F10">
            <v>1746.43</v>
          </cell>
        </row>
      </sheetData>
      <sheetData sheetId="326"/>
      <sheetData sheetId="327"/>
      <sheetData sheetId="328"/>
      <sheetData sheetId="329"/>
      <sheetData sheetId="330"/>
      <sheetData sheetId="331"/>
      <sheetData sheetId="332"/>
      <sheetData sheetId="333"/>
      <sheetData sheetId="334"/>
      <sheetData sheetId="335"/>
      <sheetData sheetId="336">
        <row r="10">
          <cell r="F10">
            <v>1746.43</v>
          </cell>
        </row>
      </sheetData>
      <sheetData sheetId="337">
        <row r="10">
          <cell r="F10">
            <v>1746.43</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sheetData sheetId="345"/>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sheetData sheetId="365"/>
      <sheetData sheetId="366">
        <row r="10">
          <cell r="F10">
            <v>1746.43</v>
          </cell>
        </row>
      </sheetData>
      <sheetData sheetId="367"/>
      <sheetData sheetId="368"/>
      <sheetData sheetId="369">
        <row r="10">
          <cell r="F10">
            <v>1746.43</v>
          </cell>
        </row>
      </sheetData>
      <sheetData sheetId="370"/>
      <sheetData sheetId="371"/>
      <sheetData sheetId="372">
        <row r="10">
          <cell r="F10">
            <v>1746.43</v>
          </cell>
        </row>
      </sheetData>
      <sheetData sheetId="373">
        <row r="10">
          <cell r="F10">
            <v>1746.43</v>
          </cell>
        </row>
      </sheetData>
      <sheetData sheetId="374"/>
      <sheetData sheetId="375">
        <row r="10">
          <cell r="F10">
            <v>1746.43</v>
          </cell>
        </row>
      </sheetData>
      <sheetData sheetId="376"/>
      <sheetData sheetId="377"/>
      <sheetData sheetId="378">
        <row r="10">
          <cell r="F10">
            <v>1746.43</v>
          </cell>
        </row>
      </sheetData>
      <sheetData sheetId="379"/>
      <sheetData sheetId="380"/>
      <sheetData sheetId="381">
        <row r="10">
          <cell r="F10">
            <v>1746.43</v>
          </cell>
        </row>
      </sheetData>
      <sheetData sheetId="382"/>
      <sheetData sheetId="383"/>
      <sheetData sheetId="384">
        <row r="10">
          <cell r="F10">
            <v>1746.43</v>
          </cell>
        </row>
      </sheetData>
      <sheetData sheetId="385"/>
      <sheetData sheetId="386">
        <row r="10">
          <cell r="F10">
            <v>1746.43</v>
          </cell>
        </row>
      </sheetData>
      <sheetData sheetId="387">
        <row r="10">
          <cell r="F10">
            <v>1746.43</v>
          </cell>
        </row>
      </sheetData>
      <sheetData sheetId="388"/>
      <sheetData sheetId="389">
        <row r="10">
          <cell r="F10">
            <v>1746.43</v>
          </cell>
        </row>
      </sheetData>
      <sheetData sheetId="390">
        <row r="10">
          <cell r="F10">
            <v>1746.43</v>
          </cell>
        </row>
      </sheetData>
      <sheetData sheetId="391">
        <row r="10">
          <cell r="F10">
            <v>1746.43</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sheetData sheetId="417">
        <row r="10">
          <cell r="F10">
            <v>1746.43</v>
          </cell>
        </row>
      </sheetData>
      <sheetData sheetId="418">
        <row r="10">
          <cell r="F10">
            <v>1746.43</v>
          </cell>
        </row>
      </sheetData>
      <sheetData sheetId="419">
        <row r="10">
          <cell r="F10">
            <v>1746.43</v>
          </cell>
        </row>
      </sheetData>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Assumptions"/>
      <sheetName val="Menu"/>
      <sheetName val="Sal"/>
      <sheetName val="Data"/>
      <sheetName val="CF RECONCILE - 1"/>
      <sheetName val="Final"/>
      <sheetName val="Saptco00"/>
      <sheetName val="CIPA"/>
      <sheetName val="03中"/>
      <sheetName val="DEPT"/>
      <sheetName val="Currency"/>
      <sheetName val="ADJ_-_RATE"/>
      <sheetName val="ADJ___RATE"/>
      <sheetName val="10-1 Media"/>
      <sheetName val="10-cut"/>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lan-02"/>
      <sheetName val="CONSTANTS"/>
      <sheetName val="요인분석"/>
      <sheetName val="PPR50"/>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I"/>
      <sheetName val="D190_2"/>
      <sheetName val="Data Entry"/>
      <sheetName val="Valo DCF"/>
      <sheetName val="Delta"/>
      <sheetName val="Manpower"/>
      <sheetName val="Tabelas"/>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Manual"/>
      <sheetName val="Combine"/>
      <sheetName val="Parameter"/>
      <sheetName val="Cover"/>
      <sheetName val="Record CR"/>
      <sheetName val="LOOSECHKLIST"/>
      <sheetName val="PX"/>
      <sheetName val="PRODUCT"/>
      <sheetName val="Bloomberg"/>
      <sheetName val="Asset41_42"/>
      <sheetName val="Sheet5"/>
      <sheetName val="All employee"/>
      <sheetName val="___________"/>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sheetData sheetId="238"/>
      <sheetData sheetId="239"/>
      <sheetData sheetId="240"/>
      <sheetData sheetId="241"/>
      <sheetData sheetId="242"/>
      <sheetData sheetId="243"/>
      <sheetData sheetId="244"/>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sheetData sheetId="259">
        <row r="2">
          <cell r="B2">
            <v>1.9678000000000001E-2</v>
          </cell>
        </row>
      </sheetData>
      <sheetData sheetId="260">
        <row r="2">
          <cell r="B2">
            <v>1.9678000000000001E-2</v>
          </cell>
        </row>
      </sheetData>
      <sheetData sheetId="261">
        <row r="2">
          <cell r="B2">
            <v>1.9678000000000001E-2</v>
          </cell>
        </row>
      </sheetData>
      <sheetData sheetId="262"/>
      <sheetData sheetId="263">
        <row r="2">
          <cell r="B2">
            <v>1.9678000000000001E-2</v>
          </cell>
        </row>
      </sheetData>
      <sheetData sheetId="264" refreshError="1"/>
      <sheetData sheetId="265"/>
      <sheetData sheetId="266"/>
      <sheetData sheetId="267"/>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ow r="2">
          <cell r="B2">
            <v>1.9678000000000001E-2</v>
          </cell>
        </row>
      </sheetData>
      <sheetData sheetId="322">
        <row r="2">
          <cell r="B2">
            <v>1.9678000000000001E-2</v>
          </cell>
        </row>
      </sheetData>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row r="2">
          <cell r="B2">
            <v>1.9678000000000001E-2</v>
          </cell>
        </row>
      </sheetData>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refreshError="1"/>
      <sheetData sheetId="405" refreshError="1"/>
      <sheetData sheetId="406"/>
      <sheetData sheetId="407"/>
      <sheetData sheetId="408">
        <row r="2">
          <cell r="B2">
            <v>0</v>
          </cell>
        </row>
      </sheetData>
      <sheetData sheetId="409" refreshError="1"/>
      <sheetData sheetId="4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BS"/>
      <sheetName val="P&amp;L"/>
      <sheetName val="CP3"/>
      <sheetName val="1_O"/>
      <sheetName val="CP1"/>
      <sheetName val="P_UTL"/>
      <sheetName val="KPI CP123"/>
      <sheetName val="CP2"/>
      <sheetName val="KPI CP2"/>
      <sheetName val="D_CP123"/>
      <sheetName val="Costing"/>
      <sheetName val="Control - Fibers"/>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 val="Cov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ValuationSummary"/>
      <sheetName val="Taxas"/>
      <sheetName val="Plano de Contas"/>
      <sheetName val="Exch. Rate"/>
      <sheetName val="_____________"/>
      <sheetName val="_______ MGC"/>
      <sheetName val="10-1 Media"/>
      <sheetName val="10-cut"/>
      <sheetName val="SEA"/>
      <sheetName val="Sales budge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Deferred tax Adjs Clo (P) Q2'18"/>
      <sheetName val="SCB 1 - Current"/>
      <sheetName val="SCB 2 - Current"/>
      <sheetName val="#REF"/>
      <sheetName val="DETAIL"/>
      <sheetName val="Calculation PS"/>
      <sheetName val="คำชี้แจง"/>
      <sheetName val="TB"/>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BATCH_M"/>
      <sheetName val="data"/>
      <sheetName val="発停サイクル表"/>
      <sheetName val="P&amp;L"/>
      <sheetName val="BS"/>
      <sheetName val="TFB-1998"/>
      <sheetName val="Q2 EXPECTED"/>
      <sheetName val="NSC-BS11-02"/>
      <sheetName val="Database"/>
      <sheetName val="2017 Expense Break down"/>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 val="mapping"/>
      <sheetName val="Statement-BAHT"/>
      <sheetName val="TREND"/>
      <sheetName val="損益分岐点"/>
      <sheetName val="表紙"/>
      <sheetName val="ocean voyage"/>
      <sheetName val="Cal_help"/>
      <sheetName val="CF-C(+Graph)"/>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row r="769">
          <cell r="D769">
            <v>0</v>
          </cell>
        </row>
      </sheetData>
      <sheetData sheetId="82">
        <row r="769">
          <cell r="D769">
            <v>0</v>
          </cell>
        </row>
      </sheetData>
      <sheetData sheetId="83">
        <row r="769">
          <cell r="D769">
            <v>0</v>
          </cell>
        </row>
      </sheetData>
      <sheetData sheetId="84">
        <row r="769">
          <cell r="D769">
            <v>0</v>
          </cell>
        </row>
      </sheetData>
      <sheetData sheetId="85">
        <row r="769">
          <cell r="D769">
            <v>0</v>
          </cell>
        </row>
      </sheetData>
      <sheetData sheetId="86">
        <row r="769">
          <cell r="D769">
            <v>0</v>
          </cell>
        </row>
      </sheetData>
      <sheetData sheetId="87">
        <row r="769">
          <cell r="D769">
            <v>0</v>
          </cell>
        </row>
      </sheetData>
      <sheetData sheetId="88">
        <row r="769">
          <cell r="D769">
            <v>0</v>
          </cell>
        </row>
      </sheetData>
      <sheetData sheetId="89">
        <row r="769">
          <cell r="D769">
            <v>0</v>
          </cell>
        </row>
      </sheetData>
      <sheetData sheetId="90">
        <row r="769">
          <cell r="D769">
            <v>0</v>
          </cell>
        </row>
      </sheetData>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ow r="769">
          <cell r="D769">
            <v>0</v>
          </cell>
        </row>
      </sheetData>
      <sheetData sheetId="104">
        <row r="769">
          <cell r="D769">
            <v>0</v>
          </cell>
        </row>
      </sheetData>
      <sheetData sheetId="105"/>
      <sheetData sheetId="106"/>
      <sheetData sheetId="107">
        <row r="769">
          <cell r="D769">
            <v>0</v>
          </cell>
        </row>
      </sheetData>
      <sheetData sheetId="108"/>
      <sheetData sheetId="109"/>
      <sheetData sheetId="110"/>
      <sheetData sheetId="111">
        <row r="769">
          <cell r="D769">
            <v>0</v>
          </cell>
        </row>
      </sheetData>
      <sheetData sheetId="112"/>
      <sheetData sheetId="113"/>
      <sheetData sheetId="114"/>
      <sheetData sheetId="115"/>
      <sheetData sheetId="116"/>
      <sheetData sheetId="117">
        <row r="769">
          <cell r="D769">
            <v>0</v>
          </cell>
        </row>
      </sheetData>
      <sheetData sheetId="118"/>
      <sheetData sheetId="119"/>
      <sheetData sheetId="120">
        <row r="769">
          <cell r="D769">
            <v>0</v>
          </cell>
        </row>
      </sheetData>
      <sheetData sheetId="121">
        <row r="769">
          <cell r="D769">
            <v>0</v>
          </cell>
        </row>
      </sheetData>
      <sheetData sheetId="122">
        <row r="769">
          <cell r="D769">
            <v>0</v>
          </cell>
        </row>
      </sheetData>
      <sheetData sheetId="123">
        <row r="769">
          <cell r="D769">
            <v>0</v>
          </cell>
        </row>
      </sheetData>
      <sheetData sheetId="124"/>
      <sheetData sheetId="125"/>
      <sheetData sheetId="126">
        <row r="769">
          <cell r="D769">
            <v>0</v>
          </cell>
        </row>
      </sheetData>
      <sheetData sheetId="127"/>
      <sheetData sheetId="128"/>
      <sheetData sheetId="129"/>
      <sheetData sheetId="130">
        <row r="769">
          <cell r="D769">
            <v>0</v>
          </cell>
        </row>
      </sheetData>
      <sheetData sheetId="131"/>
      <sheetData sheetId="132"/>
      <sheetData sheetId="133"/>
      <sheetData sheetId="134"/>
      <sheetData sheetId="135"/>
      <sheetData sheetId="136">
        <row r="769">
          <cell r="D769">
            <v>0</v>
          </cell>
        </row>
      </sheetData>
      <sheetData sheetId="137"/>
      <sheetData sheetId="138"/>
      <sheetData sheetId="139">
        <row r="769">
          <cell r="D769">
            <v>0</v>
          </cell>
        </row>
      </sheetData>
      <sheetData sheetId="140">
        <row r="769">
          <cell r="D769">
            <v>0</v>
          </cell>
        </row>
      </sheetData>
      <sheetData sheetId="141">
        <row r="769">
          <cell r="D769">
            <v>0</v>
          </cell>
        </row>
      </sheetData>
      <sheetData sheetId="142">
        <row r="769">
          <cell r="D769">
            <v>0</v>
          </cell>
        </row>
      </sheetData>
      <sheetData sheetId="143"/>
      <sheetData sheetId="144"/>
      <sheetData sheetId="145">
        <row r="769">
          <cell r="D769">
            <v>0</v>
          </cell>
        </row>
      </sheetData>
      <sheetData sheetId="146"/>
      <sheetData sheetId="147"/>
      <sheetData sheetId="148"/>
      <sheetData sheetId="149">
        <row r="769">
          <cell r="D769">
            <v>0</v>
          </cell>
        </row>
      </sheetData>
      <sheetData sheetId="150"/>
      <sheetData sheetId="151"/>
      <sheetData sheetId="152"/>
      <sheetData sheetId="153"/>
      <sheetData sheetId="154"/>
      <sheetData sheetId="155">
        <row r="769">
          <cell r="D769">
            <v>0</v>
          </cell>
        </row>
      </sheetData>
      <sheetData sheetId="156"/>
      <sheetData sheetId="157"/>
      <sheetData sheetId="158">
        <row r="769">
          <cell r="D769">
            <v>0</v>
          </cell>
        </row>
      </sheetData>
      <sheetData sheetId="159">
        <row r="769">
          <cell r="D769">
            <v>0</v>
          </cell>
        </row>
      </sheetData>
      <sheetData sheetId="160">
        <row r="769">
          <cell r="D769">
            <v>0</v>
          </cell>
        </row>
      </sheetData>
      <sheetData sheetId="161">
        <row r="769">
          <cell r="D769">
            <v>0</v>
          </cell>
        </row>
      </sheetData>
      <sheetData sheetId="162"/>
      <sheetData sheetId="163"/>
      <sheetData sheetId="164">
        <row r="769">
          <cell r="D769">
            <v>0</v>
          </cell>
        </row>
      </sheetData>
      <sheetData sheetId="165"/>
      <sheetData sheetId="166"/>
      <sheetData sheetId="167"/>
      <sheetData sheetId="168">
        <row r="769">
          <cell r="D769">
            <v>0</v>
          </cell>
        </row>
      </sheetData>
      <sheetData sheetId="169"/>
      <sheetData sheetId="170"/>
      <sheetData sheetId="171"/>
      <sheetData sheetId="172"/>
      <sheetData sheetId="173"/>
      <sheetData sheetId="174">
        <row r="769">
          <cell r="D769">
            <v>0</v>
          </cell>
        </row>
      </sheetData>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 val="Delta Summary"/>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 val="spytd"/>
      <sheetName val="Data2008"/>
      <sheetName val="Production Pounds"/>
      <sheetName val="TB-2001-Apr'01"/>
      <sheetName val="COA"/>
      <sheetName val="FORC"/>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DM</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InputPO_Del"/>
      <sheetName val="Pucci - TB 12_31_01"/>
      <sheetName val="PRMT_06"/>
      <sheetName val="Validation"/>
      <sheetName val="NBCA_2001_Completed"/>
      <sheetName val="FG_DEC-00"/>
      <sheetName val="Data"/>
      <sheetName val="FA_Final"/>
      <sheetName val="PET old "/>
      <sheetName val="GROUPING"/>
      <sheetName val="PRMT_05"/>
      <sheetName val="PRMT-04"/>
      <sheetName val="SUM"/>
      <sheetName val="Detail_Apr"/>
      <sheetName val="2014 Budget"/>
      <sheetName val="Sedan"/>
      <sheetName val="VAT Reco"/>
      <sheetName val="OVERALL SUM"/>
      <sheetName val="P&amp;L"/>
      <sheetName val="POY_JAN-JUL"/>
      <sheetName val="POY_AUG-DEC"/>
      <sheetName val="ALL_DIVISI_detail"/>
      <sheetName val="Int_Payablep_2"/>
      <sheetName val="Int_Expense-2006p_1"/>
      <sheetName val="Pucci_-_TB_12_31_01"/>
      <sheetName val="Contract"/>
      <sheetName val="EXPSCHE"/>
      <sheetName val="notes"/>
      <sheetName val="Database"/>
      <sheetName val="Cogen"/>
      <sheetName val="Value"/>
      <sheetName val="List HO"/>
      <sheetName val="PSF_Prod"/>
      <sheetName val="CHIP_Prod"/>
      <sheetName val="Underwriting Memo"/>
      <sheetName val="Lists"/>
      <sheetName val="Dealer Sales"/>
      <sheetName val="Exps on Final Tax Income"/>
      <sheetName val="Utl Sum _MIS Format_"/>
      <sheetName val="DCSDATA"/>
      <sheetName val="DW"/>
      <sheetName val="General"/>
      <sheetName val="99yılıKapak-$"/>
      <sheetName val="Sheet1"/>
      <sheetName val="vat"/>
    </sheetNames>
    <sheetDataSet>
      <sheetData sheetId="0">
        <row r="7">
          <cell r="H7">
            <v>8400</v>
          </cell>
        </row>
      </sheetData>
      <sheetData sheetId="1">
        <row r="7">
          <cell r="H7">
            <v>8400</v>
          </cell>
        </row>
      </sheetData>
      <sheetData sheetId="2">
        <row r="7">
          <cell r="H7">
            <v>8400</v>
          </cell>
        </row>
      </sheetData>
      <sheetData sheetId="3">
        <row r="7">
          <cell r="H7">
            <v>8400</v>
          </cell>
        </row>
      </sheetData>
      <sheetData sheetId="4">
        <row r="7">
          <cell r="H7">
            <v>8400</v>
          </cell>
        </row>
      </sheetData>
      <sheetData sheetId="5">
        <row r="7">
          <cell r="H7">
            <v>8400</v>
          </cell>
        </row>
      </sheetData>
      <sheetData sheetId="6">
        <row r="7">
          <cell r="H7">
            <v>8400</v>
          </cell>
        </row>
      </sheetData>
      <sheetData sheetId="7">
        <row r="7">
          <cell r="H7">
            <v>8400</v>
          </cell>
        </row>
      </sheetData>
      <sheetData sheetId="8">
        <row r="7">
          <cell r="H7">
            <v>8400</v>
          </cell>
        </row>
      </sheetData>
      <sheetData sheetId="9">
        <row r="7">
          <cell r="H7">
            <v>8400</v>
          </cell>
        </row>
      </sheetData>
      <sheetData sheetId="10">
        <row r="7">
          <cell r="H7">
            <v>8400</v>
          </cell>
        </row>
      </sheetData>
      <sheetData sheetId="11">
        <row r="7">
          <cell r="H7">
            <v>8400</v>
          </cell>
        </row>
      </sheetData>
      <sheetData sheetId="12">
        <row r="7">
          <cell r="H7">
            <v>8400</v>
          </cell>
        </row>
      </sheetData>
      <sheetData sheetId="13">
        <row r="7">
          <cell r="H7">
            <v>8400</v>
          </cell>
        </row>
      </sheetData>
      <sheetData sheetId="14">
        <row r="7">
          <cell r="H7">
            <v>8400</v>
          </cell>
        </row>
      </sheetData>
      <sheetData sheetId="15">
        <row r="7">
          <cell r="H7">
            <v>8400</v>
          </cell>
        </row>
      </sheetData>
      <sheetData sheetId="16">
        <row r="7">
          <cell r="H7">
            <v>8400</v>
          </cell>
        </row>
      </sheetData>
      <sheetData sheetId="17">
        <row r="7">
          <cell r="H7">
            <v>8400</v>
          </cell>
        </row>
      </sheetData>
      <sheetData sheetId="18">
        <row r="7">
          <cell r="H7">
            <v>8400</v>
          </cell>
        </row>
      </sheetData>
      <sheetData sheetId="19">
        <row r="7">
          <cell r="H7">
            <v>8400</v>
          </cell>
        </row>
      </sheetData>
      <sheetData sheetId="20">
        <row r="7">
          <cell r="H7">
            <v>8400</v>
          </cell>
        </row>
      </sheetData>
      <sheetData sheetId="21">
        <row r="7">
          <cell r="H7">
            <v>8400</v>
          </cell>
        </row>
      </sheetData>
      <sheetData sheetId="22">
        <row r="7">
          <cell r="H7">
            <v>8400</v>
          </cell>
        </row>
      </sheetData>
      <sheetData sheetId="23">
        <row r="7">
          <cell r="H7">
            <v>8400</v>
          </cell>
        </row>
      </sheetData>
      <sheetData sheetId="24">
        <row r="7">
          <cell r="H7">
            <v>8400</v>
          </cell>
        </row>
      </sheetData>
      <sheetData sheetId="25">
        <row r="7">
          <cell r="H7">
            <v>8400</v>
          </cell>
        </row>
      </sheetData>
      <sheetData sheetId="26">
        <row r="7">
          <cell r="H7">
            <v>8400</v>
          </cell>
        </row>
      </sheetData>
      <sheetData sheetId="27">
        <row r="7">
          <cell r="H7">
            <v>8400</v>
          </cell>
        </row>
      </sheetData>
      <sheetData sheetId="28">
        <row r="7">
          <cell r="H7">
            <v>8400</v>
          </cell>
        </row>
      </sheetData>
      <sheetData sheetId="29">
        <row r="7">
          <cell r="H7">
            <v>8400</v>
          </cell>
        </row>
      </sheetData>
      <sheetData sheetId="30">
        <row r="7">
          <cell r="H7">
            <v>8400</v>
          </cell>
        </row>
      </sheetData>
      <sheetData sheetId="31">
        <row r="7">
          <cell r="H7">
            <v>8400</v>
          </cell>
        </row>
      </sheetData>
      <sheetData sheetId="32">
        <row r="7">
          <cell r="H7">
            <v>8400</v>
          </cell>
        </row>
      </sheetData>
      <sheetData sheetId="33">
        <row r="7">
          <cell r="H7">
            <v>8400</v>
          </cell>
        </row>
      </sheetData>
      <sheetData sheetId="34">
        <row r="7">
          <cell r="H7">
            <v>8400</v>
          </cell>
        </row>
      </sheetData>
      <sheetData sheetId="35">
        <row r="7">
          <cell r="H7">
            <v>8400</v>
          </cell>
        </row>
      </sheetData>
      <sheetData sheetId="36">
        <row r="7">
          <cell r="H7">
            <v>8400</v>
          </cell>
        </row>
      </sheetData>
      <sheetData sheetId="37">
        <row r="7">
          <cell r="H7">
            <v>8400</v>
          </cell>
        </row>
      </sheetData>
      <sheetData sheetId="38">
        <row r="7">
          <cell r="H7">
            <v>8400</v>
          </cell>
        </row>
      </sheetData>
      <sheetData sheetId="39">
        <row r="7">
          <cell r="H7">
            <v>8400</v>
          </cell>
        </row>
      </sheetData>
      <sheetData sheetId="40">
        <row r="7">
          <cell r="H7">
            <v>8400</v>
          </cell>
        </row>
      </sheetData>
      <sheetData sheetId="41">
        <row r="7">
          <cell r="H7">
            <v>8400</v>
          </cell>
        </row>
      </sheetData>
      <sheetData sheetId="42">
        <row r="7">
          <cell r="H7">
            <v>8400</v>
          </cell>
        </row>
      </sheetData>
      <sheetData sheetId="43">
        <row r="7">
          <cell r="H7">
            <v>8400</v>
          </cell>
        </row>
      </sheetData>
      <sheetData sheetId="44">
        <row r="7">
          <cell r="H7">
            <v>8400</v>
          </cell>
        </row>
      </sheetData>
      <sheetData sheetId="45">
        <row r="7">
          <cell r="H7">
            <v>8400</v>
          </cell>
        </row>
      </sheetData>
      <sheetData sheetId="46">
        <row r="7">
          <cell r="H7">
            <v>8400</v>
          </cell>
        </row>
      </sheetData>
      <sheetData sheetId="47">
        <row r="7">
          <cell r="H7">
            <v>8400</v>
          </cell>
        </row>
      </sheetData>
      <sheetData sheetId="48">
        <row r="7">
          <cell r="H7">
            <v>8400</v>
          </cell>
        </row>
      </sheetData>
      <sheetData sheetId="49">
        <row r="7">
          <cell r="H7">
            <v>8400</v>
          </cell>
        </row>
      </sheetData>
      <sheetData sheetId="50">
        <row r="7">
          <cell r="H7">
            <v>8400</v>
          </cell>
        </row>
      </sheetData>
      <sheetData sheetId="51">
        <row r="7">
          <cell r="H7">
            <v>8400</v>
          </cell>
        </row>
      </sheetData>
      <sheetData sheetId="52">
        <row r="7">
          <cell r="H7">
            <v>8400</v>
          </cell>
        </row>
      </sheetData>
      <sheetData sheetId="53">
        <row r="7">
          <cell r="H7">
            <v>8400</v>
          </cell>
        </row>
      </sheetData>
      <sheetData sheetId="54">
        <row r="7">
          <cell r="H7">
            <v>8400</v>
          </cell>
        </row>
      </sheetData>
      <sheetData sheetId="55">
        <row r="7">
          <cell r="H7">
            <v>8400</v>
          </cell>
        </row>
      </sheetData>
      <sheetData sheetId="56">
        <row r="7">
          <cell r="H7">
            <v>8400</v>
          </cell>
        </row>
      </sheetData>
      <sheetData sheetId="57">
        <row r="7">
          <cell r="H7">
            <v>8400</v>
          </cell>
        </row>
      </sheetData>
      <sheetData sheetId="58">
        <row r="7">
          <cell r="H7">
            <v>8400</v>
          </cell>
        </row>
      </sheetData>
      <sheetData sheetId="59" refreshError="1"/>
      <sheetData sheetId="60" refreshError="1">
        <row r="7">
          <cell r="H7">
            <v>8400</v>
          </cell>
        </row>
      </sheetData>
      <sheetData sheetId="61">
        <row r="7">
          <cell r="H7">
            <v>8400</v>
          </cell>
        </row>
      </sheetData>
      <sheetData sheetId="62">
        <row r="7">
          <cell r="H7">
            <v>8400</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 val="Deprec_ Testing"/>
      <sheetName val="5.3 bs 2011"/>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 val="Detail_Ap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Contract"/>
      <sheetName val="EXPSCHE"/>
      <sheetName val="Index_Q3"/>
      <sheetName val="RM_Pur"/>
      <sheetName val="RM_Price_Var"/>
      <sheetName val="Rev_Target"/>
      <sheetName val="NR_AMER_CON_YTD"/>
      <sheetName val="Per_Ton"/>
      <sheetName val="stat local"/>
      <sheetName val="AllData"/>
      <sheetName val="Costing"/>
      <sheetName val="Note"/>
      <sheetName val="Data Validation"/>
      <sheetName val="IRP"/>
      <sheetName val="Pricing-Updated by J. Simpson"/>
      <sheetName val="K100 Lead"/>
      <sheetName val="SUIVI EFFECTIFS"/>
      <sheetName val="#¡REF"/>
      <sheetName val="EFFECT."/>
      <sheetName val="Tons"/>
      <sheetName val="tit"/>
      <sheetName val="PVTTBTLOC"/>
      <sheetName val="Capa-04"/>
      <sheetName val="BS"/>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POLYSOURCE2002"/>
      <sheetName val="Description and values"/>
      <sheetName val="Master TB"/>
      <sheetName val="SCI"/>
      <sheetName val="SFP"/>
      <sheetName val="Q330"/>
      <sheetName val="Q400"/>
      <sheetName val="X300"/>
      <sheetName val="D300"/>
      <sheetName val="QMIS"/>
      <sheetName val="Home"/>
      <sheetName val="Daily"/>
      <sheetName val="Monthly"/>
      <sheetName val="Yearly"/>
      <sheetName val="Other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Formulas"/>
      <sheetName val="YQty"/>
      <sheetName val="Inventory"/>
      <sheetName val="Break up of RMcost"/>
      <sheetName val="Wkgs_BS Lead"/>
      <sheetName val="SUM"/>
      <sheetName val="Buffer_Area2"/>
      <sheetName val="PTA&amp;MEG_Consp2"/>
      <sheetName val="Cash_Flow2"/>
      <sheetName val="Q2_EXPECTED2"/>
      <sheetName val="KPI_CP1232"/>
      <sheetName val="KPI_CP22"/>
      <sheetName val="S&amp;S_BGT2"/>
      <sheetName val="Cash_and_Bank_-_Schedule_71"/>
      <sheetName val="Other_Liabilities1"/>
      <sheetName val="EBITDA_Summary1"/>
      <sheetName val="Summary_of_Mfg_Cost1"/>
      <sheetName val="SCB_1_-_Current1"/>
      <sheetName val="SCB_2_-_Current1"/>
      <sheetName val="Raw_Material_Cost1"/>
      <sheetName val="Description_and_values"/>
      <sheetName val="Expected_Q_2"/>
      <sheetName val="V6_revalue"/>
      <sheetName val="Master_TB"/>
      <sheetName val="Salary_Db"/>
      <sheetName val="ZC340_(2)"/>
      <sheetName val="2018_SUAM"/>
      <sheetName val="Updated_account_IVL_YE_2018"/>
      <sheetName val="update_account_to_eaudit"/>
      <sheetName val="CF_for_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DEPR-1"/>
      <sheetName val="PRMT_05"/>
      <sheetName val="SUMM_QTR"/>
      <sheetName val="ALL"/>
      <sheetName val="General Assumptions"/>
      <sheetName val="Cover"/>
      <sheetName val="MD&amp;A"/>
      <sheetName val="CP1"/>
      <sheetName val="CP2"/>
      <sheetName val="OCT-2002 "/>
      <sheetName val="PMIX"/>
      <sheetName val="MC-STAT"/>
      <sheetName val="MASTER"/>
      <sheetName val="Machines_A 8"/>
      <sheetName val="P&amp;L Yrly_ Pg 1"/>
      <sheetName val="AnnexIII"/>
      <sheetName val="POLYCONTRAC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95"/>
  <sheetViews>
    <sheetView showGridLines="0" view="pageBreakPreview" zoomScale="70" zoomScaleNormal="70" zoomScaleSheetLayoutView="70" workbookViewId="0">
      <pane xSplit="2" ySplit="2" topLeftCell="M66" activePane="bottomRight" state="frozen"/>
      <selection activeCell="CC10" sqref="CC10"/>
      <selection pane="topRight" activeCell="CC10" sqref="CC10"/>
      <selection pane="bottomLeft" activeCell="CC10" sqref="CC10"/>
      <selection pane="bottomRight" activeCell="CC10" sqref="CC10"/>
    </sheetView>
  </sheetViews>
  <sheetFormatPr defaultColWidth="9.1796875" defaultRowHeight="13" outlineLevelRow="1" outlineLevelCol="1"/>
  <cols>
    <col min="1" max="1" width="52.6328125" style="8" customWidth="1"/>
    <col min="2" max="2" width="6.6328125" style="224" customWidth="1"/>
    <col min="3" max="3" width="6.36328125" style="8" hidden="1" customWidth="1" outlineLevel="1"/>
    <col min="4" max="8" width="7.26953125" style="8" hidden="1" customWidth="1" outlineLevel="1"/>
    <col min="9" max="10" width="7.26953125" style="3" hidden="1" customWidth="1" outlineLevel="1"/>
    <col min="11" max="11" width="8.26953125" style="3" hidden="1" customWidth="1" outlineLevel="1"/>
    <col min="12" max="12" width="8.26953125" style="3" customWidth="1" collapsed="1"/>
    <col min="13" max="13" width="8.26953125" style="3" customWidth="1"/>
    <col min="14" max="15" width="8.26953125" style="3" hidden="1" customWidth="1"/>
    <col min="16" max="24" width="7.26953125" style="8" hidden="1" customWidth="1" outlineLevel="1"/>
    <col min="25" max="29" width="7.26953125" style="224" hidden="1" customWidth="1" outlineLevel="1"/>
    <col min="30" max="34" width="7.26953125" style="8" hidden="1" customWidth="1" outlineLevel="1"/>
    <col min="35" max="35" width="7.26953125" style="8" hidden="1" customWidth="1" outlineLevel="1" collapsed="1"/>
    <col min="36" max="36" width="8.26953125" style="8" hidden="1" customWidth="1" outlineLevel="1" collapsed="1"/>
    <col min="37" max="39" width="8.26953125" style="8" hidden="1" customWidth="1" outlineLevel="1"/>
    <col min="40" max="40" width="8.26953125" style="8" customWidth="1" collapsed="1"/>
    <col min="41" max="47" width="8.26953125" style="8" customWidth="1"/>
    <col min="48" max="48" width="10.1796875" style="8" bestFit="1" customWidth="1"/>
    <col min="49" max="49" width="9.6328125" style="8" hidden="1" customWidth="1" outlineLevel="1"/>
    <col min="50" max="53" width="9.54296875" style="8" hidden="1" customWidth="1" outlineLevel="1"/>
    <col min="54" max="54" width="6.36328125" style="8" hidden="1" customWidth="1" outlineLevel="1"/>
    <col min="55" max="55" width="8.1796875" style="8" hidden="1" customWidth="1" outlineLevel="1"/>
    <col min="56" max="57" width="9.90625" style="8" hidden="1" customWidth="1" outlineLevel="1"/>
    <col min="58" max="59" width="15.6328125" style="8" hidden="1" customWidth="1" outlineLevel="1"/>
    <col min="60" max="65" width="11.453125" style="8" hidden="1" customWidth="1" outlineLevel="1"/>
    <col min="66" max="66" width="9.1796875" style="8" hidden="1" customWidth="1" outlineLevel="1"/>
    <col min="67" max="67" width="9.90625" style="8" hidden="1" customWidth="1" outlineLevel="1"/>
    <col min="68" max="68" width="9.1796875" style="8" hidden="1" customWidth="1" outlineLevel="1"/>
    <col min="69" max="69" width="10.36328125" style="8" hidden="1" customWidth="1" outlineLevel="1"/>
    <col min="70" max="73" width="9.1796875" style="8" hidden="1" customWidth="1" outlineLevel="1"/>
    <col min="74" max="74" width="10.1796875" style="34" customWidth="1" collapsed="1"/>
    <col min="75" max="76" width="9.1796875" style="34"/>
    <col min="77" max="16384" width="9.1796875" style="8"/>
  </cols>
  <sheetData>
    <row r="1" spans="1:76" s="7" customFormat="1" ht="15.5">
      <c r="A1" s="1">
        <v>44252</v>
      </c>
      <c r="B1" s="2"/>
      <c r="C1" s="3"/>
      <c r="D1" s="3"/>
      <c r="E1" s="3"/>
      <c r="F1" s="3"/>
      <c r="G1" s="3"/>
      <c r="H1" s="3"/>
      <c r="I1" s="3"/>
      <c r="J1" s="3"/>
      <c r="K1" s="4"/>
      <c r="L1" s="5"/>
      <c r="M1" s="5"/>
      <c r="N1" s="5"/>
      <c r="O1" s="5"/>
      <c r="P1" s="5"/>
      <c r="Q1" s="5"/>
      <c r="R1" s="3"/>
      <c r="S1" s="3"/>
      <c r="T1" s="3"/>
      <c r="U1" s="3"/>
      <c r="V1" s="3"/>
      <c r="W1" s="3"/>
      <c r="X1" s="3"/>
      <c r="Y1" s="3"/>
      <c r="Z1" s="3"/>
      <c r="AA1" s="3"/>
      <c r="AB1" s="3"/>
      <c r="AC1" s="3"/>
      <c r="AD1" s="3"/>
      <c r="AE1" s="3"/>
      <c r="AF1" s="3"/>
      <c r="AG1" s="3"/>
      <c r="AH1" s="3"/>
      <c r="AI1" s="3"/>
      <c r="AJ1" s="3"/>
      <c r="AK1" s="3"/>
      <c r="AL1" s="3"/>
      <c r="AM1" s="3"/>
      <c r="AN1" s="3"/>
      <c r="AO1" s="3"/>
      <c r="AP1" s="3"/>
      <c r="AQ1" s="3"/>
      <c r="AR1" s="6"/>
      <c r="AS1" s="6"/>
      <c r="AT1" s="6"/>
      <c r="AU1" s="6"/>
      <c r="AW1" s="8"/>
      <c r="AX1" s="8"/>
      <c r="AY1" s="8"/>
      <c r="AZ1" s="8"/>
      <c r="BA1" s="8"/>
      <c r="BB1" s="8"/>
      <c r="BC1" s="8"/>
      <c r="BP1" s="9" t="s">
        <v>21</v>
      </c>
      <c r="BQ1" s="9" t="s">
        <v>22</v>
      </c>
      <c r="BR1" s="9"/>
      <c r="BS1" s="9" t="s">
        <v>23</v>
      </c>
      <c r="BV1" s="10"/>
      <c r="BW1" s="10"/>
      <c r="BX1" s="10"/>
    </row>
    <row r="2" spans="1:76" s="7" customFormat="1" ht="28.5">
      <c r="A2" s="11" t="s">
        <v>24</v>
      </c>
      <c r="B2" s="12"/>
      <c r="C2" s="13">
        <v>2010</v>
      </c>
      <c r="D2" s="13">
        <v>2011</v>
      </c>
      <c r="E2" s="13">
        <v>2012</v>
      </c>
      <c r="F2" s="14" t="s">
        <v>25</v>
      </c>
      <c r="G2" s="14" t="s">
        <v>26</v>
      </c>
      <c r="H2" s="13">
        <v>2015</v>
      </c>
      <c r="I2" s="13">
        <v>2016</v>
      </c>
      <c r="J2" s="13">
        <v>2017</v>
      </c>
      <c r="K2" s="13">
        <v>2018</v>
      </c>
      <c r="L2" s="15">
        <v>2019</v>
      </c>
      <c r="M2" s="15">
        <v>2020</v>
      </c>
      <c r="N2" s="15" t="s">
        <v>27</v>
      </c>
      <c r="O2" s="15" t="s">
        <v>28</v>
      </c>
      <c r="P2" s="16" t="s">
        <v>29</v>
      </c>
      <c r="Q2" s="17" t="s">
        <v>30</v>
      </c>
      <c r="R2" s="17" t="s">
        <v>31</v>
      </c>
      <c r="S2" s="17" t="s">
        <v>32</v>
      </c>
      <c r="T2" s="17" t="s">
        <v>33</v>
      </c>
      <c r="U2" s="17" t="s">
        <v>34</v>
      </c>
      <c r="V2" s="17" t="s">
        <v>35</v>
      </c>
      <c r="W2" s="17" t="s">
        <v>36</v>
      </c>
      <c r="X2" s="17" t="s">
        <v>37</v>
      </c>
      <c r="Y2" s="18" t="s">
        <v>38</v>
      </c>
      <c r="Z2" s="18" t="s">
        <v>39</v>
      </c>
      <c r="AA2" s="17" t="s">
        <v>40</v>
      </c>
      <c r="AB2" s="17" t="s">
        <v>41</v>
      </c>
      <c r="AC2" s="17" t="s">
        <v>42</v>
      </c>
      <c r="AD2" s="17" t="s">
        <v>43</v>
      </c>
      <c r="AE2" s="17" t="s">
        <v>44</v>
      </c>
      <c r="AF2" s="17" t="s">
        <v>45</v>
      </c>
      <c r="AG2" s="17" t="s">
        <v>46</v>
      </c>
      <c r="AH2" s="17" t="s">
        <v>47</v>
      </c>
      <c r="AI2" s="17" t="s">
        <v>48</v>
      </c>
      <c r="AJ2" s="17" t="s">
        <v>49</v>
      </c>
      <c r="AK2" s="17" t="s">
        <v>50</v>
      </c>
      <c r="AL2" s="17" t="s">
        <v>51</v>
      </c>
      <c r="AM2" s="17" t="s">
        <v>52</v>
      </c>
      <c r="AN2" s="17" t="s">
        <v>53</v>
      </c>
      <c r="AO2" s="17" t="s">
        <v>54</v>
      </c>
      <c r="AP2" s="17" t="s">
        <v>55</v>
      </c>
      <c r="AQ2" s="19" t="s">
        <v>56</v>
      </c>
      <c r="AR2" s="19" t="s">
        <v>57</v>
      </c>
      <c r="AS2" s="19" t="s">
        <v>58</v>
      </c>
      <c r="AT2" s="19" t="s">
        <v>59</v>
      </c>
      <c r="AU2" s="17" t="s">
        <v>60</v>
      </c>
      <c r="AW2" s="16" t="s">
        <v>61</v>
      </c>
      <c r="AX2" s="17" t="s">
        <v>62</v>
      </c>
      <c r="AY2" s="17" t="s">
        <v>63</v>
      </c>
      <c r="AZ2" s="17" t="s">
        <v>64</v>
      </c>
      <c r="BA2" s="17" t="s">
        <v>65</v>
      </c>
      <c r="BB2" s="17" t="s">
        <v>66</v>
      </c>
      <c r="BC2" s="17" t="s">
        <v>67</v>
      </c>
      <c r="BD2" s="17" t="s">
        <v>68</v>
      </c>
      <c r="BE2" s="20" t="s">
        <v>69</v>
      </c>
      <c r="BF2" s="21"/>
      <c r="BG2" s="21"/>
      <c r="BH2" s="17" t="s">
        <v>61</v>
      </c>
      <c r="BI2" s="17" t="s">
        <v>62</v>
      </c>
      <c r="BJ2" s="17" t="s">
        <v>63</v>
      </c>
      <c r="BK2" s="17" t="s">
        <v>64</v>
      </c>
      <c r="BL2" s="17" t="s">
        <v>65</v>
      </c>
      <c r="BM2" s="17" t="s">
        <v>66</v>
      </c>
      <c r="BN2" s="22" t="s">
        <v>67</v>
      </c>
      <c r="BO2" s="17" t="s">
        <v>70</v>
      </c>
      <c r="BP2" s="21"/>
      <c r="BQ2" s="21" t="s">
        <v>55</v>
      </c>
      <c r="BR2" s="21" t="s">
        <v>71</v>
      </c>
      <c r="BS2" s="7" t="s">
        <v>69</v>
      </c>
      <c r="BV2" s="10"/>
      <c r="BW2" s="10"/>
      <c r="BX2" s="10"/>
    </row>
    <row r="3" spans="1:76" s="30" customFormat="1" ht="26">
      <c r="A3" s="23" t="s">
        <v>72</v>
      </c>
      <c r="B3" s="24"/>
      <c r="C3" s="25"/>
      <c r="D3" s="25"/>
      <c r="E3" s="25"/>
      <c r="F3" s="25"/>
      <c r="G3" s="26"/>
      <c r="H3" s="26"/>
      <c r="I3" s="26"/>
      <c r="J3" s="26"/>
      <c r="K3" s="26"/>
      <c r="L3" s="27"/>
      <c r="M3" s="27"/>
      <c r="N3" s="27"/>
      <c r="O3" s="27"/>
      <c r="P3" s="25"/>
      <c r="Q3" s="25"/>
      <c r="R3" s="25"/>
      <c r="S3" s="25"/>
      <c r="T3" s="25"/>
      <c r="U3" s="25"/>
      <c r="V3" s="25"/>
      <c r="W3" s="25"/>
      <c r="X3" s="28"/>
      <c r="Y3" s="25"/>
      <c r="Z3" s="25"/>
      <c r="AA3" s="25"/>
      <c r="AB3" s="25"/>
      <c r="AC3" s="25"/>
      <c r="AD3" s="25"/>
      <c r="AE3" s="25"/>
      <c r="AF3" s="25"/>
      <c r="AG3" s="25"/>
      <c r="AH3" s="25"/>
      <c r="AI3" s="25"/>
      <c r="AJ3" s="25"/>
      <c r="AK3" s="25"/>
      <c r="AL3" s="25"/>
      <c r="AM3" s="25"/>
      <c r="AN3" s="25"/>
      <c r="AO3" s="25"/>
      <c r="AP3" s="25"/>
      <c r="AQ3" s="25"/>
      <c r="AR3" s="25"/>
      <c r="AS3" s="25"/>
      <c r="AT3" s="25"/>
      <c r="AU3" s="29"/>
      <c r="AW3" s="31"/>
      <c r="AX3" s="31"/>
      <c r="AY3" s="31"/>
      <c r="AZ3" s="31"/>
      <c r="BA3" s="31"/>
      <c r="BB3" s="31"/>
      <c r="BC3" s="32"/>
      <c r="BD3" s="32"/>
      <c r="BE3" s="32"/>
      <c r="BO3" s="31"/>
      <c r="BV3" s="33"/>
      <c r="BW3" s="34"/>
      <c r="BX3" s="34"/>
    </row>
    <row r="4" spans="1:76">
      <c r="A4" s="35" t="s">
        <v>73</v>
      </c>
      <c r="B4" s="36" t="s">
        <v>74</v>
      </c>
      <c r="C4" s="37">
        <v>3.26</v>
      </c>
      <c r="D4" s="37">
        <v>5.4939999999999998</v>
      </c>
      <c r="E4" s="37">
        <v>6.78</v>
      </c>
      <c r="F4" s="37">
        <v>7.0289999999999999</v>
      </c>
      <c r="G4" s="37">
        <v>7.51</v>
      </c>
      <c r="H4" s="37">
        <f>'Historical Financials USD_EN'!H4</f>
        <v>8.7759999999999998</v>
      </c>
      <c r="I4" s="37">
        <v>10.470313663308314</v>
      </c>
      <c r="J4" s="37">
        <v>10.691965558165966</v>
      </c>
      <c r="K4" s="37">
        <v>13.055700536732774</v>
      </c>
      <c r="L4" s="38">
        <v>14.818327045931488</v>
      </c>
      <c r="M4" s="38">
        <v>17.29521841196534</v>
      </c>
      <c r="N4" s="39"/>
      <c r="O4" s="39"/>
      <c r="P4" s="40"/>
      <c r="Q4" s="40"/>
      <c r="R4" s="40"/>
      <c r="S4" s="40"/>
      <c r="T4" s="40"/>
      <c r="U4" s="40"/>
      <c r="V4" s="40"/>
      <c r="W4" s="40"/>
      <c r="X4" s="40"/>
      <c r="Y4" s="40"/>
      <c r="Z4" s="40"/>
      <c r="AA4" s="40"/>
      <c r="AB4" s="40"/>
      <c r="AC4" s="40"/>
      <c r="AD4" s="40"/>
      <c r="AE4" s="40"/>
      <c r="AF4" s="40"/>
      <c r="AG4" s="40"/>
      <c r="AH4" s="40"/>
      <c r="AI4" s="40"/>
      <c r="AJ4" s="41"/>
      <c r="AK4" s="41"/>
      <c r="AL4" s="41"/>
      <c r="AM4" s="41"/>
      <c r="AN4" s="41"/>
      <c r="AO4" s="41"/>
      <c r="AP4" s="41"/>
      <c r="AQ4" s="41"/>
      <c r="AR4" s="41"/>
      <c r="AS4" s="41"/>
      <c r="AT4" s="41"/>
      <c r="AU4" s="42"/>
      <c r="AW4" s="43"/>
      <c r="AX4" s="43"/>
      <c r="AY4" s="43"/>
      <c r="AZ4" s="43"/>
      <c r="BA4" s="43"/>
      <c r="BB4" s="43"/>
      <c r="BC4" s="44"/>
      <c r="BD4" s="45"/>
      <c r="BE4" s="45"/>
      <c r="BF4" s="46"/>
      <c r="BG4" s="46"/>
      <c r="BH4" s="46"/>
      <c r="BI4" s="46"/>
      <c r="BJ4" s="46"/>
      <c r="BK4" s="46"/>
      <c r="BM4" s="46"/>
      <c r="BN4" s="46"/>
      <c r="BO4" s="43"/>
      <c r="BP4" s="46"/>
      <c r="BQ4" s="46"/>
      <c r="BR4" s="46"/>
    </row>
    <row r="5" spans="1:76">
      <c r="A5" s="35" t="s">
        <v>75</v>
      </c>
      <c r="B5" s="36" t="s">
        <v>74</v>
      </c>
      <c r="C5" s="37">
        <v>3.260861095890411</v>
      </c>
      <c r="D5" s="37">
        <v>5.0987422999999996</v>
      </c>
      <c r="E5" s="37">
        <v>6.2811430557377044</v>
      </c>
      <c r="F5" s="37">
        <v>6.8188870000000001</v>
      </c>
      <c r="G5" s="37">
        <f>SUM(T5:W5)</f>
        <v>7.3134799999999993</v>
      </c>
      <c r="H5" s="37">
        <f>SUM(X5:AA5)</f>
        <v>8.2030046986301386</v>
      </c>
      <c r="I5" s="37">
        <v>10.178894686942215</v>
      </c>
      <c r="J5" s="37">
        <v>10.380801593413699</v>
      </c>
      <c r="K5" s="37">
        <v>11.846721627691677</v>
      </c>
      <c r="L5" s="47">
        <v>14.548759004835595</v>
      </c>
      <c r="M5" s="47">
        <v>17.261264758427206</v>
      </c>
      <c r="N5" s="47">
        <f>SUM(AN5:AQ5)</f>
        <v>14.548759004835595</v>
      </c>
      <c r="O5" s="47">
        <f>SUM(AR5:AU5)</f>
        <v>17.26126475842721</v>
      </c>
      <c r="P5" s="37">
        <v>1.67126317</v>
      </c>
      <c r="Q5" s="37">
        <v>1.6925056200000004</v>
      </c>
      <c r="R5" s="37">
        <v>1.712436001095889</v>
      </c>
      <c r="S5" s="37">
        <v>1.7426822089041107</v>
      </c>
      <c r="T5" s="37">
        <v>1.7105372100000003</v>
      </c>
      <c r="U5" s="37">
        <v>1.8487242999999998</v>
      </c>
      <c r="V5" s="37">
        <v>1.8982822399999999</v>
      </c>
      <c r="W5" s="37">
        <v>1.8559362500000001</v>
      </c>
      <c r="X5" s="37">
        <v>1.8601375068493151</v>
      </c>
      <c r="Y5" s="37">
        <v>2.0221659753424661</v>
      </c>
      <c r="Z5" s="37">
        <v>2.157687594520548</v>
      </c>
      <c r="AA5" s="37">
        <v>2.1630136219178082</v>
      </c>
      <c r="AB5" s="37">
        <v>2.2045906940386901</v>
      </c>
      <c r="AC5" s="37">
        <v>2.6595395708522105</v>
      </c>
      <c r="AD5" s="37">
        <v>2.6688661836283969</v>
      </c>
      <c r="AE5" s="37">
        <f>'Historical Financials USD_EN'!AE5</f>
        <v>2.6458982384229173</v>
      </c>
      <c r="AF5" s="37">
        <v>2.5281743660283835</v>
      </c>
      <c r="AG5" s="37">
        <v>2.5673803761454876</v>
      </c>
      <c r="AH5" s="37">
        <v>2.6012438064418326</v>
      </c>
      <c r="AI5" s="37">
        <f>J5-AF5-AG5-AH5</f>
        <v>2.6840030447979952</v>
      </c>
      <c r="AJ5" s="37">
        <v>2.659591722756026</v>
      </c>
      <c r="AK5" s="37">
        <v>2.770971289842965</v>
      </c>
      <c r="AL5" s="37">
        <v>3.146663733642233</v>
      </c>
      <c r="AM5" s="37">
        <v>3.2694948814504534</v>
      </c>
      <c r="AN5" s="37">
        <v>3.4967181276910315</v>
      </c>
      <c r="AO5" s="37">
        <v>3.6323109643000802</v>
      </c>
      <c r="AP5" s="37">
        <v>3.8821864694022752</v>
      </c>
      <c r="AQ5" s="37">
        <f>L5-(AN5+AO5+AP5)</f>
        <v>3.5375434434422086</v>
      </c>
      <c r="AR5" s="37">
        <v>4.3206113856548596</v>
      </c>
      <c r="AS5" s="37">
        <v>4.2816442230411385</v>
      </c>
      <c r="AT5" s="37">
        <v>4.3286136773246211</v>
      </c>
      <c r="AU5" s="48">
        <v>4.3303954724065887</v>
      </c>
      <c r="AV5" s="49"/>
      <c r="AW5" s="50">
        <f>AB5+AC5</f>
        <v>4.8641302648909006</v>
      </c>
      <c r="AX5" s="50">
        <f>AD5+AE5</f>
        <v>5.3147644220513142</v>
      </c>
      <c r="AY5" s="50">
        <f>AF5+AG5</f>
        <v>5.0955547421738707</v>
      </c>
      <c r="AZ5" s="50">
        <f>AH5+AI5</f>
        <v>5.2852468512398278</v>
      </c>
      <c r="BA5" s="50">
        <f>AJ5+AK5</f>
        <v>5.4305630125989914</v>
      </c>
      <c r="BB5" s="50">
        <f>AL5+AM5</f>
        <v>6.4161586150926864</v>
      </c>
      <c r="BC5" s="51">
        <f>AN5+AO5</f>
        <v>7.1290290919911117</v>
      </c>
      <c r="BD5" s="52"/>
      <c r="BE5" s="53">
        <v>11.011215561393387</v>
      </c>
      <c r="BF5" s="46"/>
      <c r="BG5" s="46"/>
      <c r="BH5" s="46">
        <v>0</v>
      </c>
      <c r="BI5" s="46">
        <v>0</v>
      </c>
      <c r="BJ5" s="46">
        <v>0</v>
      </c>
      <c r="BK5" s="46">
        <v>0</v>
      </c>
      <c r="BL5" s="46">
        <v>0</v>
      </c>
      <c r="BM5" s="46">
        <v>-5.2252862656126888</v>
      </c>
      <c r="BN5" s="46">
        <v>4.422918918931515</v>
      </c>
      <c r="BO5" s="53">
        <v>3.6722264694022777</v>
      </c>
      <c r="BP5" s="46"/>
      <c r="BQ5" s="46">
        <v>0.10671999999999998</v>
      </c>
      <c r="BR5" s="46"/>
      <c r="BS5" s="8">
        <v>0.20996000000000001</v>
      </c>
    </row>
    <row r="6" spans="1:76">
      <c r="A6" s="35" t="s">
        <v>76</v>
      </c>
      <c r="B6" s="36" t="s">
        <v>74</v>
      </c>
      <c r="C6" s="54">
        <v>3.1855030000000002</v>
      </c>
      <c r="D6" s="54">
        <v>4.3613119999999999</v>
      </c>
      <c r="E6" s="54">
        <v>5.2548760000000003</v>
      </c>
      <c r="F6" s="54">
        <v>5.8039160000000001</v>
      </c>
      <c r="G6" s="54">
        <f>SUM(T6:W6)</f>
        <v>6.2494175399999996</v>
      </c>
      <c r="H6" s="54">
        <f>SUM(X6:AA6)</f>
        <v>7.023597275263648</v>
      </c>
      <c r="I6" s="54">
        <v>8.728926665510043</v>
      </c>
      <c r="J6" s="54">
        <v>9.1032677084520284</v>
      </c>
      <c r="K6" s="54">
        <v>10.419398600419296</v>
      </c>
      <c r="L6" s="55">
        <v>12.33950243619735</v>
      </c>
      <c r="M6" s="55">
        <v>13.716188146035622</v>
      </c>
      <c r="N6" s="55">
        <f>SUM(AN6:AQ6)</f>
        <v>12.33950243619735</v>
      </c>
      <c r="O6" s="55">
        <f>SUM(AR6:AU6)</f>
        <v>13.716188146035618</v>
      </c>
      <c r="P6" s="54">
        <v>1.4233449847838788</v>
      </c>
      <c r="Q6" s="54">
        <v>1.4457370687095275</v>
      </c>
      <c r="R6" s="54">
        <v>1.470999958875725</v>
      </c>
      <c r="S6" s="54">
        <v>1.4638338576308696</v>
      </c>
      <c r="T6" s="54">
        <v>1.5054495400000001</v>
      </c>
      <c r="U6" s="54">
        <v>1.5868450000000001</v>
      </c>
      <c r="V6" s="54">
        <v>1.6325160000000001</v>
      </c>
      <c r="W6" s="54">
        <v>1.524607</v>
      </c>
      <c r="X6" s="54">
        <v>1.6267209389142077</v>
      </c>
      <c r="Y6" s="54">
        <v>1.8145852072488726</v>
      </c>
      <c r="Z6" s="54">
        <v>1.8015288626199988</v>
      </c>
      <c r="AA6" s="54">
        <v>1.7807622664805691</v>
      </c>
      <c r="AB6" s="54">
        <v>1.7647709200019872</v>
      </c>
      <c r="AC6" s="54">
        <v>2.3193589555325862</v>
      </c>
      <c r="AD6" s="54">
        <v>2.3795751199698389</v>
      </c>
      <c r="AE6" s="54">
        <f>'Historical Financials USD_EN'!AE6</f>
        <v>2.2652216700056305</v>
      </c>
      <c r="AF6" s="54">
        <v>2.1881375496729887</v>
      </c>
      <c r="AG6" s="54">
        <v>2.2228976203174389</v>
      </c>
      <c r="AH6" s="54">
        <v>2.3866285300104808</v>
      </c>
      <c r="AI6" s="54">
        <f>J6-AF6-AG6-AH6</f>
        <v>2.3056040084511196</v>
      </c>
      <c r="AJ6" s="54">
        <v>2.325123570352289</v>
      </c>
      <c r="AK6" s="54">
        <v>2.5462493404533282</v>
      </c>
      <c r="AL6" s="54">
        <v>2.7299829088126062</v>
      </c>
      <c r="AM6" s="54">
        <v>2.8180427808010728</v>
      </c>
      <c r="AN6" s="54">
        <v>2.9662154634429299</v>
      </c>
      <c r="AO6" s="54">
        <v>3.1478780257755492</v>
      </c>
      <c r="AP6" s="54">
        <v>3.3450166773252423</v>
      </c>
      <c r="AQ6" s="54">
        <f>L6-(AN6+AO6+AP6)</f>
        <v>2.8803922696536279</v>
      </c>
      <c r="AR6" s="54">
        <v>3.3113336544278331</v>
      </c>
      <c r="AS6" s="54">
        <v>3.2393508690869788</v>
      </c>
      <c r="AT6" s="54">
        <v>3.6807895388665575</v>
      </c>
      <c r="AU6" s="56">
        <v>3.4847140836542487</v>
      </c>
      <c r="AW6" s="57">
        <f>AB6+AC6</f>
        <v>4.0841298755345736</v>
      </c>
      <c r="AX6" s="57">
        <f>AD6+AE6</f>
        <v>4.6447967899754694</v>
      </c>
      <c r="AY6" s="57">
        <f>AF6+AG6</f>
        <v>4.4110351699904271</v>
      </c>
      <c r="AZ6" s="57">
        <f>AH6+AI6</f>
        <v>4.6922325384616004</v>
      </c>
      <c r="BA6" s="57">
        <f>AJ6+AK6</f>
        <v>4.8713729108056167</v>
      </c>
      <c r="BB6" s="57">
        <f>AL6+AM6</f>
        <v>5.548025689613679</v>
      </c>
      <c r="BC6" s="58">
        <f>AN6+AO6</f>
        <v>6.1140934892184795</v>
      </c>
      <c r="BD6" s="59"/>
      <c r="BE6" s="57">
        <v>9.4591101665437218</v>
      </c>
      <c r="BF6" s="46"/>
      <c r="BG6" s="46"/>
      <c r="BH6" s="46">
        <v>0</v>
      </c>
      <c r="BI6" s="46">
        <v>0</v>
      </c>
      <c r="BJ6" s="46">
        <v>0</v>
      </c>
      <c r="BK6" s="46">
        <v>0</v>
      </c>
      <c r="BL6" s="46">
        <v>0</v>
      </c>
      <c r="BM6" s="46">
        <v>-5.046467298406716</v>
      </c>
      <c r="BN6" s="46">
        <v>3.6767974214829851</v>
      </c>
      <c r="BO6" s="60">
        <v>3.2194926773252437</v>
      </c>
      <c r="BP6" s="46"/>
      <c r="BQ6" s="46">
        <v>6.5174999999999997E-2</v>
      </c>
      <c r="BR6" s="46"/>
      <c r="BS6" s="46">
        <v>0.125524</v>
      </c>
    </row>
    <row r="7" spans="1:76" s="66" customFormat="1">
      <c r="A7" s="61" t="s">
        <v>77</v>
      </c>
      <c r="B7" s="62" t="s">
        <v>78</v>
      </c>
      <c r="C7" s="63">
        <f>C6/C5</f>
        <v>0.97689012390457763</v>
      </c>
      <c r="D7" s="63">
        <f t="shared" ref="D7:AB7" si="0">D6/D5</f>
        <v>0.85537015667569627</v>
      </c>
      <c r="E7" s="63">
        <f t="shared" si="0"/>
        <v>0.83661141823537533</v>
      </c>
      <c r="F7" s="63">
        <f t="shared" si="0"/>
        <v>0.85115298141764195</v>
      </c>
      <c r="G7" s="63">
        <f t="shared" si="0"/>
        <v>0.85450668354873471</v>
      </c>
      <c r="H7" s="63">
        <f t="shared" si="0"/>
        <v>0.85622251032436369</v>
      </c>
      <c r="I7" s="63">
        <f t="shared" si="0"/>
        <v>0.85755152538396595</v>
      </c>
      <c r="J7" s="63">
        <f t="shared" si="0"/>
        <v>0.87693302164909626</v>
      </c>
      <c r="K7" s="63">
        <f t="shared" si="0"/>
        <v>0.87951746718383106</v>
      </c>
      <c r="L7" s="64">
        <f t="shared" si="0"/>
        <v>0.84814810885904757</v>
      </c>
      <c r="M7" s="64">
        <f t="shared" si="0"/>
        <v>0.79462242993168708</v>
      </c>
      <c r="N7" s="64">
        <f t="shared" si="0"/>
        <v>0.84814810885904757</v>
      </c>
      <c r="O7" s="64">
        <f t="shared" si="0"/>
        <v>0.79462242993168664</v>
      </c>
      <c r="P7" s="63">
        <f t="shared" si="0"/>
        <v>0.85165820101443324</v>
      </c>
      <c r="Q7" s="63">
        <f t="shared" si="0"/>
        <v>0.85419927214748459</v>
      </c>
      <c r="R7" s="63">
        <f t="shared" si="0"/>
        <v>0.85901018078009639</v>
      </c>
      <c r="S7" s="63">
        <f t="shared" si="0"/>
        <v>0.83998898373525288</v>
      </c>
      <c r="T7" s="63">
        <f t="shared" si="0"/>
        <v>0.88010335653557625</v>
      </c>
      <c r="U7" s="63">
        <f t="shared" si="0"/>
        <v>0.85834594157711908</v>
      </c>
      <c r="V7" s="63">
        <f t="shared" si="0"/>
        <v>0.85999645658592905</v>
      </c>
      <c r="W7" s="63">
        <f t="shared" si="0"/>
        <v>0.821475953174577</v>
      </c>
      <c r="X7" s="63">
        <f t="shared" si="0"/>
        <v>0.87451649833647704</v>
      </c>
      <c r="Y7" s="63">
        <f t="shared" si="0"/>
        <v>0.89734731440210369</v>
      </c>
      <c r="Z7" s="63">
        <f t="shared" si="0"/>
        <v>0.8349349865082345</v>
      </c>
      <c r="AA7" s="63">
        <f t="shared" si="0"/>
        <v>0.82327834112375087</v>
      </c>
      <c r="AB7" s="63">
        <f t="shared" si="0"/>
        <v>0.80049821709490343</v>
      </c>
      <c r="AC7" s="63">
        <v>0.87209041029210244</v>
      </c>
      <c r="AD7" s="63">
        <f t="shared" ref="AD7:AU7" si="1">AD6/AD5</f>
        <v>0.89160525715633343</v>
      </c>
      <c r="AE7" s="63">
        <f t="shared" si="1"/>
        <v>0.85612577124500888</v>
      </c>
      <c r="AF7" s="63">
        <f t="shared" si="1"/>
        <v>0.86550104260032779</v>
      </c>
      <c r="AG7" s="63">
        <f t="shared" si="1"/>
        <v>0.86582324963267243</v>
      </c>
      <c r="AH7" s="63">
        <f t="shared" si="1"/>
        <v>0.91749513217489675</v>
      </c>
      <c r="AI7" s="63">
        <f t="shared" si="1"/>
        <v>0.85901691241361655</v>
      </c>
      <c r="AJ7" s="63">
        <f t="shared" si="1"/>
        <v>0.87424079059129367</v>
      </c>
      <c r="AK7" s="63">
        <f t="shared" si="1"/>
        <v>0.91890137937792482</v>
      </c>
      <c r="AL7" s="63">
        <f t="shared" si="1"/>
        <v>0.86758012291725795</v>
      </c>
      <c r="AM7" s="63">
        <f t="shared" si="1"/>
        <v>0.8619199243250989</v>
      </c>
      <c r="AN7" s="63">
        <f t="shared" si="1"/>
        <v>0.8482855509436199</v>
      </c>
      <c r="AO7" s="63">
        <f t="shared" si="1"/>
        <v>0.86663230563524241</v>
      </c>
      <c r="AP7" s="63">
        <f t="shared" si="1"/>
        <v>0.86163215077102184</v>
      </c>
      <c r="AQ7" s="63">
        <f t="shared" si="1"/>
        <v>0.81423516508135396</v>
      </c>
      <c r="AR7" s="63">
        <f t="shared" si="1"/>
        <v>0.76640395510274439</v>
      </c>
      <c r="AS7" s="63">
        <f t="shared" si="1"/>
        <v>0.75656703367711242</v>
      </c>
      <c r="AT7" s="63">
        <f t="shared" si="1"/>
        <v>0.8503391185377247</v>
      </c>
      <c r="AU7" s="65">
        <f t="shared" si="1"/>
        <v>0.80471035633095234</v>
      </c>
      <c r="AW7" s="67">
        <f t="shared" ref="AW7:BC7" si="2">AW6/AW5</f>
        <v>0.83964237245323403</v>
      </c>
      <c r="AX7" s="67">
        <f t="shared" si="2"/>
        <v>0.87394217713656241</v>
      </c>
      <c r="AY7" s="67">
        <f t="shared" si="2"/>
        <v>0.86566338567262391</v>
      </c>
      <c r="AZ7" s="67">
        <f t="shared" si="2"/>
        <v>0.8877981805827827</v>
      </c>
      <c r="BA7" s="67">
        <f t="shared" si="2"/>
        <v>0.89702907405805898</v>
      </c>
      <c r="BB7" s="67">
        <f t="shared" si="2"/>
        <v>0.86469584410882483</v>
      </c>
      <c r="BC7" s="68">
        <f t="shared" si="2"/>
        <v>0.8576334042579753</v>
      </c>
      <c r="BD7" s="69"/>
      <c r="BE7" s="69"/>
      <c r="BF7" s="46"/>
      <c r="BG7" s="46"/>
      <c r="BH7" s="46">
        <v>0</v>
      </c>
      <c r="BI7" s="46">
        <v>0</v>
      </c>
      <c r="BJ7" s="46">
        <v>0</v>
      </c>
      <c r="BK7" s="46">
        <v>0</v>
      </c>
      <c r="BL7" s="46">
        <v>0</v>
      </c>
      <c r="BM7" s="46">
        <v>-4.5370998674564844E-2</v>
      </c>
      <c r="BN7" s="46">
        <v>-4.303061600245095E-2</v>
      </c>
      <c r="BO7" s="67">
        <f>BO6/BO5</f>
        <v>0.87671408725760736</v>
      </c>
      <c r="BP7" s="46"/>
      <c r="BQ7" s="46"/>
      <c r="BR7" s="46"/>
      <c r="BV7" s="70"/>
      <c r="BW7" s="34"/>
      <c r="BX7" s="34"/>
    </row>
    <row r="8" spans="1:76">
      <c r="A8" s="35" t="s">
        <v>79</v>
      </c>
      <c r="B8" s="36" t="s">
        <v>80</v>
      </c>
      <c r="C8" s="71">
        <v>31.701000000000001</v>
      </c>
      <c r="D8" s="71">
        <v>30.496700000000001</v>
      </c>
      <c r="E8" s="71">
        <v>31.087</v>
      </c>
      <c r="F8" s="71">
        <v>30.729800000000001</v>
      </c>
      <c r="G8" s="71">
        <v>32.480800000000002</v>
      </c>
      <c r="H8" s="71">
        <v>34.286099999999998</v>
      </c>
      <c r="I8" s="71">
        <v>35.289706557377052</v>
      </c>
      <c r="J8" s="71">
        <v>33.933399999999999</v>
      </c>
      <c r="K8" s="71">
        <v>32.322000000000003</v>
      </c>
      <c r="L8" s="72">
        <v>31.045200000000001</v>
      </c>
      <c r="M8" s="72">
        <v>31.293399999999998</v>
      </c>
      <c r="N8" s="72">
        <f>L8</f>
        <v>31.045200000000001</v>
      </c>
      <c r="O8" s="72">
        <f>M8</f>
        <v>31.293399999999998</v>
      </c>
      <c r="P8" s="71">
        <v>29.805745161290321</v>
      </c>
      <c r="Q8" s="71">
        <v>29.906706779661032</v>
      </c>
      <c r="R8" s="71">
        <v>31.478965079365075</v>
      </c>
      <c r="S8" s="71">
        <v>31.69132459016393</v>
      </c>
      <c r="T8" s="71">
        <v>32.66654193548387</v>
      </c>
      <c r="U8" s="71">
        <v>32.45390508474577</v>
      </c>
      <c r="V8" s="71">
        <v>32.099451612903231</v>
      </c>
      <c r="W8" s="71">
        <v>32.702045161290329</v>
      </c>
      <c r="X8" s="71">
        <v>32.646173770491792</v>
      </c>
      <c r="Y8" s="71">
        <v>33.287399999999998</v>
      </c>
      <c r="Z8" s="71">
        <v>35.255120634920651</v>
      </c>
      <c r="AA8" s="71">
        <v>35.83311129032257</v>
      </c>
      <c r="AB8" s="71">
        <v>35.646999999999998</v>
      </c>
      <c r="AC8" s="71">
        <v>35.286499999999997</v>
      </c>
      <c r="AD8" s="71">
        <v>34.829500000000003</v>
      </c>
      <c r="AE8" s="71">
        <v>35.389843548387091</v>
      </c>
      <c r="AF8" s="71">
        <v>35.106046774193558</v>
      </c>
      <c r="AG8" s="71">
        <v>34.286299999999997</v>
      </c>
      <c r="AH8" s="71">
        <v>33.373800000000003</v>
      </c>
      <c r="AI8" s="71">
        <v>32.947000000000003</v>
      </c>
      <c r="AJ8" s="71">
        <v>31.542200000000001</v>
      </c>
      <c r="AK8" s="71">
        <v>31.9468</v>
      </c>
      <c r="AL8" s="71">
        <v>32.975000000000001</v>
      </c>
      <c r="AM8" s="71">
        <v>32.819699999999997</v>
      </c>
      <c r="AN8" s="71">
        <v>31.624500000000001</v>
      </c>
      <c r="AO8" s="71">
        <v>31.592500000000001</v>
      </c>
      <c r="AP8" s="71">
        <v>30.712299999999999</v>
      </c>
      <c r="AQ8" s="71">
        <v>30.279800000000002</v>
      </c>
      <c r="AR8" s="71">
        <v>31.2835</v>
      </c>
      <c r="AS8" s="71">
        <v>31.942621666666682</v>
      </c>
      <c r="AT8" s="71">
        <v>31.326799999999999</v>
      </c>
      <c r="AU8" s="73">
        <v>30.620999999999999</v>
      </c>
      <c r="AW8" s="74">
        <v>35.4758</v>
      </c>
      <c r="AX8" s="74">
        <v>35.109699999999997</v>
      </c>
      <c r="AY8" s="74">
        <v>34.7029</v>
      </c>
      <c r="AZ8" s="74">
        <v>33.163899999999998</v>
      </c>
      <c r="BA8" s="75">
        <v>31.741199999999999</v>
      </c>
      <c r="BB8" s="74">
        <v>33.163899999999998</v>
      </c>
      <c r="BC8" s="76">
        <v>31.609000000000002</v>
      </c>
      <c r="BD8" s="77"/>
      <c r="BE8" s="74">
        <v>31.3003</v>
      </c>
      <c r="BF8" s="46"/>
      <c r="BG8" s="46"/>
      <c r="BH8" s="46">
        <v>0</v>
      </c>
      <c r="BI8" s="46">
        <v>0</v>
      </c>
      <c r="BJ8" s="46">
        <v>0</v>
      </c>
      <c r="BK8" s="46">
        <v>0</v>
      </c>
      <c r="BL8" s="46">
        <v>0</v>
      </c>
      <c r="BM8" s="46">
        <v>0.66389999999999816</v>
      </c>
      <c r="BN8" s="46">
        <v>-0.89099999999999824</v>
      </c>
      <c r="BO8" s="78">
        <v>30.712299999999999</v>
      </c>
      <c r="BP8" s="46"/>
      <c r="BQ8" s="46"/>
      <c r="BR8" s="79">
        <v>31.609000000000002</v>
      </c>
      <c r="BS8" s="79">
        <v>31.124400000000001</v>
      </c>
    </row>
    <row r="9" spans="1:76">
      <c r="A9" s="35" t="str">
        <f>'Historical Financials USD_EN'!A9</f>
        <v xml:space="preserve">Closing Exchange Rate </v>
      </c>
      <c r="B9" s="36" t="s">
        <v>80</v>
      </c>
      <c r="C9" s="71">
        <v>30.151299999999999</v>
      </c>
      <c r="D9" s="71">
        <v>31.691199999999998</v>
      </c>
      <c r="E9" s="71">
        <v>30.631599999999999</v>
      </c>
      <c r="F9" s="71">
        <v>32.813600000000001</v>
      </c>
      <c r="G9" s="71">
        <v>32.963000000000001</v>
      </c>
      <c r="H9" s="71">
        <v>36.0886</v>
      </c>
      <c r="I9" s="71">
        <v>35.8307</v>
      </c>
      <c r="J9" s="71">
        <v>32.680900000000001</v>
      </c>
      <c r="K9" s="71">
        <v>32.449800000000003</v>
      </c>
      <c r="L9" s="72">
        <v>30.154</v>
      </c>
      <c r="M9" s="72">
        <v>30.037099999999999</v>
      </c>
      <c r="N9" s="72">
        <f>L9</f>
        <v>30.154</v>
      </c>
      <c r="O9" s="72">
        <f>M9</f>
        <v>30.037099999999999</v>
      </c>
      <c r="P9" s="71">
        <v>29.308499999999999</v>
      </c>
      <c r="Q9" s="71">
        <v>31.127099999999999</v>
      </c>
      <c r="R9" s="71">
        <v>31.390699999999999</v>
      </c>
      <c r="S9" s="71">
        <v>32.813600000000001</v>
      </c>
      <c r="T9" s="71">
        <v>32.443199999999997</v>
      </c>
      <c r="U9" s="71">
        <v>32.454999999999998</v>
      </c>
      <c r="V9" s="71">
        <v>32.3733</v>
      </c>
      <c r="W9" s="71">
        <v>32.963000000000001</v>
      </c>
      <c r="X9" s="71">
        <v>32.555100000000003</v>
      </c>
      <c r="Y9" s="71">
        <v>33.776800000000001</v>
      </c>
      <c r="Z9" s="71">
        <v>36.369599999999998</v>
      </c>
      <c r="AA9" s="71">
        <v>36.0886</v>
      </c>
      <c r="AB9" s="71">
        <v>35.239199999999997</v>
      </c>
      <c r="AC9" s="71">
        <v>35.180199999999999</v>
      </c>
      <c r="AD9" s="71">
        <v>34.6999</v>
      </c>
      <c r="AE9" s="71">
        <v>35.8307</v>
      </c>
      <c r="AF9" s="71">
        <v>34.450099999999999</v>
      </c>
      <c r="AG9" s="71">
        <v>33.981400000000001</v>
      </c>
      <c r="AH9" s="71">
        <v>33.368400000000001</v>
      </c>
      <c r="AI9" s="71">
        <f>J9</f>
        <v>32.680900000000001</v>
      </c>
      <c r="AJ9" s="71">
        <v>31.2318</v>
      </c>
      <c r="AK9" s="71">
        <v>33.167200000000001</v>
      </c>
      <c r="AL9" s="71">
        <v>32.406599999999997</v>
      </c>
      <c r="AM9" s="71">
        <v>32.449800000000003</v>
      </c>
      <c r="AN9" s="71">
        <v>31.811699999999998</v>
      </c>
      <c r="AO9" s="71">
        <v>30.744299999999999</v>
      </c>
      <c r="AP9" s="71">
        <v>30.591899999999999</v>
      </c>
      <c r="AQ9" s="71">
        <f>L9</f>
        <v>30.154</v>
      </c>
      <c r="AR9" s="71">
        <v>32.671199999999999</v>
      </c>
      <c r="AS9" s="71">
        <v>30.890499999999999</v>
      </c>
      <c r="AT9" s="71">
        <v>31.657900000000001</v>
      </c>
      <c r="AU9" s="73">
        <v>30.037099999999999</v>
      </c>
      <c r="AW9" s="74">
        <v>35.180199999999999</v>
      </c>
      <c r="AX9" s="74">
        <v>35.8307</v>
      </c>
      <c r="AY9" s="74">
        <v>33.981400000000001</v>
      </c>
      <c r="AZ9" s="74">
        <v>32.680900000000001</v>
      </c>
      <c r="BA9" s="75">
        <v>33.167200000000001</v>
      </c>
      <c r="BB9" s="74">
        <v>32.449800000000003</v>
      </c>
      <c r="BC9" s="79">
        <v>30.744299999999999</v>
      </c>
      <c r="BD9" s="77"/>
      <c r="BE9" s="74">
        <v>30.591899999999999</v>
      </c>
      <c r="BF9" s="46"/>
      <c r="BG9" s="46"/>
      <c r="BH9" s="46">
        <v>0</v>
      </c>
      <c r="BI9" s="46">
        <v>0</v>
      </c>
      <c r="BJ9" s="46">
        <v>0</v>
      </c>
      <c r="BK9" s="46">
        <v>0</v>
      </c>
      <c r="BL9" s="46">
        <v>0</v>
      </c>
      <c r="BM9" s="46">
        <v>-5.0199999999996692E-2</v>
      </c>
      <c r="BN9" s="46">
        <v>-1.7557000000000009</v>
      </c>
      <c r="BO9" s="78">
        <v>30.591899999999999</v>
      </c>
      <c r="BP9" s="46"/>
      <c r="BQ9" s="46">
        <f>BS9</f>
        <v>30.591899999999999</v>
      </c>
      <c r="BR9" s="79">
        <v>30.744299999999999</v>
      </c>
      <c r="BS9" s="79">
        <v>30.591899999999999</v>
      </c>
    </row>
    <row r="10" spans="1:76" s="30" customFormat="1" ht="26">
      <c r="A10" s="80" t="s">
        <v>81</v>
      </c>
      <c r="B10" s="81"/>
      <c r="C10" s="31"/>
      <c r="D10" s="31"/>
      <c r="E10" s="31"/>
      <c r="F10" s="31"/>
      <c r="G10" s="82"/>
      <c r="H10" s="82"/>
      <c r="I10" s="82"/>
      <c r="J10" s="82"/>
      <c r="K10" s="82"/>
      <c r="L10" s="83"/>
      <c r="M10" s="83"/>
      <c r="N10" s="83"/>
      <c r="O10" s="83"/>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84"/>
      <c r="AW10" s="31"/>
      <c r="AX10" s="31"/>
      <c r="AY10" s="31"/>
      <c r="AZ10" s="31"/>
      <c r="BA10" s="31"/>
      <c r="BB10" s="31"/>
      <c r="BC10" s="32"/>
      <c r="BD10" s="32"/>
      <c r="BE10" s="32"/>
      <c r="BF10" s="46"/>
      <c r="BG10" s="46"/>
      <c r="BH10" s="46">
        <v>0</v>
      </c>
      <c r="BI10" s="46">
        <v>0</v>
      </c>
      <c r="BJ10" s="46">
        <v>0</v>
      </c>
      <c r="BK10" s="46">
        <v>0</v>
      </c>
      <c r="BL10" s="46">
        <v>0</v>
      </c>
      <c r="BM10" s="46">
        <v>0</v>
      </c>
      <c r="BN10" s="46">
        <v>0</v>
      </c>
      <c r="BO10" s="31"/>
      <c r="BP10" s="46"/>
      <c r="BQ10" s="46"/>
      <c r="BR10" s="46"/>
      <c r="BV10" s="33"/>
      <c r="BW10" s="34"/>
      <c r="BX10" s="34"/>
    </row>
    <row r="11" spans="1:76">
      <c r="A11" s="35"/>
      <c r="B11" s="36"/>
      <c r="C11" s="85"/>
      <c r="D11" s="85"/>
      <c r="E11" s="85"/>
      <c r="F11" s="85"/>
      <c r="G11" s="85"/>
      <c r="H11" s="85"/>
      <c r="I11" s="85"/>
      <c r="J11" s="85"/>
      <c r="K11" s="85"/>
      <c r="L11" s="86"/>
      <c r="M11" s="86"/>
      <c r="N11" s="86"/>
      <c r="O11" s="86"/>
      <c r="P11" s="87"/>
      <c r="Q11" s="87"/>
      <c r="R11" s="87"/>
      <c r="S11" s="87"/>
      <c r="T11" s="88"/>
      <c r="U11" s="88"/>
      <c r="V11" s="88"/>
      <c r="W11" s="88"/>
      <c r="X11" s="88"/>
      <c r="Y11" s="88"/>
      <c r="Z11" s="88"/>
      <c r="AA11" s="88"/>
      <c r="AB11" s="88"/>
      <c r="AC11" s="88"/>
      <c r="AD11" s="87"/>
      <c r="AE11" s="88"/>
      <c r="AF11" s="88"/>
      <c r="AG11" s="88"/>
      <c r="AH11" s="88"/>
      <c r="AI11" s="88"/>
      <c r="AJ11" s="88"/>
      <c r="AK11" s="88"/>
      <c r="AL11" s="88"/>
      <c r="AM11" s="88"/>
      <c r="AN11" s="88"/>
      <c r="AO11" s="88"/>
      <c r="AP11" s="88"/>
      <c r="AQ11" s="88"/>
      <c r="AR11" s="88"/>
      <c r="AS11" s="88"/>
      <c r="AT11" s="88"/>
      <c r="AU11" s="89"/>
      <c r="AW11" s="90"/>
      <c r="AX11" s="90"/>
      <c r="AY11" s="90"/>
      <c r="AZ11" s="90"/>
      <c r="BA11" s="90"/>
      <c r="BB11" s="90"/>
      <c r="BC11" s="91"/>
      <c r="BD11" s="92"/>
      <c r="BE11" s="92"/>
      <c r="BF11" s="46"/>
      <c r="BG11" s="46"/>
      <c r="BH11" s="46">
        <v>0</v>
      </c>
      <c r="BI11" s="46">
        <v>0</v>
      </c>
      <c r="BJ11" s="46">
        <v>0</v>
      </c>
      <c r="BK11" s="46">
        <v>0</v>
      </c>
      <c r="BL11" s="46">
        <v>0</v>
      </c>
      <c r="BM11" s="46">
        <v>0</v>
      </c>
      <c r="BN11" s="46">
        <v>0</v>
      </c>
      <c r="BO11" s="90"/>
      <c r="BP11" s="46"/>
      <c r="BQ11" s="46"/>
      <c r="BR11" s="46"/>
    </row>
    <row r="12" spans="1:76">
      <c r="A12" s="93" t="s">
        <v>82</v>
      </c>
      <c r="B12" s="94" t="s">
        <v>83</v>
      </c>
      <c r="C12" s="95">
        <v>96858</v>
      </c>
      <c r="D12" s="95">
        <v>186096</v>
      </c>
      <c r="E12" s="95">
        <v>210728.984</v>
      </c>
      <c r="F12" s="95">
        <v>229120.448</v>
      </c>
      <c r="G12" s="95">
        <v>243907.21766484791</v>
      </c>
      <c r="H12" s="95">
        <v>234697.94899999999</v>
      </c>
      <c r="I12" s="95">
        <v>254619.53899999999</v>
      </c>
      <c r="J12" s="95">
        <v>286332.272</v>
      </c>
      <c r="K12" s="95">
        <v>347170.9003483</v>
      </c>
      <c r="L12" s="96">
        <v>352692.44799999997</v>
      </c>
      <c r="M12" s="96">
        <v>331512.90667300002</v>
      </c>
      <c r="N12" s="96">
        <f>SUM(AN12:AQ12)</f>
        <v>352692.44799999997</v>
      </c>
      <c r="O12" s="96">
        <f>SUM(AR12:AU12)</f>
        <v>331512.90667299996</v>
      </c>
      <c r="P12" s="95">
        <v>55494</v>
      </c>
      <c r="Q12" s="95">
        <v>56807.148000000001</v>
      </c>
      <c r="R12" s="95">
        <v>59181.069999999992</v>
      </c>
      <c r="S12" s="95">
        <v>57638.23000000001</v>
      </c>
      <c r="T12" s="95">
        <v>61646.606</v>
      </c>
      <c r="U12" s="95">
        <v>64029.859889935993</v>
      </c>
      <c r="V12" s="95">
        <v>63606.215110064019</v>
      </c>
      <c r="W12" s="95">
        <v>54624.536664847896</v>
      </c>
      <c r="X12" s="95">
        <v>53660.3648109368</v>
      </c>
      <c r="Y12" s="95">
        <v>61225.241189063199</v>
      </c>
      <c r="Z12" s="95">
        <v>62333.540304536982</v>
      </c>
      <c r="AA12" s="95">
        <v>57478.802695463004</v>
      </c>
      <c r="AB12" s="95">
        <v>57164.231830578989</v>
      </c>
      <c r="AC12" s="95">
        <v>66730.030342933402</v>
      </c>
      <c r="AD12" s="95">
        <v>65435.834507806205</v>
      </c>
      <c r="AE12" s="95">
        <v>65289.440000000002</v>
      </c>
      <c r="AF12" s="95">
        <v>71650.278999999995</v>
      </c>
      <c r="AG12" s="95">
        <v>71660.810000000012</v>
      </c>
      <c r="AH12" s="95">
        <v>72604.546000000002</v>
      </c>
      <c r="AI12" s="95">
        <f>J12-AF12-AG12-AH12</f>
        <v>70416.637000000017</v>
      </c>
      <c r="AJ12" s="95">
        <v>76143.351999999999</v>
      </c>
      <c r="AK12" s="95">
        <v>83590.938999999998</v>
      </c>
      <c r="AL12" s="95">
        <v>96000.728879000002</v>
      </c>
      <c r="AM12" s="95">
        <v>91435.880469299998</v>
      </c>
      <c r="AN12" s="95">
        <f>'Historical Financials USD_EN'!AN12*'Historical Financials THB_EN'!$AN$8</f>
        <v>95810.293048000007</v>
      </c>
      <c r="AO12" s="95">
        <v>92556.791738030253</v>
      </c>
      <c r="AP12" s="95">
        <v>86816.79021396974</v>
      </c>
      <c r="AQ12" s="95">
        <f>L12-(AN12+AO12+AP12)</f>
        <v>77508.572999999975</v>
      </c>
      <c r="AR12" s="95">
        <f>'Historical Financials USD_EN'!AR12*'Historical Financials THB_EN'!$AR$8</f>
        <v>92023.667285999996</v>
      </c>
      <c r="AS12" s="95">
        <f>SUM('Historical Financials USD_EN'!AR12:AS12)*31.605-AR12</f>
        <v>75009.862797745576</v>
      </c>
      <c r="AT12" s="95">
        <f>SUM('Historical Financials USD_EN'!$AR12:AT12)*31.5138-SUM($AR12:AS12)</f>
        <v>81019.386916254385</v>
      </c>
      <c r="AU12" s="97">
        <f>SUM('Historical Financials USD_EN'!$AR12:AU12)*31.2934-SUM($AR12:AT12)</f>
        <v>83459.989673000004</v>
      </c>
      <c r="AV12" s="98"/>
      <c r="AW12" s="99">
        <f>AB12+AC12</f>
        <v>123894.2621735124</v>
      </c>
      <c r="AX12" s="99">
        <f>AD12+AE12</f>
        <v>130725.2745078062</v>
      </c>
      <c r="AY12" s="99">
        <f>AF12+AG12</f>
        <v>143311.08900000001</v>
      </c>
      <c r="AZ12" s="99">
        <f>AH12+AI12</f>
        <v>143021.18300000002</v>
      </c>
      <c r="BA12" s="99">
        <f>AJ12+AK12</f>
        <v>159734.291</v>
      </c>
      <c r="BB12" s="99">
        <f>AL12+AM12</f>
        <v>187436.6093483</v>
      </c>
      <c r="BC12" s="100">
        <f t="shared" ref="BC12:BC19" si="3">AN12+AO12</f>
        <v>188367.08478603026</v>
      </c>
      <c r="BD12" s="101"/>
      <c r="BE12" s="102">
        <v>275183.875</v>
      </c>
      <c r="BF12" s="34">
        <f>AO12+AN12+AM12+AL12-N12</f>
        <v>23111.246134330286</v>
      </c>
      <c r="BG12" s="103">
        <f>AS12+AR12+AQ12+AP12-O12</f>
        <v>-154.01337528467411</v>
      </c>
      <c r="BH12" s="46">
        <v>0</v>
      </c>
      <c r="BI12" s="46">
        <v>0</v>
      </c>
      <c r="BJ12" s="46">
        <v>0</v>
      </c>
      <c r="BK12" s="46">
        <v>0</v>
      </c>
      <c r="BL12" s="46">
        <v>0</v>
      </c>
      <c r="BM12" s="46">
        <v>-167638.79733490091</v>
      </c>
      <c r="BN12" s="46">
        <v>105017.68513845942</v>
      </c>
      <c r="BO12" s="104">
        <v>82066.032048865367</v>
      </c>
      <c r="BP12" s="46"/>
      <c r="BQ12" s="46">
        <f>BS12-BR12</f>
        <v>2412.3999511346174</v>
      </c>
      <c r="BR12" s="46">
        <v>2338.3582139697337</v>
      </c>
      <c r="BS12" s="46">
        <v>4750.7581651043511</v>
      </c>
    </row>
    <row r="13" spans="1:76" hidden="1" outlineLevel="1">
      <c r="A13" s="35"/>
      <c r="B13" s="36"/>
      <c r="C13" s="105"/>
      <c r="D13" s="105"/>
      <c r="E13" s="105"/>
      <c r="F13" s="105"/>
      <c r="G13" s="105"/>
      <c r="H13" s="105"/>
      <c r="I13" s="105"/>
      <c r="J13" s="105"/>
      <c r="K13" s="105"/>
      <c r="L13" s="106"/>
      <c r="M13" s="106"/>
      <c r="N13" s="106"/>
      <c r="O13" s="106"/>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7"/>
      <c r="AV13" s="98"/>
      <c r="AW13" s="74"/>
      <c r="AX13" s="74"/>
      <c r="AY13" s="74"/>
      <c r="AZ13" s="74"/>
      <c r="BA13" s="74"/>
      <c r="BB13" s="74"/>
      <c r="BC13" s="79">
        <f t="shared" si="3"/>
        <v>0</v>
      </c>
      <c r="BD13" s="101"/>
      <c r="BE13" s="101"/>
      <c r="BF13" s="34">
        <f t="shared" ref="BF13:BF32" si="4">AO13+AN13+AM13+AL13-N13</f>
        <v>0</v>
      </c>
      <c r="BG13" s="34"/>
      <c r="BH13" s="46">
        <v>0</v>
      </c>
      <c r="BI13" s="46">
        <v>0</v>
      </c>
      <c r="BJ13" s="46">
        <v>0</v>
      </c>
      <c r="BK13" s="46">
        <v>0</v>
      </c>
      <c r="BL13" s="46">
        <v>0</v>
      </c>
      <c r="BM13" s="46">
        <v>0</v>
      </c>
      <c r="BN13" s="46">
        <v>0</v>
      </c>
      <c r="BO13" s="74"/>
      <c r="BP13" s="46"/>
      <c r="BQ13" s="46"/>
      <c r="BR13" s="46"/>
    </row>
    <row r="14" spans="1:76" hidden="1" outlineLevel="1">
      <c r="A14" s="35"/>
      <c r="B14" s="36"/>
      <c r="C14" s="105"/>
      <c r="D14" s="105"/>
      <c r="E14" s="105"/>
      <c r="F14" s="105"/>
      <c r="G14" s="105"/>
      <c r="H14" s="105"/>
      <c r="I14" s="105"/>
      <c r="J14" s="105"/>
      <c r="K14" s="105"/>
      <c r="L14" s="106"/>
      <c r="M14" s="106"/>
      <c r="N14" s="106"/>
      <c r="O14" s="106"/>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7"/>
      <c r="AV14" s="98"/>
      <c r="AW14" s="74"/>
      <c r="AX14" s="74"/>
      <c r="AY14" s="74"/>
      <c r="AZ14" s="74"/>
      <c r="BA14" s="74"/>
      <c r="BB14" s="74"/>
      <c r="BC14" s="79">
        <f t="shared" si="3"/>
        <v>0</v>
      </c>
      <c r="BD14" s="101"/>
      <c r="BE14" s="101"/>
      <c r="BF14" s="34">
        <f t="shared" si="4"/>
        <v>0</v>
      </c>
      <c r="BG14" s="34"/>
      <c r="BH14" s="46">
        <v>0</v>
      </c>
      <c r="BI14" s="46">
        <v>0</v>
      </c>
      <c r="BJ14" s="46">
        <v>0</v>
      </c>
      <c r="BK14" s="46">
        <v>0</v>
      </c>
      <c r="BL14" s="46">
        <v>0</v>
      </c>
      <c r="BM14" s="46">
        <v>0</v>
      </c>
      <c r="BN14" s="46">
        <v>0</v>
      </c>
      <c r="BO14" s="74"/>
      <c r="BP14" s="46"/>
      <c r="BQ14" s="46"/>
      <c r="BR14" s="46"/>
    </row>
    <row r="15" spans="1:76" s="110" customFormat="1" collapsed="1">
      <c r="A15" s="93" t="s">
        <v>84</v>
      </c>
      <c r="B15" s="94" t="s">
        <v>83</v>
      </c>
      <c r="C15" s="95">
        <v>12598.892037187703</v>
      </c>
      <c r="D15" s="95">
        <v>16893.61615875503</v>
      </c>
      <c r="E15" s="95">
        <v>14341.036854706465</v>
      </c>
      <c r="F15" s="95">
        <v>14683.230933748007</v>
      </c>
      <c r="G15" s="95">
        <v>18458.275642770219</v>
      </c>
      <c r="H15" s="95">
        <v>21957.556401914953</v>
      </c>
      <c r="I15" s="95">
        <v>27365.670995187207</v>
      </c>
      <c r="J15" s="95">
        <v>34077.45016858937</v>
      </c>
      <c r="K15" s="95">
        <v>46589.086444475666</v>
      </c>
      <c r="L15" s="96">
        <v>35602.635528739993</v>
      </c>
      <c r="M15" s="96">
        <v>34846.85192501251</v>
      </c>
      <c r="N15" s="96">
        <f>SUM(AN15:AQ15)</f>
        <v>35602.635528739993</v>
      </c>
      <c r="O15" s="96">
        <f>SUM(AR15:AU15)</f>
        <v>34846.830374432226</v>
      </c>
      <c r="P15" s="95">
        <v>2728.9290302383843</v>
      </c>
      <c r="Q15" s="95">
        <v>3973.8986550615773</v>
      </c>
      <c r="R15" s="95">
        <v>3996.4319668739645</v>
      </c>
      <c r="S15" s="95">
        <v>3983.9712815740886</v>
      </c>
      <c r="T15" s="95">
        <v>4564.7158750190174</v>
      </c>
      <c r="U15" s="95">
        <v>4967.6911947234566</v>
      </c>
      <c r="V15" s="95">
        <v>4351.9445855158519</v>
      </c>
      <c r="W15" s="95">
        <v>4573.923987511891</v>
      </c>
      <c r="X15" s="95">
        <v>4760.9631841459059</v>
      </c>
      <c r="Y15" s="95">
        <v>6212.132216600181</v>
      </c>
      <c r="Z15" s="95">
        <v>5911.347079164846</v>
      </c>
      <c r="AA15" s="95">
        <v>5073.1139220040222</v>
      </c>
      <c r="AB15" s="95">
        <v>4804.096332878582</v>
      </c>
      <c r="AC15" s="95">
        <v>7749.5042689853317</v>
      </c>
      <c r="AD15" s="95">
        <v>7560.9718045045393</v>
      </c>
      <c r="AE15" s="95">
        <v>7251.098588465843</v>
      </c>
      <c r="AF15" s="95">
        <v>7681.4401338957323</v>
      </c>
      <c r="AG15" s="95">
        <v>8188.6900193756355</v>
      </c>
      <c r="AH15" s="95">
        <v>9771.9235752647492</v>
      </c>
      <c r="AI15" s="95">
        <f>J15-AF15-AG15-AH15</f>
        <v>8435.3964400532514</v>
      </c>
      <c r="AJ15" s="95">
        <v>10289.799532620993</v>
      </c>
      <c r="AK15" s="95">
        <v>12394.367090379281</v>
      </c>
      <c r="AL15" s="95">
        <v>13447.407466201623</v>
      </c>
      <c r="AM15" s="95">
        <v>10457.512355273777</v>
      </c>
      <c r="AN15" s="95">
        <f>'Historical Financials USD_EN'!AN15*'Historical Financials THB_EN'!$AN$8</f>
        <v>9604.2935179112392</v>
      </c>
      <c r="AO15" s="95">
        <v>11418.99928215523</v>
      </c>
      <c r="AP15" s="95">
        <v>8593.0027508083658</v>
      </c>
      <c r="AQ15" s="95">
        <f>L15-(AN15+AO15+AP15)</f>
        <v>5986.3399778651583</v>
      </c>
      <c r="AR15" s="95">
        <f>'Historical Financials USD_EN'!AR15*'Historical Financials THB_EN'!$AR$8</f>
        <v>9502.4245247159579</v>
      </c>
      <c r="AS15" s="95">
        <f>SUM('Historical Financials USD_EN'!AR15:AS15)*31.605-AR15</f>
        <v>9721.5622568343224</v>
      </c>
      <c r="AT15" s="95">
        <f>SUM('Historical Financials USD_EN'!$AR15:AT15)*31.5138-SUM($AR15:AS15)</f>
        <v>7842.4244053030416</v>
      </c>
      <c r="AU15" s="97">
        <f>SUM('Historical Financials USD_EN'!$AR15:AU15)*31.2934-SUM($AR15:AT15)</f>
        <v>7780.4191875789038</v>
      </c>
      <c r="AV15" s="98"/>
      <c r="AW15" s="108">
        <f>AB15+AC15</f>
        <v>12553.600601863913</v>
      </c>
      <c r="AX15" s="108">
        <f>AD15+AE15</f>
        <v>14812.070392970381</v>
      </c>
      <c r="AY15" s="108">
        <f>AF15+AG15</f>
        <v>15870.130153271368</v>
      </c>
      <c r="AZ15" s="108">
        <f>AH15+AI15</f>
        <v>18207.320015318001</v>
      </c>
      <c r="BA15" s="108">
        <f>AJ15+AK15</f>
        <v>22684.166623000274</v>
      </c>
      <c r="BB15" s="108">
        <f>AL15+AM15</f>
        <v>23904.9198214754</v>
      </c>
      <c r="BC15" s="109">
        <f t="shared" si="3"/>
        <v>21023.292800066469</v>
      </c>
      <c r="BD15" s="101"/>
      <c r="BE15" s="102">
        <v>29616.295550874835</v>
      </c>
      <c r="BF15" s="34">
        <f t="shared" si="4"/>
        <v>9325.5770928018756</v>
      </c>
      <c r="BG15" s="103">
        <f>AS15+AR15+AQ15+AP15-O15</f>
        <v>-1043.5008642084213</v>
      </c>
      <c r="BH15" s="46">
        <v>0</v>
      </c>
      <c r="BI15" s="46">
        <v>-3.529094101395458E-7</v>
      </c>
      <c r="BJ15" s="46">
        <v>0</v>
      </c>
      <c r="BK15" s="46">
        <v>0</v>
      </c>
      <c r="BL15" s="46">
        <v>0</v>
      </c>
      <c r="BM15" s="46">
        <v>-18328.801418058109</v>
      </c>
      <c r="BN15" s="46">
        <v>10983.383160595273</v>
      </c>
      <c r="BO15" s="104">
        <v>8507.7816793457096</v>
      </c>
      <c r="BP15" s="46"/>
      <c r="BQ15" s="46">
        <f>BS15-BR15</f>
        <v>21.539749983661956</v>
      </c>
      <c r="BR15" s="46">
        <v>63.681158419776715</v>
      </c>
      <c r="BS15" s="46">
        <v>85.220908403438671</v>
      </c>
      <c r="BV15" s="70"/>
      <c r="BW15" s="34"/>
      <c r="BX15" s="34"/>
    </row>
    <row r="16" spans="1:76" s="119" customFormat="1">
      <c r="A16" s="111" t="s">
        <v>1</v>
      </c>
      <c r="B16" s="112" t="s">
        <v>83</v>
      </c>
      <c r="C16" s="113">
        <v>-3471</v>
      </c>
      <c r="D16" s="113">
        <v>-4776</v>
      </c>
      <c r="E16" s="113">
        <v>-6719.134</v>
      </c>
      <c r="F16" s="113">
        <v>-6841.1541942066842</v>
      </c>
      <c r="G16" s="113">
        <v>-7898.0908924827836</v>
      </c>
      <c r="H16" s="113">
        <v>-9325.0059999999994</v>
      </c>
      <c r="I16" s="113">
        <v>-11061.434999999999</v>
      </c>
      <c r="J16" s="113">
        <v>-12108.697</v>
      </c>
      <c r="K16" s="113">
        <v>-14268.609350909201</v>
      </c>
      <c r="L16" s="114">
        <v>-17034.147799999999</v>
      </c>
      <c r="M16" s="114">
        <v>-20469.237142000002</v>
      </c>
      <c r="N16" s="114">
        <f>SUM(AN16:AQ16)</f>
        <v>-17034.147799999999</v>
      </c>
      <c r="O16" s="114">
        <f>SUM(AR16:AU16)</f>
        <v>-20469.237142000002</v>
      </c>
      <c r="P16" s="115">
        <v>-1723</v>
      </c>
      <c r="Q16" s="115">
        <v>-1650.4990000000003</v>
      </c>
      <c r="R16" s="115">
        <v>-1796.0149999999999</v>
      </c>
      <c r="S16" s="115">
        <v>-1881.6859999999997</v>
      </c>
      <c r="T16" s="115">
        <v>-1868.6755188157856</v>
      </c>
      <c r="U16" s="115">
        <v>-1995.1601315485984</v>
      </c>
      <c r="V16" s="115">
        <v>-2035.2067541215606</v>
      </c>
      <c r="W16" s="115">
        <v>-1999.048487996839</v>
      </c>
      <c r="X16" s="115">
        <v>-2058.8585335106204</v>
      </c>
      <c r="Y16" s="115">
        <v>-2360.9214664893798</v>
      </c>
      <c r="Z16" s="115">
        <v>-2398.123</v>
      </c>
      <c r="AA16" s="115">
        <f>H16-X16-Y16-Z16</f>
        <v>-2507.1029999999996</v>
      </c>
      <c r="AB16" s="115">
        <v>-2342.018</v>
      </c>
      <c r="AC16" s="115">
        <v>-2945.6260000000002</v>
      </c>
      <c r="AD16" s="115">
        <v>-2837.0637669999996</v>
      </c>
      <c r="AE16" s="115">
        <f>I16-AB16-AC16-AD16</f>
        <v>-2936.7272329999996</v>
      </c>
      <c r="AF16" s="115">
        <v>-2809.0079999999998</v>
      </c>
      <c r="AG16" s="115">
        <v>-2874.5037870000006</v>
      </c>
      <c r="AH16" s="115">
        <v>-3132.222213</v>
      </c>
      <c r="AI16" s="115">
        <f>J16-AF16-AG16-AH16</f>
        <v>-3292.9629999999997</v>
      </c>
      <c r="AJ16" s="115">
        <v>-3050.6260000000002</v>
      </c>
      <c r="AK16" s="115">
        <v>-3218.406223</v>
      </c>
      <c r="AL16" s="115">
        <v>-3830.945126999999</v>
      </c>
      <c r="AM16" s="115">
        <v>-4168.6320009092015</v>
      </c>
      <c r="AN16" s="115">
        <f>'Historical Financials USD_EN'!AN16*'Historical Financials THB_EN'!$AN$8</f>
        <v>-3986.019178</v>
      </c>
      <c r="AO16" s="115">
        <v>-4111.3987018465723</v>
      </c>
      <c r="AP16" s="115">
        <v>-4473.1475201534267</v>
      </c>
      <c r="AQ16" s="115">
        <f>L16-(AN16+AO16+AP16)</f>
        <v>-4463.5823999999993</v>
      </c>
      <c r="AR16" s="115">
        <f>'Historical Financials USD_EN'!AR16*'Historical Financials THB_EN'!$AR$8</f>
        <v>-4880.2205469999999</v>
      </c>
      <c r="AS16" s="115">
        <f>SUM('Historical Financials USD_EN'!AR16:AS16)*31.605-AR16</f>
        <v>-5227.8387468558822</v>
      </c>
      <c r="AT16" s="115">
        <f>SUM('Historical Financials USD_EN'!$AR16:AT16)*31.5138-SUM($AR16:AS16)</f>
        <v>-5028.4626301441167</v>
      </c>
      <c r="AU16" s="116">
        <f>SUM('Historical Financials USD_EN'!$AR16:AU16)*31.2934-SUM($AR16:AT16)</f>
        <v>-5332.715218000003</v>
      </c>
      <c r="AV16" s="98"/>
      <c r="AW16" s="113">
        <f>AB16+AC16</f>
        <v>-5287.6440000000002</v>
      </c>
      <c r="AX16" s="113">
        <f>AD16+AE16</f>
        <v>-5773.7909999999993</v>
      </c>
      <c r="AY16" s="113">
        <f>AF16+AG16</f>
        <v>-5683.5117870000004</v>
      </c>
      <c r="AZ16" s="113">
        <f>AH16+AI16</f>
        <v>-6425.1852129999997</v>
      </c>
      <c r="BA16" s="113">
        <f>AJ16+AK16</f>
        <v>-6269.0322230000002</v>
      </c>
      <c r="BB16" s="113">
        <f>AL16+AM16</f>
        <v>-7999.5771279092005</v>
      </c>
      <c r="BC16" s="117">
        <f t="shared" si="3"/>
        <v>-8097.4178798465728</v>
      </c>
      <c r="BD16" s="101"/>
      <c r="BE16" s="113">
        <v>-12570.565399999999</v>
      </c>
      <c r="BF16" s="34">
        <f t="shared" si="4"/>
        <v>937.15279224422557</v>
      </c>
      <c r="BG16" s="103">
        <f t="shared" ref="BG16:BG42" si="5">AS16+AR16+AQ16+AP16-O16</f>
        <v>1424.4479279906918</v>
      </c>
      <c r="BH16" s="46">
        <v>0</v>
      </c>
      <c r="BI16" s="46">
        <v>0</v>
      </c>
      <c r="BJ16" s="46">
        <v>0</v>
      </c>
      <c r="BK16" s="46">
        <v>0</v>
      </c>
      <c r="BL16" s="46">
        <v>0</v>
      </c>
      <c r="BM16" s="46">
        <v>4506.3705005003558</v>
      </c>
      <c r="BN16" s="46">
        <v>-5150.8009521848817</v>
      </c>
      <c r="BO16" s="118">
        <v>-4078.0416729716926</v>
      </c>
      <c r="BP16" s="46"/>
      <c r="BQ16" s="46">
        <f>BS16-BR16</f>
        <v>-197.28675302830763</v>
      </c>
      <c r="BR16" s="46">
        <v>-197.81909415342702</v>
      </c>
      <c r="BS16" s="46">
        <v>-395.10584718173465</v>
      </c>
      <c r="BV16" s="34"/>
      <c r="BW16" s="34"/>
      <c r="BX16" s="34"/>
    </row>
    <row r="17" spans="1:76" s="110" customFormat="1">
      <c r="A17" s="93" t="s">
        <v>85</v>
      </c>
      <c r="B17" s="94" t="s">
        <v>83</v>
      </c>
      <c r="C17" s="95">
        <f t="shared" ref="C17:AU17" si="6">C15+C16</f>
        <v>9127.892037187703</v>
      </c>
      <c r="D17" s="95">
        <f t="shared" si="6"/>
        <v>12117.61615875503</v>
      </c>
      <c r="E17" s="95">
        <f t="shared" si="6"/>
        <v>7621.9028547064645</v>
      </c>
      <c r="F17" s="95">
        <f t="shared" si="6"/>
        <v>7842.0767395413231</v>
      </c>
      <c r="G17" s="95">
        <f t="shared" si="6"/>
        <v>10560.184750287435</v>
      </c>
      <c r="H17" s="95">
        <f t="shared" si="6"/>
        <v>12632.550401914954</v>
      </c>
      <c r="I17" s="95">
        <f t="shared" si="6"/>
        <v>16304.235995187208</v>
      </c>
      <c r="J17" s="95">
        <f t="shared" si="6"/>
        <v>21968.75316858937</v>
      </c>
      <c r="K17" s="95">
        <f t="shared" si="6"/>
        <v>32320.477093566464</v>
      </c>
      <c r="L17" s="96">
        <f t="shared" si="6"/>
        <v>18568.487728739994</v>
      </c>
      <c r="M17" s="96">
        <f t="shared" si="6"/>
        <v>14377.614783012508</v>
      </c>
      <c r="N17" s="96">
        <f t="shared" si="6"/>
        <v>18568.487728739994</v>
      </c>
      <c r="O17" s="96">
        <f t="shared" si="6"/>
        <v>14377.593232432224</v>
      </c>
      <c r="P17" s="95">
        <f t="shared" si="6"/>
        <v>1005.9290302383843</v>
      </c>
      <c r="Q17" s="95">
        <f t="shared" si="6"/>
        <v>2323.3996550615771</v>
      </c>
      <c r="R17" s="95">
        <f t="shared" si="6"/>
        <v>2200.4169668739646</v>
      </c>
      <c r="S17" s="95">
        <f t="shared" si="6"/>
        <v>2102.2852815740889</v>
      </c>
      <c r="T17" s="95">
        <f t="shared" si="6"/>
        <v>2696.0403562032316</v>
      </c>
      <c r="U17" s="95">
        <f t="shared" si="6"/>
        <v>2972.531063174858</v>
      </c>
      <c r="V17" s="95">
        <f t="shared" si="6"/>
        <v>2316.7378313942913</v>
      </c>
      <c r="W17" s="95">
        <f t="shared" si="6"/>
        <v>2574.8754995150521</v>
      </c>
      <c r="X17" s="95">
        <f t="shared" si="6"/>
        <v>2702.1046506352855</v>
      </c>
      <c r="Y17" s="95">
        <f t="shared" si="6"/>
        <v>3851.2107501108012</v>
      </c>
      <c r="Z17" s="95">
        <f t="shared" si="6"/>
        <v>3513.224079164846</v>
      </c>
      <c r="AA17" s="95">
        <f t="shared" si="6"/>
        <v>2566.0109220040226</v>
      </c>
      <c r="AB17" s="95">
        <f t="shared" si="6"/>
        <v>2462.0783328785819</v>
      </c>
      <c r="AC17" s="95">
        <v>4803.8782689853315</v>
      </c>
      <c r="AD17" s="95">
        <f t="shared" si="6"/>
        <v>4723.9080375045396</v>
      </c>
      <c r="AE17" s="95">
        <f t="shared" si="6"/>
        <v>4314.3713554658434</v>
      </c>
      <c r="AF17" s="95">
        <f t="shared" si="6"/>
        <v>4872.4321338957325</v>
      </c>
      <c r="AG17" s="95">
        <f t="shared" si="6"/>
        <v>5314.186232375635</v>
      </c>
      <c r="AH17" s="95">
        <f t="shared" si="6"/>
        <v>6639.7013622647492</v>
      </c>
      <c r="AI17" s="95">
        <f t="shared" si="6"/>
        <v>5142.4334400532516</v>
      </c>
      <c r="AJ17" s="95">
        <f t="shared" si="6"/>
        <v>7239.1735326209928</v>
      </c>
      <c r="AK17" s="95">
        <f t="shared" si="6"/>
        <v>9175.9608673792809</v>
      </c>
      <c r="AL17" s="95">
        <f t="shared" si="6"/>
        <v>9616.4623392016238</v>
      </c>
      <c r="AM17" s="95">
        <f t="shared" si="6"/>
        <v>6288.8803543645754</v>
      </c>
      <c r="AN17" s="95">
        <f t="shared" si="6"/>
        <v>5618.2743399112387</v>
      </c>
      <c r="AO17" s="95">
        <f t="shared" si="6"/>
        <v>7307.6005803086573</v>
      </c>
      <c r="AP17" s="95">
        <f t="shared" si="6"/>
        <v>4119.8552306549391</v>
      </c>
      <c r="AQ17" s="95">
        <f t="shared" si="6"/>
        <v>1522.757577865159</v>
      </c>
      <c r="AR17" s="95">
        <f t="shared" si="6"/>
        <v>4622.203977715958</v>
      </c>
      <c r="AS17" s="95">
        <f t="shared" si="6"/>
        <v>4493.7235099784402</v>
      </c>
      <c r="AT17" s="95">
        <f t="shared" si="6"/>
        <v>2813.9617751589249</v>
      </c>
      <c r="AU17" s="97">
        <f t="shared" si="6"/>
        <v>2447.7039695789008</v>
      </c>
      <c r="AV17" s="98"/>
      <c r="AW17" s="108">
        <f t="shared" ref="AW17:BB17" si="7">AW15+AW16</f>
        <v>7265.9566018639125</v>
      </c>
      <c r="AX17" s="108">
        <f t="shared" si="7"/>
        <v>9038.2793929703821</v>
      </c>
      <c r="AY17" s="108">
        <f t="shared" si="7"/>
        <v>10186.618366271367</v>
      </c>
      <c r="AZ17" s="108">
        <f t="shared" si="7"/>
        <v>11782.134802318</v>
      </c>
      <c r="BA17" s="108">
        <f t="shared" si="7"/>
        <v>16415.134400000272</v>
      </c>
      <c r="BB17" s="108">
        <f t="shared" si="7"/>
        <v>15905.342693566199</v>
      </c>
      <c r="BC17" s="109">
        <f t="shared" si="3"/>
        <v>12925.874920219896</v>
      </c>
      <c r="BD17" s="101"/>
      <c r="BE17" s="101"/>
      <c r="BF17" s="34">
        <f t="shared" si="4"/>
        <v>10262.729885046101</v>
      </c>
      <c r="BG17" s="103">
        <f t="shared" si="5"/>
        <v>380.94706378227238</v>
      </c>
      <c r="BH17" s="46">
        <v>0</v>
      </c>
      <c r="BI17" s="46">
        <v>-3.529094101395458E-7</v>
      </c>
      <c r="BJ17" s="46">
        <v>0</v>
      </c>
      <c r="BK17" s="46">
        <v>0</v>
      </c>
      <c r="BL17" s="46">
        <v>0</v>
      </c>
      <c r="BM17" s="46">
        <v>-13822.430917557751</v>
      </c>
      <c r="BN17" s="46">
        <v>5832.5822084103911</v>
      </c>
      <c r="BO17" s="108">
        <f>BO15+BO16</f>
        <v>4429.740006374017</v>
      </c>
      <c r="BP17" s="46"/>
      <c r="BQ17" s="46"/>
      <c r="BR17" s="46"/>
      <c r="BV17" s="70"/>
      <c r="BW17" s="34"/>
      <c r="BX17" s="34"/>
    </row>
    <row r="18" spans="1:76" s="119" customFormat="1">
      <c r="A18" s="120" t="s">
        <v>86</v>
      </c>
      <c r="B18" s="121" t="s">
        <v>83</v>
      </c>
      <c r="C18" s="88">
        <v>-1296</v>
      </c>
      <c r="D18" s="88">
        <v>-1883</v>
      </c>
      <c r="E18" s="88">
        <v>-3174.52</v>
      </c>
      <c r="F18" s="88">
        <v>-3627.252</v>
      </c>
      <c r="G18" s="88">
        <v>-3480.7125652115283</v>
      </c>
      <c r="H18" s="88">
        <v>-3580.3270000000002</v>
      </c>
      <c r="I18" s="88">
        <v>-4097.96</v>
      </c>
      <c r="J18" s="88">
        <v>-3762.0390000000002</v>
      </c>
      <c r="K18" s="88">
        <v>-3980.2235310000001</v>
      </c>
      <c r="L18" s="122">
        <v>-5431.9699000000001</v>
      </c>
      <c r="M18" s="122">
        <v>-7481.8227010000001</v>
      </c>
      <c r="N18" s="122">
        <f>SUM(AN18:AQ18)</f>
        <v>-5431.9699000000001</v>
      </c>
      <c r="O18" s="122">
        <f>SUM(AR18:AU18)</f>
        <v>-7481.8227010000001</v>
      </c>
      <c r="P18" s="88">
        <v>-808</v>
      </c>
      <c r="Q18" s="88">
        <v>-890.20799999999997</v>
      </c>
      <c r="R18" s="88">
        <v>-894.39800000000014</v>
      </c>
      <c r="S18" s="88">
        <v>-1034.646</v>
      </c>
      <c r="T18" s="88">
        <v>-855.54600000000005</v>
      </c>
      <c r="U18" s="88">
        <v>-906.56</v>
      </c>
      <c r="V18" s="88">
        <v>-891.04800000000012</v>
      </c>
      <c r="W18" s="88">
        <v>-827.55856521152816</v>
      </c>
      <c r="X18" s="88">
        <v>-816.24099999999999</v>
      </c>
      <c r="Y18" s="88">
        <v>-892.27700000000016</v>
      </c>
      <c r="Z18" s="88">
        <v>-904.83296968436878</v>
      </c>
      <c r="AA18" s="88">
        <v>-966.97603031563108</v>
      </c>
      <c r="AB18" s="88">
        <v>-946.87699999999995</v>
      </c>
      <c r="AC18" s="88">
        <v>-1076.7414327167448</v>
      </c>
      <c r="AD18" s="88">
        <v>-1062.553567283255</v>
      </c>
      <c r="AE18" s="88">
        <f>I18-AB18-AC18-AD18</f>
        <v>-1011.7880000000002</v>
      </c>
      <c r="AF18" s="88">
        <v>-985.45999999999992</v>
      </c>
      <c r="AG18" s="88">
        <v>-981.21041957443924</v>
      </c>
      <c r="AH18" s="88">
        <v>-953.43658042556103</v>
      </c>
      <c r="AI18" s="88">
        <f>J18-AF18-AG18-AH18</f>
        <v>-841.93200000000002</v>
      </c>
      <c r="AJ18" s="88">
        <v>-854.12900000000002</v>
      </c>
      <c r="AK18" s="88">
        <v>-796.34699999999998</v>
      </c>
      <c r="AL18" s="88">
        <v>-1036.365</v>
      </c>
      <c r="AM18" s="88">
        <v>-1293.3825310000002</v>
      </c>
      <c r="AN18" s="88">
        <f>'Historical Financials USD_EN'!AN18*'Historical Financials THB_EN'!$AN$8</f>
        <v>-1340.666391</v>
      </c>
      <c r="AO18" s="88">
        <v>-1380.0692219021612</v>
      </c>
      <c r="AP18" s="88">
        <v>-1420.3143870978392</v>
      </c>
      <c r="AQ18" s="88">
        <f>L18-(AN18+AO18+AP18)</f>
        <v>-1290.9198999999999</v>
      </c>
      <c r="AR18" s="88">
        <f>'Historical Financials USD_EN'!AR18*'Historical Financials THB_EN'!$AR$8</f>
        <v>-2139.8049999999998</v>
      </c>
      <c r="AS18" s="88">
        <f>SUM('Historical Financials USD_EN'!AR18:AS18)*31.605-AR18</f>
        <v>-1693.2673796809554</v>
      </c>
      <c r="AT18" s="88">
        <f>SUM('Historical Financials USD_EN'!$AR18:AT18)*31.5138-SUM($AR18:AS18)</f>
        <v>-1853.0506203190444</v>
      </c>
      <c r="AU18" s="89">
        <f>SUM('Historical Financials USD_EN'!$AR18:AU18)*31.2934-SUM($AR18:AT18)</f>
        <v>-1795.6997010000005</v>
      </c>
      <c r="AV18" s="98"/>
      <c r="AW18" s="123">
        <f>AB18+AC18</f>
        <v>-2023.6184327167448</v>
      </c>
      <c r="AX18" s="123">
        <f>AD18+AE18</f>
        <v>-2074.3415672832552</v>
      </c>
      <c r="AY18" s="123">
        <f>AF18+AG18</f>
        <v>-1966.6704195744392</v>
      </c>
      <c r="AZ18" s="123">
        <f>AH18+AI18</f>
        <v>-1795.368580425561</v>
      </c>
      <c r="BA18" s="123">
        <f>AJ18+AK18</f>
        <v>-1650.4760000000001</v>
      </c>
      <c r="BB18" s="123">
        <f>AL18+AM18</f>
        <v>-2329.747531</v>
      </c>
      <c r="BC18" s="124">
        <f t="shared" si="3"/>
        <v>-2720.7356129021609</v>
      </c>
      <c r="BD18" s="101"/>
      <c r="BE18" s="123">
        <v>-4141.05</v>
      </c>
      <c r="BF18" s="34">
        <f t="shared" si="4"/>
        <v>381.48675609783913</v>
      </c>
      <c r="BG18" s="103">
        <f t="shared" si="5"/>
        <v>937.5160342212057</v>
      </c>
      <c r="BH18" s="46">
        <v>0</v>
      </c>
      <c r="BI18" s="46">
        <v>0</v>
      </c>
      <c r="BJ18" s="46">
        <v>0</v>
      </c>
      <c r="BK18" s="46">
        <v>0</v>
      </c>
      <c r="BL18" s="46">
        <v>0</v>
      </c>
      <c r="BM18" s="46">
        <v>2044.4184886881476</v>
      </c>
      <c r="BN18" s="46">
        <v>-2720.7356129021609</v>
      </c>
      <c r="BO18" s="125">
        <v>-1192.9079069021611</v>
      </c>
      <c r="BP18" s="46"/>
      <c r="BQ18" s="126"/>
      <c r="BR18" s="126">
        <v>-113.70324009783901</v>
      </c>
      <c r="BS18" s="127"/>
      <c r="BV18" s="34"/>
      <c r="BW18" s="34"/>
      <c r="BX18" s="34"/>
    </row>
    <row r="19" spans="1:76" s="119" customFormat="1">
      <c r="A19" s="120" t="s">
        <v>87</v>
      </c>
      <c r="B19" s="121" t="s">
        <v>83</v>
      </c>
      <c r="C19" s="115">
        <v>0</v>
      </c>
      <c r="D19" s="115">
        <v>-303</v>
      </c>
      <c r="E19" s="115">
        <v>-889.11</v>
      </c>
      <c r="F19" s="115">
        <v>-740.61799999999994</v>
      </c>
      <c r="G19" s="115">
        <v>-936.66100000000006</v>
      </c>
      <c r="H19" s="115">
        <v>-396.33799999999997</v>
      </c>
      <c r="I19" s="115">
        <v>-173.07599999999999</v>
      </c>
      <c r="J19" s="115">
        <v>28.405000000000001</v>
      </c>
      <c r="K19" s="115">
        <v>585.87669600000004</v>
      </c>
      <c r="L19" s="114">
        <v>5.3199870000000002</v>
      </c>
      <c r="M19" s="114">
        <v>142.81200000000001</v>
      </c>
      <c r="N19" s="114">
        <f>SUM(AN19:AQ19)</f>
        <v>5.3199870000000011</v>
      </c>
      <c r="O19" s="114">
        <f>SUM(AR19:AU19)</f>
        <v>142.81200000000001</v>
      </c>
      <c r="P19" s="115">
        <v>-177</v>
      </c>
      <c r="Q19" s="115">
        <v>-79.262999999999977</v>
      </c>
      <c r="R19" s="115">
        <v>-205.91300000000001</v>
      </c>
      <c r="S19" s="115">
        <v>-278.44199999999995</v>
      </c>
      <c r="T19" s="115">
        <v>-235.727</v>
      </c>
      <c r="U19" s="115">
        <v>-203.97099999999998</v>
      </c>
      <c r="V19" s="115">
        <v>-131.61800000000005</v>
      </c>
      <c r="W19" s="115">
        <v>-365.34500000000003</v>
      </c>
      <c r="X19" s="115">
        <v>-91.778000000000006</v>
      </c>
      <c r="Y19" s="115">
        <v>-31.884</v>
      </c>
      <c r="Z19" s="115">
        <v>-124.28400000000001</v>
      </c>
      <c r="AA19" s="115">
        <v>-148.39199999999997</v>
      </c>
      <c r="AB19" s="115">
        <v>-25.888999999999999</v>
      </c>
      <c r="AC19" s="115">
        <v>-44.401466595070929</v>
      </c>
      <c r="AD19" s="115">
        <v>-54.186533404929079</v>
      </c>
      <c r="AE19" s="115">
        <f>I19-AB19-AC19-AD19</f>
        <v>-48.598999999999975</v>
      </c>
      <c r="AF19" s="115">
        <v>146.482</v>
      </c>
      <c r="AG19" s="115">
        <v>-120.08924834169301</v>
      </c>
      <c r="AH19" s="115">
        <v>46.673248341693004</v>
      </c>
      <c r="AI19" s="115">
        <f>J19-AF19-AG19-AH19</f>
        <v>-44.660999999999994</v>
      </c>
      <c r="AJ19" s="115">
        <v>-42.195999999999998</v>
      </c>
      <c r="AK19" s="115">
        <v>206.36051499999999</v>
      </c>
      <c r="AL19" s="115">
        <v>479.14361300000002</v>
      </c>
      <c r="AM19" s="115">
        <v>-57.431431999999973</v>
      </c>
      <c r="AN19" s="115">
        <f>'Historical Financials USD_EN'!AN19*'Historical Financials THB_EN'!$AN$8</f>
        <v>-0.28733300000000001</v>
      </c>
      <c r="AO19" s="115">
        <v>-5.3096670000000001</v>
      </c>
      <c r="AP19" s="115">
        <v>-4.8389999999999995</v>
      </c>
      <c r="AQ19" s="115">
        <f>L19-(AN19+AO19+AP19)</f>
        <v>15.755987000000001</v>
      </c>
      <c r="AR19" s="115">
        <f>'Historical Financials USD_EN'!AR19*'Historical Financials THB_EN'!$AR$8</f>
        <v>14.942</v>
      </c>
      <c r="AS19" s="115">
        <f>SUM('Historical Financials USD_EN'!AR19:AS19)*31.605-AR19</f>
        <v>65.622881870130527</v>
      </c>
      <c r="AT19" s="115">
        <f>SUM('Historical Financials USD_EN'!$AR19:AT19)*31.5138-SUM($AR19:AS19)</f>
        <v>41.696837129869465</v>
      </c>
      <c r="AU19" s="116">
        <f>SUM('Historical Financials USD_EN'!$AR19:AU19)*31.2934-SUM($AR19:AT19)</f>
        <v>20.550281000000012</v>
      </c>
      <c r="AV19" s="98"/>
      <c r="AW19" s="113">
        <f>AB19+AC19</f>
        <v>-70.290466595070924</v>
      </c>
      <c r="AX19" s="113">
        <f>AD19+AE19</f>
        <v>-102.78553340492905</v>
      </c>
      <c r="AY19" s="113">
        <f>AF19+AG19</f>
        <v>26.392751658306992</v>
      </c>
      <c r="AZ19" s="113">
        <f>AH19+AI19</f>
        <v>2.0122483416930095</v>
      </c>
      <c r="BA19" s="113">
        <f>AJ19+AK19</f>
        <v>164.16451499999999</v>
      </c>
      <c r="BB19" s="113">
        <f>AL19+AM19</f>
        <v>421.71218100000004</v>
      </c>
      <c r="BC19" s="117">
        <f t="shared" si="3"/>
        <v>-5.5970000000000004</v>
      </c>
      <c r="BD19" s="101"/>
      <c r="BE19" s="113">
        <v>-10.436</v>
      </c>
      <c r="BF19" s="34">
        <f t="shared" si="4"/>
        <v>410.79519400000004</v>
      </c>
      <c r="BG19" s="103">
        <f t="shared" si="5"/>
        <v>-51.330131129869471</v>
      </c>
      <c r="BH19" s="46">
        <v>0</v>
      </c>
      <c r="BI19" s="46">
        <v>0</v>
      </c>
      <c r="BJ19" s="46">
        <v>0</v>
      </c>
      <c r="BK19" s="46">
        <v>0</v>
      </c>
      <c r="BL19" s="46">
        <v>0</v>
      </c>
      <c r="BM19" s="46">
        <v>395.70690086458529</v>
      </c>
      <c r="BN19" s="46">
        <v>-5.5970000000000004</v>
      </c>
      <c r="BO19" s="113">
        <v>-4.8389999999999995</v>
      </c>
      <c r="BP19" s="46"/>
      <c r="BQ19" s="46"/>
      <c r="BR19" s="46"/>
      <c r="BV19" s="34"/>
      <c r="BW19" s="34"/>
      <c r="BX19" s="34"/>
    </row>
    <row r="20" spans="1:76" s="110" customFormat="1">
      <c r="A20" s="93" t="s">
        <v>88</v>
      </c>
      <c r="B20" s="94" t="s">
        <v>83</v>
      </c>
      <c r="C20" s="95">
        <f t="shared" ref="C20:Z20" si="8">C17+C18+C19</f>
        <v>7831.892037187703</v>
      </c>
      <c r="D20" s="95">
        <f t="shared" si="8"/>
        <v>9931.6161587550305</v>
      </c>
      <c r="E20" s="95">
        <f t="shared" si="8"/>
        <v>3558.2728547064639</v>
      </c>
      <c r="F20" s="95">
        <f t="shared" si="8"/>
        <v>3474.2067395413237</v>
      </c>
      <c r="G20" s="95">
        <f t="shared" si="8"/>
        <v>6142.8111850759069</v>
      </c>
      <c r="H20" s="95">
        <f t="shared" si="8"/>
        <v>8655.8854019149549</v>
      </c>
      <c r="I20" s="95">
        <f t="shared" si="8"/>
        <v>12033.199995187208</v>
      </c>
      <c r="J20" s="95">
        <f t="shared" si="8"/>
        <v>18235.119168589368</v>
      </c>
      <c r="K20" s="95">
        <f t="shared" si="8"/>
        <v>28926.130258566463</v>
      </c>
      <c r="L20" s="96">
        <f t="shared" si="8"/>
        <v>13141.837815739995</v>
      </c>
      <c r="M20" s="96">
        <f t="shared" si="8"/>
        <v>7038.6040820125081</v>
      </c>
      <c r="N20" s="96">
        <f t="shared" si="8"/>
        <v>13141.837815739995</v>
      </c>
      <c r="O20" s="96">
        <f t="shared" si="8"/>
        <v>7038.5825314322237</v>
      </c>
      <c r="P20" s="95">
        <f t="shared" si="8"/>
        <v>20.929030238384257</v>
      </c>
      <c r="Q20" s="95">
        <f t="shared" si="8"/>
        <v>1353.928655061577</v>
      </c>
      <c r="R20" s="95">
        <f t="shared" si="8"/>
        <v>1100.1059668739645</v>
      </c>
      <c r="S20" s="95">
        <f t="shared" si="8"/>
        <v>789.19728157408895</v>
      </c>
      <c r="T20" s="95">
        <f t="shared" si="8"/>
        <v>1604.7673562032314</v>
      </c>
      <c r="U20" s="95">
        <f t="shared" si="8"/>
        <v>1862.000063174858</v>
      </c>
      <c r="V20" s="95">
        <f t="shared" si="8"/>
        <v>1294.0718313942912</v>
      </c>
      <c r="W20" s="95">
        <f t="shared" si="8"/>
        <v>1381.9719343035238</v>
      </c>
      <c r="X20" s="95">
        <f t="shared" si="8"/>
        <v>1794.0856506352854</v>
      </c>
      <c r="Y20" s="95">
        <f t="shared" si="8"/>
        <v>2927.0497501108011</v>
      </c>
      <c r="Z20" s="95">
        <f t="shared" si="8"/>
        <v>2484.107109480477</v>
      </c>
      <c r="AA20" s="95">
        <f>AA17+AA18+AA19</f>
        <v>1450.6428916883915</v>
      </c>
      <c r="AB20" s="95">
        <f>AB17+AB18+AB19</f>
        <v>1489.3123328785821</v>
      </c>
      <c r="AC20" s="95">
        <v>3682.7353696735158</v>
      </c>
      <c r="AD20" s="95">
        <f t="shared" ref="AD20:AU20" si="9">AD17+AD18+AD19</f>
        <v>3607.1679368163559</v>
      </c>
      <c r="AE20" s="95">
        <f t="shared" si="9"/>
        <v>3253.9843554658428</v>
      </c>
      <c r="AF20" s="95">
        <f t="shared" si="9"/>
        <v>4033.4541338957324</v>
      </c>
      <c r="AG20" s="95">
        <f t="shared" si="9"/>
        <v>4212.8865644595026</v>
      </c>
      <c r="AH20" s="95">
        <f t="shared" si="9"/>
        <v>5732.9380301808806</v>
      </c>
      <c r="AI20" s="95">
        <f t="shared" si="9"/>
        <v>4255.8404400532518</v>
      </c>
      <c r="AJ20" s="95">
        <f t="shared" si="9"/>
        <v>6342.848532620993</v>
      </c>
      <c r="AK20" s="95">
        <f t="shared" si="9"/>
        <v>8585.9743823792815</v>
      </c>
      <c r="AL20" s="95">
        <f t="shared" si="9"/>
        <v>9059.2409522016242</v>
      </c>
      <c r="AM20" s="95">
        <f t="shared" si="9"/>
        <v>4938.0663913645749</v>
      </c>
      <c r="AN20" s="95">
        <f t="shared" si="9"/>
        <v>4277.3206159112387</v>
      </c>
      <c r="AO20" s="95">
        <f t="shared" si="9"/>
        <v>5922.2216914064957</v>
      </c>
      <c r="AP20" s="95">
        <f t="shared" si="9"/>
        <v>2694.7018435570999</v>
      </c>
      <c r="AQ20" s="95">
        <f t="shared" si="9"/>
        <v>247.5936648651591</v>
      </c>
      <c r="AR20" s="95">
        <f t="shared" si="9"/>
        <v>2497.3409777159582</v>
      </c>
      <c r="AS20" s="95">
        <f t="shared" si="9"/>
        <v>2866.0790121676155</v>
      </c>
      <c r="AT20" s="95">
        <f t="shared" si="9"/>
        <v>1002.6079919697499</v>
      </c>
      <c r="AU20" s="97">
        <f t="shared" si="9"/>
        <v>672.55454957890038</v>
      </c>
      <c r="AV20" s="98"/>
      <c r="AW20" s="108">
        <f t="shared" ref="AW20:BC20" si="10">AW17+AW18+AW19</f>
        <v>5172.0477025520968</v>
      </c>
      <c r="AX20" s="108">
        <f t="shared" si="10"/>
        <v>6861.1522922821978</v>
      </c>
      <c r="AY20" s="108">
        <f t="shared" si="10"/>
        <v>8246.3406983552341</v>
      </c>
      <c r="AZ20" s="108">
        <f t="shared" si="10"/>
        <v>9988.7784702341305</v>
      </c>
      <c r="BA20" s="108">
        <f t="shared" si="10"/>
        <v>14928.822915000272</v>
      </c>
      <c r="BB20" s="108">
        <f t="shared" si="10"/>
        <v>13997.307343566199</v>
      </c>
      <c r="BC20" s="109">
        <f t="shared" si="10"/>
        <v>10199.542307317735</v>
      </c>
      <c r="BD20" s="101"/>
      <c r="BE20" s="101"/>
      <c r="BF20" s="34">
        <f t="shared" si="4"/>
        <v>11055.011835143936</v>
      </c>
      <c r="BG20" s="103">
        <f t="shared" si="5"/>
        <v>1267.132966873608</v>
      </c>
      <c r="BH20" s="46">
        <v>0</v>
      </c>
      <c r="BI20" s="46">
        <v>-3.529094101395458E-7</v>
      </c>
      <c r="BJ20" s="46">
        <v>0</v>
      </c>
      <c r="BK20" s="46">
        <v>0</v>
      </c>
      <c r="BL20" s="46">
        <v>0</v>
      </c>
      <c r="BM20" s="46">
        <v>-11382.305528005016</v>
      </c>
      <c r="BN20" s="46">
        <v>3106.2495955082304</v>
      </c>
      <c r="BO20" s="108">
        <f>BO17+BO18+BO19</f>
        <v>3231.9930994718561</v>
      </c>
      <c r="BP20" s="46"/>
      <c r="BQ20" s="46"/>
      <c r="BR20" s="46"/>
      <c r="BV20" s="70"/>
      <c r="BW20" s="34"/>
      <c r="BX20" s="34"/>
    </row>
    <row r="21" spans="1:76" s="119" customFormat="1">
      <c r="A21" s="120" t="s">
        <v>89</v>
      </c>
      <c r="B21" s="121" t="s">
        <v>83</v>
      </c>
      <c r="C21" s="88">
        <v>-488</v>
      </c>
      <c r="D21" s="88">
        <v>-742</v>
      </c>
      <c r="E21" s="88">
        <v>-579.75699999999995</v>
      </c>
      <c r="F21" s="88">
        <v>-302.488</v>
      </c>
      <c r="G21" s="88">
        <v>-451.21590480265303</v>
      </c>
      <c r="H21" s="88">
        <v>-826.68800011950805</v>
      </c>
      <c r="I21" s="88">
        <v>-1313.491</v>
      </c>
      <c r="J21" s="88">
        <v>-2850.4249850000001</v>
      </c>
      <c r="K21" s="88">
        <v>-4190.5343759999996</v>
      </c>
      <c r="L21" s="122">
        <v>-1233.7545749999999</v>
      </c>
      <c r="M21" s="122">
        <v>-79.082105999999996</v>
      </c>
      <c r="N21" s="122">
        <f>SUM(AN21:AQ21)</f>
        <v>-1233.7545749999999</v>
      </c>
      <c r="O21" s="122">
        <f>SUM(AR21:AU21)</f>
        <v>-79.082106000000067</v>
      </c>
      <c r="P21" s="88">
        <v>-77.275999999999996</v>
      </c>
      <c r="Q21" s="88">
        <v>-102.13000000000001</v>
      </c>
      <c r="R21" s="88">
        <v>-148.04000000000002</v>
      </c>
      <c r="S21" s="88">
        <v>24.958000000000027</v>
      </c>
      <c r="T21" s="88">
        <v>-107.085013</v>
      </c>
      <c r="U21" s="88">
        <v>-204.29498699999999</v>
      </c>
      <c r="V21" s="88">
        <v>-178.54470904200002</v>
      </c>
      <c r="W21" s="88">
        <v>38.708804239346989</v>
      </c>
      <c r="X21" s="88">
        <v>-169.807561386749</v>
      </c>
      <c r="Y21" s="88">
        <v>-283.12132261325098</v>
      </c>
      <c r="Z21" s="88">
        <v>-270.34557582981807</v>
      </c>
      <c r="AA21" s="88">
        <v>-103.41354028968999</v>
      </c>
      <c r="AB21" s="88">
        <v>-211.22981999999999</v>
      </c>
      <c r="AC21" s="88">
        <v>-679.55443700000001</v>
      </c>
      <c r="AD21" s="88">
        <v>-323.81322699999987</v>
      </c>
      <c r="AE21" s="88">
        <f>I21-AB21-AC21-AD21</f>
        <v>-98.893516000000091</v>
      </c>
      <c r="AF21" s="88">
        <v>-513.85599999999999</v>
      </c>
      <c r="AG21" s="88">
        <v>-592.9243899999999</v>
      </c>
      <c r="AH21" s="88">
        <v>-642.02555300000017</v>
      </c>
      <c r="AI21" s="88">
        <f>J21-AF21-AG21-AH21</f>
        <v>-1101.6190419999998</v>
      </c>
      <c r="AJ21" s="88">
        <v>-834.032689</v>
      </c>
      <c r="AK21" s="88">
        <v>-1352.8236349999997</v>
      </c>
      <c r="AL21" s="88">
        <v>-1491.587</v>
      </c>
      <c r="AM21" s="88">
        <v>-512.09105199999976</v>
      </c>
      <c r="AN21" s="88">
        <f>'Historical Financials USD_EN'!AN21*'Historical Financials THB_EN'!$AN$8</f>
        <v>-179.33773299999999</v>
      </c>
      <c r="AO21" s="88">
        <v>-311.53954901199995</v>
      </c>
      <c r="AP21" s="88">
        <v>-304.05055887800006</v>
      </c>
      <c r="AQ21" s="88">
        <f>L21-(AN21+AO21+AP21)</f>
        <v>-438.82673410999996</v>
      </c>
      <c r="AR21" s="88">
        <f>'Historical Financials USD_EN'!AR21*'Historical Financials THB_EN'!$AR$8</f>
        <v>-561.37978999999996</v>
      </c>
      <c r="AS21" s="88">
        <f>SUM('Historical Financials USD_EN'!AR21:AS21)*31.605-AR21</f>
        <v>-451.44043993207993</v>
      </c>
      <c r="AT21" s="88">
        <f>SUM('Historical Financials USD_EN'!$AR21:AT21)*31.5138-SUM($AR21:AS21)</f>
        <v>-294.94153806792019</v>
      </c>
      <c r="AU21" s="89">
        <f>SUM('Historical Financials USD_EN'!$AR21:AU21)*31.2934-SUM($AR21:AT21)</f>
        <v>1228.679662</v>
      </c>
      <c r="AV21" s="98"/>
      <c r="AW21" s="128">
        <f>AB21+AC21</f>
        <v>-890.78425700000003</v>
      </c>
      <c r="AX21" s="128">
        <f>AD21+AE21</f>
        <v>-422.70674299999996</v>
      </c>
      <c r="AY21" s="128">
        <f>AF21+AG21</f>
        <v>-1106.7803899999999</v>
      </c>
      <c r="AZ21" s="128">
        <f>AH21+AI21</f>
        <v>-1743.644595</v>
      </c>
      <c r="BA21" s="128">
        <f>AJ21+AK21</f>
        <v>-2186.8563239999999</v>
      </c>
      <c r="BB21" s="128">
        <f>AL21+AM21</f>
        <v>-2003.6780519999998</v>
      </c>
      <c r="BC21" s="100">
        <f>AN21+AO21</f>
        <v>-490.87728201199991</v>
      </c>
      <c r="BD21" s="101"/>
      <c r="BE21" s="128">
        <v>-794.92784088999997</v>
      </c>
      <c r="BF21" s="34">
        <f t="shared" si="4"/>
        <v>-1260.8007590119996</v>
      </c>
      <c r="BG21" s="103">
        <f t="shared" si="5"/>
        <v>-1676.6154169200797</v>
      </c>
      <c r="BH21" s="46">
        <v>0</v>
      </c>
      <c r="BI21" s="46">
        <v>0</v>
      </c>
      <c r="BJ21" s="46">
        <v>0</v>
      </c>
      <c r="BK21" s="46">
        <v>0</v>
      </c>
      <c r="BL21" s="46">
        <v>0</v>
      </c>
      <c r="BM21" s="46">
        <v>584.49685291069954</v>
      </c>
      <c r="BN21" s="46">
        <v>117.31381780066113</v>
      </c>
      <c r="BO21" s="128">
        <v>-304.05055887800006</v>
      </c>
      <c r="BP21" s="46"/>
      <c r="BQ21" s="46"/>
      <c r="BR21" s="46"/>
      <c r="BV21" s="34"/>
      <c r="BW21" s="34"/>
      <c r="BX21" s="34"/>
    </row>
    <row r="22" spans="1:76" s="119" customFormat="1">
      <c r="A22" s="120" t="s">
        <v>90</v>
      </c>
      <c r="B22" s="121" t="s">
        <v>83</v>
      </c>
      <c r="C22" s="88"/>
      <c r="D22" s="88"/>
      <c r="E22" s="88">
        <v>-1492.046</v>
      </c>
      <c r="F22" s="88">
        <v>-1003.7671162957394</v>
      </c>
      <c r="G22" s="88">
        <v>-1174.151767077024</v>
      </c>
      <c r="H22" s="88">
        <v>-800.85736172374004</v>
      </c>
      <c r="I22" s="88">
        <v>-960.61599999999999</v>
      </c>
      <c r="J22" s="88">
        <v>217.68077799999958</v>
      </c>
      <c r="K22" s="88">
        <v>378.15141699999998</v>
      </c>
      <c r="L22" s="96">
        <v>157.88621400000011</v>
      </c>
      <c r="M22" s="96">
        <v>1174.1267950000001</v>
      </c>
      <c r="N22" s="96">
        <f>SUM(AN22:AQ22)</f>
        <v>157.88621400000011</v>
      </c>
      <c r="O22" s="96">
        <f>SUM(AR22:AU22)</f>
        <v>1174.1267950000001</v>
      </c>
      <c r="P22" s="88">
        <v>-110.866</v>
      </c>
      <c r="Q22" s="88">
        <v>-289.41900000000004</v>
      </c>
      <c r="R22" s="88">
        <v>-226.82599999999996</v>
      </c>
      <c r="S22" s="88">
        <v>-364.29300000000001</v>
      </c>
      <c r="T22" s="88">
        <v>-370.31257488070378</v>
      </c>
      <c r="U22" s="88">
        <v>-305.2540988600083</v>
      </c>
      <c r="V22" s="88">
        <v>-141.69036725951264</v>
      </c>
      <c r="W22" s="88">
        <v>-356.89472607679932</v>
      </c>
      <c r="X22" s="88">
        <v>-193.48131441157298</v>
      </c>
      <c r="Y22" s="88">
        <f>H22-(X22+Z22+AA22)</f>
        <v>-778.7206191089067</v>
      </c>
      <c r="Z22" s="88">
        <v>-273.1084937898604</v>
      </c>
      <c r="AA22" s="88">
        <v>444.45306558660002</v>
      </c>
      <c r="AB22" s="88">
        <v>63.875366999999997</v>
      </c>
      <c r="AC22" s="88">
        <v>-121.453535</v>
      </c>
      <c r="AD22" s="88">
        <v>-321.15018500000002</v>
      </c>
      <c r="AE22" s="88">
        <f>I22-AB22-AC22-AD22</f>
        <v>-581.88764700000002</v>
      </c>
      <c r="AF22" s="88">
        <v>-336.40300000000002</v>
      </c>
      <c r="AG22" s="88">
        <v>263.51481699999999</v>
      </c>
      <c r="AH22" s="88">
        <v>-424.43402800000001</v>
      </c>
      <c r="AI22" s="88">
        <f>J22-AF22-AG22-AH22</f>
        <v>715.00298899999962</v>
      </c>
      <c r="AJ22" s="88">
        <v>-47.129565999999997</v>
      </c>
      <c r="AK22" s="88">
        <v>208.15862399999997</v>
      </c>
      <c r="AL22" s="88">
        <v>473.17982800000004</v>
      </c>
      <c r="AM22" s="88">
        <v>-256.05746900000003</v>
      </c>
      <c r="AN22" s="88">
        <f>'Historical Financials USD_EN'!AN22*'Historical Financials THB_EN'!$AN$8</f>
        <v>76.691937999999993</v>
      </c>
      <c r="AO22" s="88">
        <v>-200.81032095740105</v>
      </c>
      <c r="AP22" s="88">
        <v>350.48679795740105</v>
      </c>
      <c r="AQ22" s="88">
        <f>L22-(AN22+AO22+AP22)</f>
        <v>-68.48220099999989</v>
      </c>
      <c r="AR22" s="88">
        <f>'Historical Financials USD_EN'!AR22*'Historical Financials THB_EN'!$AR$8</f>
        <v>416.78049499999997</v>
      </c>
      <c r="AS22" s="88">
        <f>SUM('Historical Financials USD_EN'!AR22:AS22)*31.605-AR22</f>
        <v>1021.822833619095</v>
      </c>
      <c r="AT22" s="88">
        <f>SUM('Historical Financials USD_EN'!$AR22:AT22)*31.5138-SUM($AR22:AS22)</f>
        <v>107.40569238090484</v>
      </c>
      <c r="AU22" s="89">
        <f>SUM('Historical Financials USD_EN'!$AR22:AU22)*31.2934-SUM($AR22:AT22)</f>
        <v>-371.88222599999972</v>
      </c>
      <c r="AV22" s="98"/>
      <c r="AW22" s="128">
        <f>AB22+AC22</f>
        <v>-57.578168000000005</v>
      </c>
      <c r="AX22" s="128">
        <f>AD22+AE22</f>
        <v>-903.03783199999998</v>
      </c>
      <c r="AY22" s="128">
        <f>AF22+AG22</f>
        <v>-72.888183000000026</v>
      </c>
      <c r="AZ22" s="128">
        <f>AH22+AI22</f>
        <v>290.5689609999996</v>
      </c>
      <c r="BA22" s="128">
        <f>AJ22+AK22</f>
        <v>161.02905799999996</v>
      </c>
      <c r="BB22" s="128">
        <f>AL22+AM22</f>
        <v>217.12235900000002</v>
      </c>
      <c r="BC22" s="100">
        <f>AN22+AO22</f>
        <v>-124.11838295740105</v>
      </c>
      <c r="BD22" s="101"/>
      <c r="BE22" s="128">
        <v>226.368415</v>
      </c>
      <c r="BF22" s="34">
        <f t="shared" si="4"/>
        <v>-64.882237957401117</v>
      </c>
      <c r="BG22" s="103">
        <f t="shared" si="5"/>
        <v>546.48113057649607</v>
      </c>
      <c r="BH22" s="46">
        <v>0</v>
      </c>
      <c r="BI22" s="46">
        <v>0</v>
      </c>
      <c r="BJ22" s="46">
        <v>0</v>
      </c>
      <c r="BK22" s="46">
        <v>0</v>
      </c>
      <c r="BL22" s="46">
        <v>0</v>
      </c>
      <c r="BM22" s="46">
        <v>2056.8891482381782</v>
      </c>
      <c r="BN22" s="46">
        <v>309.90751210847327</v>
      </c>
      <c r="BO22" s="129">
        <v>204.51381174947173</v>
      </c>
      <c r="BP22" s="46"/>
      <c r="BQ22" s="46">
        <f>BS22-BR22</f>
        <v>76.061530250528307</v>
      </c>
      <c r="BR22" s="119">
        <v>69.911455957401046</v>
      </c>
      <c r="BS22" s="119">
        <v>145.97298620792935</v>
      </c>
      <c r="BV22" s="34"/>
      <c r="BW22" s="34"/>
      <c r="BX22" s="34"/>
    </row>
    <row r="23" spans="1:76" s="119" customFormat="1">
      <c r="A23" s="120" t="s">
        <v>5</v>
      </c>
      <c r="B23" s="121" t="s">
        <v>83</v>
      </c>
      <c r="C23" s="115"/>
      <c r="D23" s="115"/>
      <c r="E23" s="115">
        <v>115.94154581464539</v>
      </c>
      <c r="F23" s="115">
        <v>-268.25934087467289</v>
      </c>
      <c r="G23" s="115">
        <v>-390.89143822891293</v>
      </c>
      <c r="H23" s="115">
        <v>-593.1190370836897</v>
      </c>
      <c r="I23" s="115">
        <v>56.347497756833029</v>
      </c>
      <c r="J23" s="115">
        <v>169.15565555441154</v>
      </c>
      <c r="K23" s="115">
        <v>246.946369383649</v>
      </c>
      <c r="L23" s="114">
        <v>-643.66767428357605</v>
      </c>
      <c r="M23" s="114">
        <v>-1317.9247022035029</v>
      </c>
      <c r="N23" s="114">
        <f>SUM(AN23:AQ23)</f>
        <v>-643.66767428357605</v>
      </c>
      <c r="O23" s="114">
        <f>SUM(AR23:AU23)</f>
        <v>-1317.9247022035026</v>
      </c>
      <c r="P23" s="115">
        <v>54.737027409069398</v>
      </c>
      <c r="Q23" s="115">
        <v>-201.26483777382106</v>
      </c>
      <c r="R23" s="115">
        <v>-97.511427262966478</v>
      </c>
      <c r="S23" s="115">
        <v>-24.220103246954764</v>
      </c>
      <c r="T23" s="115">
        <v>-117.0512447811938</v>
      </c>
      <c r="U23" s="115">
        <v>19.940306716824125</v>
      </c>
      <c r="V23" s="115">
        <v>29.630653385480542</v>
      </c>
      <c r="W23" s="115">
        <v>-323.41115355002376</v>
      </c>
      <c r="X23" s="115">
        <v>-375.75253516743965</v>
      </c>
      <c r="Y23" s="115">
        <v>258.45259906219889</v>
      </c>
      <c r="Z23" s="115">
        <v>-250.62671858673917</v>
      </c>
      <c r="AA23" s="115">
        <v>-225.19238239170977</v>
      </c>
      <c r="AB23" s="115">
        <v>-59.087616091598122</v>
      </c>
      <c r="AC23" s="115">
        <v>134.87334143073096</v>
      </c>
      <c r="AD23" s="115">
        <v>-60.815246784481374</v>
      </c>
      <c r="AE23" s="115">
        <v>41.377019202181557</v>
      </c>
      <c r="AF23" s="115">
        <v>209.35759774103565</v>
      </c>
      <c r="AG23" s="115">
        <v>-45.830441508645691</v>
      </c>
      <c r="AH23" s="115">
        <v>-18.245909103051332</v>
      </c>
      <c r="AI23" s="115">
        <f>J23-AF23-AG23-AH23</f>
        <v>23.874408425072914</v>
      </c>
      <c r="AJ23" s="115">
        <v>93.6</v>
      </c>
      <c r="AK23" s="115">
        <v>47.664875498968755</v>
      </c>
      <c r="AL23" s="115">
        <v>418.48376893397648</v>
      </c>
      <c r="AM23" s="115">
        <v>-312.78601630432166</v>
      </c>
      <c r="AN23" s="115">
        <f>'Historical Financials USD_EN'!AN23*'Historical Financials THB_EN'!$AN$8</f>
        <v>-106.7890206103084</v>
      </c>
      <c r="AO23" s="115">
        <v>-328.55178199288486</v>
      </c>
      <c r="AP23" s="115">
        <v>-315.41209915015355</v>
      </c>
      <c r="AQ23" s="115">
        <f>L23-(AN23+AO23+AP23)</f>
        <v>107.08522746977076</v>
      </c>
      <c r="AR23" s="115">
        <f>'Historical Financials USD_EN'!AR23*'Historical Financials THB_EN'!$AR$8</f>
        <v>-815.67145760074015</v>
      </c>
      <c r="AS23" s="115">
        <f>SUM('Historical Financials USD_EN'!AR23:AS23)*31.605-AR23</f>
        <v>-821.1068470173135</v>
      </c>
      <c r="AT23" s="115">
        <f>SUM('Historical Financials USD_EN'!$AR23:AT23)*31.5138-SUM($AR23:AS23)</f>
        <v>93.330756296706795</v>
      </c>
      <c r="AU23" s="116">
        <f>SUM('Historical Financials USD_EN'!$AR23:AU23)*31.2934-SUM($AR23:AT23)</f>
        <v>225.52284611784421</v>
      </c>
      <c r="AV23" s="130"/>
      <c r="AW23" s="113">
        <f>AB23+AC23</f>
        <v>75.785725339132838</v>
      </c>
      <c r="AX23" s="113">
        <f>AD23+AE23</f>
        <v>-19.438227582299817</v>
      </c>
      <c r="AY23" s="113">
        <f>AF23+AG23</f>
        <v>163.52715623238996</v>
      </c>
      <c r="AZ23" s="113">
        <f>AH23+AI23</f>
        <v>5.6284993220215824</v>
      </c>
      <c r="BA23" s="113">
        <f>AJ23+AK23</f>
        <v>141.26487549896876</v>
      </c>
      <c r="BB23" s="113">
        <f>AL23+AM23</f>
        <v>105.69775262965481</v>
      </c>
      <c r="BC23" s="117">
        <f>AN23+AO23</f>
        <v>-435.34080260319325</v>
      </c>
      <c r="BD23" s="131"/>
      <c r="BE23" s="113">
        <v>-750.7529017533468</v>
      </c>
      <c r="BF23" s="34">
        <f t="shared" si="4"/>
        <v>314.02462431003761</v>
      </c>
      <c r="BG23" s="103">
        <f t="shared" si="5"/>
        <v>-527.18047409493397</v>
      </c>
      <c r="BH23" s="46">
        <v>0</v>
      </c>
      <c r="BI23" s="46">
        <v>0</v>
      </c>
      <c r="BJ23" s="46">
        <v>0</v>
      </c>
      <c r="BK23" s="46">
        <v>0</v>
      </c>
      <c r="BL23" s="46">
        <v>1.6258744974550154E-2</v>
      </c>
      <c r="BM23" s="46">
        <v>105.69775262965481</v>
      </c>
      <c r="BN23" s="46">
        <v>-435.34080260319325</v>
      </c>
      <c r="BO23" s="113">
        <v>-274.76218111152974</v>
      </c>
      <c r="BP23" s="46"/>
      <c r="BQ23" s="46">
        <f>BS23-BR23</f>
        <v>-17.214934519855387</v>
      </c>
      <c r="BR23" s="46">
        <v>-23.434983518768515</v>
      </c>
      <c r="BS23" s="46">
        <v>-40.649918038623902</v>
      </c>
      <c r="BV23" s="34"/>
      <c r="BW23" s="34"/>
      <c r="BX23" s="34"/>
    </row>
    <row r="24" spans="1:76" s="110" customFormat="1">
      <c r="A24" s="93" t="s">
        <v>91</v>
      </c>
      <c r="B24" s="94" t="s">
        <v>83</v>
      </c>
      <c r="C24" s="95">
        <f t="shared" ref="C24:O24" si="11">SUM(C20:C23)</f>
        <v>7343.892037187703</v>
      </c>
      <c r="D24" s="95">
        <f t="shared" si="11"/>
        <v>9189.6161587550305</v>
      </c>
      <c r="E24" s="95">
        <f t="shared" si="11"/>
        <v>1602.4114005211093</v>
      </c>
      <c r="F24" s="95">
        <f t="shared" si="11"/>
        <v>1899.6922823709115</v>
      </c>
      <c r="G24" s="95">
        <f t="shared" si="11"/>
        <v>4126.552074967316</v>
      </c>
      <c r="H24" s="95">
        <f t="shared" si="11"/>
        <v>6435.221002988018</v>
      </c>
      <c r="I24" s="95">
        <f t="shared" si="11"/>
        <v>9815.4404929440407</v>
      </c>
      <c r="J24" s="95">
        <f t="shared" si="11"/>
        <v>15771.530617143781</v>
      </c>
      <c r="K24" s="95">
        <f t="shared" si="11"/>
        <v>25360.693668950113</v>
      </c>
      <c r="L24" s="96">
        <f t="shared" si="11"/>
        <v>11422.301780456419</v>
      </c>
      <c r="M24" s="96">
        <f t="shared" si="11"/>
        <v>6815.724068809006</v>
      </c>
      <c r="N24" s="96">
        <f t="shared" si="11"/>
        <v>11422.301780456419</v>
      </c>
      <c r="O24" s="96">
        <f t="shared" si="11"/>
        <v>6815.7025182287216</v>
      </c>
      <c r="P24" s="95">
        <f t="shared" ref="P24:AB24" si="12">SUM(P20:P23)</f>
        <v>-112.47594235254634</v>
      </c>
      <c r="Q24" s="95">
        <f t="shared" si="12"/>
        <v>761.11481728775584</v>
      </c>
      <c r="R24" s="95">
        <f t="shared" si="12"/>
        <v>627.72853961099804</v>
      </c>
      <c r="S24" s="95">
        <f t="shared" si="12"/>
        <v>425.64217832713427</v>
      </c>
      <c r="T24" s="95">
        <f t="shared" si="12"/>
        <v>1010.318523541334</v>
      </c>
      <c r="U24" s="95">
        <f t="shared" si="12"/>
        <v>1372.3912840316739</v>
      </c>
      <c r="V24" s="95">
        <f t="shared" si="12"/>
        <v>1003.467408478259</v>
      </c>
      <c r="W24" s="95">
        <f t="shared" si="12"/>
        <v>740.37485891604774</v>
      </c>
      <c r="X24" s="95">
        <f t="shared" si="12"/>
        <v>1055.0442396695237</v>
      </c>
      <c r="Y24" s="95">
        <f t="shared" si="12"/>
        <v>2123.6604074508423</v>
      </c>
      <c r="Z24" s="95">
        <f t="shared" si="12"/>
        <v>1690.0263212740592</v>
      </c>
      <c r="AA24" s="95">
        <f t="shared" si="12"/>
        <v>1566.4900345935919</v>
      </c>
      <c r="AB24" s="95">
        <f t="shared" si="12"/>
        <v>1282.870263786984</v>
      </c>
      <c r="AC24" s="95">
        <v>3016.6007391042463</v>
      </c>
      <c r="AD24" s="95">
        <f t="shared" ref="AD24:AU24" si="13">SUM(AD20:AD23)</f>
        <v>2901.3892780318747</v>
      </c>
      <c r="AE24" s="95">
        <f t="shared" si="13"/>
        <v>2614.5802116680243</v>
      </c>
      <c r="AF24" s="95">
        <f t="shared" si="13"/>
        <v>3392.5527316367679</v>
      </c>
      <c r="AG24" s="95">
        <f t="shared" si="13"/>
        <v>3837.6465499508568</v>
      </c>
      <c r="AH24" s="95">
        <f t="shared" si="13"/>
        <v>4648.2325400778291</v>
      </c>
      <c r="AI24" s="95">
        <f t="shared" si="13"/>
        <v>3893.0987954783245</v>
      </c>
      <c r="AJ24" s="95">
        <f t="shared" si="13"/>
        <v>5555.286277620994</v>
      </c>
      <c r="AK24" s="95">
        <f t="shared" si="13"/>
        <v>7488.9742468782506</v>
      </c>
      <c r="AL24" s="95">
        <f t="shared" si="13"/>
        <v>8459.3175491356014</v>
      </c>
      <c r="AM24" s="95">
        <f t="shared" si="13"/>
        <v>3857.1318540602533</v>
      </c>
      <c r="AN24" s="95">
        <f t="shared" si="13"/>
        <v>4067.88580030093</v>
      </c>
      <c r="AO24" s="95">
        <f t="shared" si="13"/>
        <v>5081.3200394442101</v>
      </c>
      <c r="AP24" s="95">
        <f t="shared" si="13"/>
        <v>2425.7259834863471</v>
      </c>
      <c r="AQ24" s="95">
        <f t="shared" si="13"/>
        <v>-152.63004277507002</v>
      </c>
      <c r="AR24" s="95">
        <f t="shared" si="13"/>
        <v>1537.0702251152179</v>
      </c>
      <c r="AS24" s="95">
        <f t="shared" si="13"/>
        <v>2615.3545588373167</v>
      </c>
      <c r="AT24" s="95">
        <f t="shared" si="13"/>
        <v>908.40290257944139</v>
      </c>
      <c r="AU24" s="89">
        <f t="shared" si="13"/>
        <v>1754.8748316967449</v>
      </c>
      <c r="AV24" s="98"/>
      <c r="AW24" s="108">
        <f t="shared" ref="AW24:BC24" si="14">SUM(AW20:AW23)</f>
        <v>4299.4710028912295</v>
      </c>
      <c r="AX24" s="108">
        <f t="shared" si="14"/>
        <v>5515.9694896998981</v>
      </c>
      <c r="AY24" s="108">
        <f t="shared" si="14"/>
        <v>7230.1992815876238</v>
      </c>
      <c r="AZ24" s="108">
        <f t="shared" si="14"/>
        <v>8541.3313355561513</v>
      </c>
      <c r="BA24" s="108">
        <f t="shared" si="14"/>
        <v>13044.260524499241</v>
      </c>
      <c r="BB24" s="108">
        <f t="shared" si="14"/>
        <v>12316.449403195855</v>
      </c>
      <c r="BC24" s="109">
        <f t="shared" si="14"/>
        <v>9149.2058397451419</v>
      </c>
      <c r="BD24" s="101"/>
      <c r="BE24" s="101"/>
      <c r="BF24" s="34">
        <f t="shared" si="4"/>
        <v>10043.353462484574</v>
      </c>
      <c r="BG24" s="103">
        <f t="shared" si="5"/>
        <v>-390.18179356491055</v>
      </c>
      <c r="BH24" s="46">
        <v>0</v>
      </c>
      <c r="BI24" s="46">
        <v>-3.529094101395458E-7</v>
      </c>
      <c r="BJ24" s="46">
        <v>0</v>
      </c>
      <c r="BK24" s="46">
        <v>0</v>
      </c>
      <c r="BL24" s="46">
        <v>1.6258744975857553E-2</v>
      </c>
      <c r="BM24" s="46">
        <v>-8635.221774226482</v>
      </c>
      <c r="BN24" s="46">
        <v>3098.1301228141729</v>
      </c>
      <c r="BO24" s="108">
        <f>SUM(BO20:BO23)</f>
        <v>2857.694171231798</v>
      </c>
      <c r="BP24" s="46"/>
      <c r="BQ24" s="46"/>
      <c r="BR24" s="46"/>
      <c r="BV24" s="70"/>
      <c r="BW24" s="34"/>
      <c r="BX24" s="34"/>
    </row>
    <row r="25" spans="1:76" s="119" customFormat="1">
      <c r="A25" s="120" t="s">
        <v>92</v>
      </c>
      <c r="B25" s="121" t="s">
        <v>83</v>
      </c>
      <c r="C25" s="88">
        <v>-560</v>
      </c>
      <c r="D25" s="88">
        <v>139</v>
      </c>
      <c r="E25" s="88">
        <v>-164.363</v>
      </c>
      <c r="F25" s="88">
        <v>-191.03701131035166</v>
      </c>
      <c r="G25" s="88">
        <v>-285.42599561576316</v>
      </c>
      <c r="H25" s="88">
        <v>-279.13</v>
      </c>
      <c r="I25" s="88">
        <v>-162.07599999999999</v>
      </c>
      <c r="J25" s="88">
        <v>-195.417</v>
      </c>
      <c r="K25" s="88">
        <v>127.764</v>
      </c>
      <c r="L25" s="122">
        <v>888.42499999999995</v>
      </c>
      <c r="M25" s="122">
        <v>-385.786</v>
      </c>
      <c r="N25" s="122">
        <f>SUM(AN25:AQ25)</f>
        <v>888.42499999999995</v>
      </c>
      <c r="O25" s="122">
        <f>SUM(AR25:AU25)</f>
        <v>-385.786</v>
      </c>
      <c r="P25" s="88">
        <v>-17</v>
      </c>
      <c r="Q25" s="88">
        <v>-52.055999999999997</v>
      </c>
      <c r="R25" s="88">
        <v>-108.41100000000002</v>
      </c>
      <c r="S25" s="88">
        <v>-13.244999999999976</v>
      </c>
      <c r="T25" s="88">
        <v>-75.356475561979607</v>
      </c>
      <c r="U25" s="88">
        <v>-115.47056798151134</v>
      </c>
      <c r="V25" s="88">
        <v>-31.263213732773</v>
      </c>
      <c r="W25" s="88">
        <v>-63.335738339499237</v>
      </c>
      <c r="X25" s="88">
        <v>-89.989000000000004</v>
      </c>
      <c r="Y25" s="88">
        <f>H25-(X25+Z25+AA25)</f>
        <v>-92.851155313491887</v>
      </c>
      <c r="Z25" s="88">
        <v>-38.371844686508098</v>
      </c>
      <c r="AA25" s="88">
        <v>-57.918000000000006</v>
      </c>
      <c r="AB25" s="88">
        <v>-66.436000000000007</v>
      </c>
      <c r="AC25" s="88">
        <v>-57.035999999999987</v>
      </c>
      <c r="AD25" s="88">
        <v>-37.14400000000002</v>
      </c>
      <c r="AE25" s="88">
        <f>I25-AB25-AC25-AD25</f>
        <v>-1.4599999999999795</v>
      </c>
      <c r="AF25" s="88">
        <v>-70.789000000000001</v>
      </c>
      <c r="AG25" s="88">
        <v>-68.362000000000009</v>
      </c>
      <c r="AH25" s="88">
        <v>-30.150999999999982</v>
      </c>
      <c r="AI25" s="88">
        <f>J25-AF25-AG25-AH25</f>
        <v>-26.115000000000009</v>
      </c>
      <c r="AJ25" s="88">
        <v>-26.571999999999999</v>
      </c>
      <c r="AK25" s="88">
        <v>-26.166999999999998</v>
      </c>
      <c r="AL25" s="88">
        <v>63.506999999999998</v>
      </c>
      <c r="AM25" s="88">
        <v>116.996</v>
      </c>
      <c r="AN25" s="88">
        <f>'Historical Financials USD_EN'!AN25*'Historical Financials THB_EN'!$AN$8</f>
        <v>-25.460999999999999</v>
      </c>
      <c r="AO25" s="88">
        <v>-54.735163490000019</v>
      </c>
      <c r="AP25" s="88">
        <v>351.88916348999999</v>
      </c>
      <c r="AQ25" s="88">
        <f>L25-(AN25+AO25+AP25)</f>
        <v>616.73199999999997</v>
      </c>
      <c r="AR25" s="88">
        <f>'Historical Financials USD_EN'!AR25*'Historical Financials THB_EN'!$AR$8</f>
        <v>24.988636</v>
      </c>
      <c r="AS25" s="88">
        <f>SUM('Historical Financials USD_EN'!AR25:AS25)*31.605-AR25</f>
        <v>-6.2576634646631284</v>
      </c>
      <c r="AT25" s="88">
        <f>SUM('Historical Financials USD_EN'!$AR25:AT25)*31.5138-SUM($AR25:AS25)</f>
        <v>-108.71197253533687</v>
      </c>
      <c r="AU25" s="97">
        <f>SUM('Historical Financials USD_EN'!$AR25:AU25)*31.2934-SUM($AR25:AT25)</f>
        <v>-295.80500000000001</v>
      </c>
      <c r="AV25" s="98"/>
      <c r="AW25" s="113">
        <f>AB25+AC25</f>
        <v>-123.47199999999999</v>
      </c>
      <c r="AX25" s="113">
        <f>AD25+AE25</f>
        <v>-38.603999999999999</v>
      </c>
      <c r="AY25" s="113">
        <f>AF25+AG25</f>
        <v>-139.15100000000001</v>
      </c>
      <c r="AZ25" s="113">
        <f>AH25+AI25</f>
        <v>-56.265999999999991</v>
      </c>
      <c r="BA25" s="113">
        <f>AJ25+AK25</f>
        <v>-52.738999999999997</v>
      </c>
      <c r="BB25" s="113">
        <f>AL25+AM25</f>
        <v>180.50299999999999</v>
      </c>
      <c r="BC25" s="117">
        <f>AN25+AO25</f>
        <v>-80.196163490000018</v>
      </c>
      <c r="BD25" s="131"/>
      <c r="BE25" s="113">
        <v>271.69299999999998</v>
      </c>
      <c r="BF25" s="34">
        <f t="shared" si="4"/>
        <v>-788.11816348999992</v>
      </c>
      <c r="BG25" s="103">
        <f t="shared" si="5"/>
        <v>1373.1381360253367</v>
      </c>
      <c r="BH25" s="46">
        <v>0</v>
      </c>
      <c r="BI25" s="46">
        <v>0</v>
      </c>
      <c r="BJ25" s="46">
        <v>0</v>
      </c>
      <c r="BK25" s="46">
        <v>0</v>
      </c>
      <c r="BL25" s="46">
        <v>0</v>
      </c>
      <c r="BM25" s="46">
        <v>429.58833978902209</v>
      </c>
      <c r="BN25" s="46">
        <v>-80.196163490000018</v>
      </c>
      <c r="BO25" s="132">
        <v>201.70410172785358</v>
      </c>
      <c r="BP25" s="46"/>
      <c r="BQ25" s="46">
        <v>-2.1017278535710175E-3</v>
      </c>
      <c r="BR25" s="46"/>
      <c r="BS25" s="119">
        <v>-2.1017278535710175E-3</v>
      </c>
      <c r="BV25" s="34"/>
      <c r="BW25" s="34"/>
      <c r="BX25" s="34"/>
    </row>
    <row r="26" spans="1:76" s="119" customFormat="1">
      <c r="A26" s="120" t="s">
        <v>2</v>
      </c>
      <c r="B26" s="121" t="s">
        <v>83</v>
      </c>
      <c r="C26" s="88"/>
      <c r="D26" s="88"/>
      <c r="E26" s="88"/>
      <c r="F26" s="88"/>
      <c r="G26" s="88"/>
      <c r="H26" s="88"/>
      <c r="I26" s="88"/>
      <c r="J26" s="88"/>
      <c r="K26" s="88"/>
      <c r="L26" s="122">
        <v>-308.30539257599997</v>
      </c>
      <c r="M26" s="122">
        <v>0</v>
      </c>
      <c r="N26" s="122">
        <f>SUM(AN26:AQ26)</f>
        <v>-308.30539257599997</v>
      </c>
      <c r="O26" s="122">
        <f>SUM(AR26:AU26)</f>
        <v>0</v>
      </c>
      <c r="P26" s="88"/>
      <c r="Q26" s="88"/>
      <c r="R26" s="88"/>
      <c r="S26" s="88"/>
      <c r="T26" s="88"/>
      <c r="U26" s="88"/>
      <c r="V26" s="88"/>
      <c r="W26" s="88"/>
      <c r="X26" s="88"/>
      <c r="Y26" s="88"/>
      <c r="Z26" s="88"/>
      <c r="AA26" s="88"/>
      <c r="AB26" s="88"/>
      <c r="AC26" s="88"/>
      <c r="AD26" s="88"/>
      <c r="AE26" s="88"/>
      <c r="AF26" s="88"/>
      <c r="AG26" s="88"/>
      <c r="AH26" s="88"/>
      <c r="AI26" s="88"/>
      <c r="AJ26" s="88">
        <v>0</v>
      </c>
      <c r="AK26" s="88">
        <v>0</v>
      </c>
      <c r="AL26" s="88">
        <v>0</v>
      </c>
      <c r="AM26" s="88">
        <v>0</v>
      </c>
      <c r="AN26" s="88">
        <v>0</v>
      </c>
      <c r="AO26" s="88">
        <v>0</v>
      </c>
      <c r="AP26" s="88">
        <v>0</v>
      </c>
      <c r="AQ26" s="88">
        <v>-308.30539257599997</v>
      </c>
      <c r="AR26" s="88">
        <f>'Historical Financials USD_EN'!AR26*'Historical Financials THB_EN'!$AR$8</f>
        <v>0</v>
      </c>
      <c r="AS26" s="88">
        <f>SUM('Historical Financials USD_EN'!AR26:AS26)*31.605-AR26</f>
        <v>0</v>
      </c>
      <c r="AT26" s="88">
        <f>SUM('Historical Financials USD_EN'!$AR26:AT26)*31.5138-SUM($AR26:AS26)</f>
        <v>0</v>
      </c>
      <c r="AU26" s="89">
        <f>SUM('Historical Financials USD_EN'!$AR26:AU26)*31.2934-SUM($AR26:AT26)</f>
        <v>0</v>
      </c>
      <c r="AV26" s="98"/>
      <c r="AW26" s="123"/>
      <c r="AX26" s="123"/>
      <c r="AY26" s="123"/>
      <c r="AZ26" s="123"/>
      <c r="BA26" s="123"/>
      <c r="BB26" s="123"/>
      <c r="BC26" s="124"/>
      <c r="BD26" s="131"/>
      <c r="BE26" s="123"/>
      <c r="BF26" s="34">
        <f t="shared" si="4"/>
        <v>308.30539257599997</v>
      </c>
      <c r="BG26" s="103">
        <f t="shared" si="5"/>
        <v>-308.30539257599997</v>
      </c>
      <c r="BH26" s="46"/>
      <c r="BI26" s="46"/>
      <c r="BJ26" s="46"/>
      <c r="BK26" s="46"/>
      <c r="BL26" s="46"/>
      <c r="BM26" s="46"/>
      <c r="BN26" s="46"/>
      <c r="BO26" s="125"/>
      <c r="BP26" s="46"/>
      <c r="BQ26" s="46"/>
      <c r="BR26" s="46"/>
      <c r="BV26" s="34"/>
      <c r="BW26" s="34"/>
      <c r="BX26" s="34"/>
    </row>
    <row r="27" spans="1:76" s="110" customFormat="1">
      <c r="A27" s="93" t="s">
        <v>93</v>
      </c>
      <c r="B27" s="94" t="s">
        <v>83</v>
      </c>
      <c r="C27" s="95">
        <f t="shared" ref="C27:K27" si="15">C24+C25</f>
        <v>6783.892037187703</v>
      </c>
      <c r="D27" s="95">
        <f t="shared" si="15"/>
        <v>9328.6161587550305</v>
      </c>
      <c r="E27" s="95">
        <f t="shared" si="15"/>
        <v>1438.0484005211092</v>
      </c>
      <c r="F27" s="95">
        <f t="shared" si="15"/>
        <v>1708.6552710605597</v>
      </c>
      <c r="G27" s="95">
        <f t="shared" si="15"/>
        <v>3841.126079351553</v>
      </c>
      <c r="H27" s="95">
        <f t="shared" si="15"/>
        <v>6156.0910029880179</v>
      </c>
      <c r="I27" s="95">
        <f t="shared" si="15"/>
        <v>9653.3644929440416</v>
      </c>
      <c r="J27" s="95">
        <f t="shared" si="15"/>
        <v>15576.113617143781</v>
      </c>
      <c r="K27" s="95">
        <f t="shared" si="15"/>
        <v>25488.457668950112</v>
      </c>
      <c r="L27" s="96">
        <f>L24+L25+L26</f>
        <v>12002.421387880418</v>
      </c>
      <c r="M27" s="96">
        <f>M24+M25+M26</f>
        <v>6429.9380688090059</v>
      </c>
      <c r="N27" s="96">
        <f>N24+N25+N26</f>
        <v>12002.421387880418</v>
      </c>
      <c r="O27" s="96">
        <f>O24+O25+O26</f>
        <v>6429.9165182287215</v>
      </c>
      <c r="P27" s="95">
        <f t="shared" ref="P27:AB27" si="16">P24+P25</f>
        <v>-129.47594235254633</v>
      </c>
      <c r="Q27" s="95">
        <f t="shared" si="16"/>
        <v>709.0588172877558</v>
      </c>
      <c r="R27" s="95">
        <f t="shared" si="16"/>
        <v>519.31753961099798</v>
      </c>
      <c r="S27" s="95">
        <f t="shared" si="16"/>
        <v>412.39717832713427</v>
      </c>
      <c r="T27" s="95">
        <f t="shared" si="16"/>
        <v>934.96204797935434</v>
      </c>
      <c r="U27" s="95">
        <f t="shared" si="16"/>
        <v>1256.9207160501626</v>
      </c>
      <c r="V27" s="95">
        <f t="shared" si="16"/>
        <v>972.20419474548601</v>
      </c>
      <c r="W27" s="95">
        <f t="shared" si="16"/>
        <v>677.0391205765485</v>
      </c>
      <c r="X27" s="95">
        <f t="shared" si="16"/>
        <v>965.05523966952364</v>
      </c>
      <c r="Y27" s="95">
        <f t="shared" si="16"/>
        <v>2030.8092521373503</v>
      </c>
      <c r="Z27" s="95">
        <f t="shared" si="16"/>
        <v>1651.654476587551</v>
      </c>
      <c r="AA27" s="95">
        <f t="shared" si="16"/>
        <v>1508.572034593592</v>
      </c>
      <c r="AB27" s="95">
        <f t="shared" si="16"/>
        <v>1216.434263786984</v>
      </c>
      <c r="AC27" s="95">
        <v>2959.5647391042462</v>
      </c>
      <c r="AD27" s="95">
        <f t="shared" ref="AD27:AL27" si="17">AD24+AD25</f>
        <v>2864.2452780318745</v>
      </c>
      <c r="AE27" s="95">
        <f t="shared" si="17"/>
        <v>2613.1202116680242</v>
      </c>
      <c r="AF27" s="95">
        <f t="shared" si="17"/>
        <v>3321.7637316367677</v>
      </c>
      <c r="AG27" s="95">
        <f t="shared" si="17"/>
        <v>3769.2845499508567</v>
      </c>
      <c r="AH27" s="95">
        <f t="shared" si="17"/>
        <v>4618.0815400778292</v>
      </c>
      <c r="AI27" s="95">
        <f t="shared" si="17"/>
        <v>3866.9837954783243</v>
      </c>
      <c r="AJ27" s="95">
        <f t="shared" si="17"/>
        <v>5528.7142776209939</v>
      </c>
      <c r="AK27" s="95">
        <f t="shared" si="17"/>
        <v>7462.8072468782502</v>
      </c>
      <c r="AL27" s="95">
        <f t="shared" si="17"/>
        <v>8522.824549135601</v>
      </c>
      <c r="AM27" s="95">
        <f t="shared" ref="AM27:AR27" si="18">AM24+AM25+AM26</f>
        <v>3974.1278540602534</v>
      </c>
      <c r="AN27" s="95">
        <f t="shared" si="18"/>
        <v>4042.4248003009302</v>
      </c>
      <c r="AO27" s="95">
        <f t="shared" si="18"/>
        <v>5026.5848759542105</v>
      </c>
      <c r="AP27" s="95">
        <f t="shared" si="18"/>
        <v>2777.6151469763472</v>
      </c>
      <c r="AQ27" s="95">
        <f t="shared" si="18"/>
        <v>155.79656464892997</v>
      </c>
      <c r="AR27" s="95">
        <f t="shared" si="18"/>
        <v>1562.058861115218</v>
      </c>
      <c r="AS27" s="95">
        <f>AS24+AS25+AS26</f>
        <v>2609.0968953726538</v>
      </c>
      <c r="AT27" s="95">
        <f>AT24+AT25+AT26</f>
        <v>799.69093004410456</v>
      </c>
      <c r="AU27" s="97">
        <f>AU24+AU25+AU26</f>
        <v>1459.0698316967448</v>
      </c>
      <c r="AV27" s="98"/>
      <c r="AW27" s="108">
        <f t="shared" ref="AW27:BC27" si="19">AW24+AW25</f>
        <v>4175.9990028912298</v>
      </c>
      <c r="AX27" s="108">
        <f t="shared" si="19"/>
        <v>5477.3654896998978</v>
      </c>
      <c r="AY27" s="108">
        <f t="shared" si="19"/>
        <v>7091.0482815876239</v>
      </c>
      <c r="AZ27" s="108">
        <f t="shared" si="19"/>
        <v>8485.0653355561517</v>
      </c>
      <c r="BA27" s="108">
        <f t="shared" si="19"/>
        <v>12991.521524499241</v>
      </c>
      <c r="BB27" s="108">
        <f t="shared" si="19"/>
        <v>12496.952403195855</v>
      </c>
      <c r="BC27" s="109">
        <f t="shared" si="19"/>
        <v>9069.009676255142</v>
      </c>
      <c r="BD27" s="101"/>
      <c r="BE27" s="101"/>
      <c r="BF27" s="34">
        <f t="shared" si="4"/>
        <v>9563.5406915705789</v>
      </c>
      <c r="BG27" s="103">
        <f t="shared" si="5"/>
        <v>674.65094988442706</v>
      </c>
      <c r="BH27" s="46">
        <v>0</v>
      </c>
      <c r="BI27" s="46">
        <v>-3.529094101395458E-7</v>
      </c>
      <c r="BJ27" s="46">
        <v>0</v>
      </c>
      <c r="BK27" s="46">
        <v>0</v>
      </c>
      <c r="BL27" s="46">
        <v>1.6258744975857553E-2</v>
      </c>
      <c r="BM27" s="46">
        <v>-8205.6334344374609</v>
      </c>
      <c r="BN27" s="46">
        <v>3017.933959324173</v>
      </c>
      <c r="BO27" s="108">
        <f>BO24+BO25</f>
        <v>3059.3982729596514</v>
      </c>
      <c r="BP27" s="46"/>
      <c r="BQ27" s="46"/>
      <c r="BR27" s="46"/>
      <c r="BV27" s="70"/>
      <c r="BW27" s="34"/>
      <c r="BX27" s="34"/>
    </row>
    <row r="28" spans="1:76" s="137" customFormat="1">
      <c r="A28" s="133" t="s">
        <v>94</v>
      </c>
      <c r="B28" s="134" t="s">
        <v>78</v>
      </c>
      <c r="C28" s="63">
        <f t="shared" ref="C28:K28" si="20">-SUM(C21:C23)/(C20-C19)</f>
        <v>6.2309336962621406E-2</v>
      </c>
      <c r="D28" s="63">
        <f t="shared" si="20"/>
        <v>7.2499055019788761E-2</v>
      </c>
      <c r="E28" s="63">
        <f t="shared" si="20"/>
        <v>0.43977807130221647</v>
      </c>
      <c r="F28" s="63">
        <f t="shared" si="20"/>
        <v>0.3735658193326819</v>
      </c>
      <c r="G28" s="63">
        <f t="shared" si="20"/>
        <v>0.28480359232981028</v>
      </c>
      <c r="H28" s="63">
        <f t="shared" si="20"/>
        <v>0.24531701222234162</v>
      </c>
      <c r="I28" s="63">
        <f t="shared" si="20"/>
        <v>0.18169009967639629</v>
      </c>
      <c r="J28" s="63">
        <f t="shared" si="20"/>
        <v>0.13531209028896751</v>
      </c>
      <c r="K28" s="63">
        <f t="shared" si="20"/>
        <v>0.12580821063385955</v>
      </c>
      <c r="L28" s="64">
        <f t="shared" ref="L28:AB28" si="21">-SUM(L21:L23)/(L20-L19)</f>
        <v>0.1308974004908352</v>
      </c>
      <c r="M28" s="64">
        <f t="shared" ref="M28" si="22">-SUM(M21:M23)/(M20-M19)</f>
        <v>3.2321162029359828E-2</v>
      </c>
      <c r="N28" s="64">
        <f>-SUM(N21:N23)/(N20-N19)</f>
        <v>0.1308974004908352</v>
      </c>
      <c r="O28" s="64">
        <f>-SUM(O21:O23)/(O20-O19)</f>
        <v>3.2321263039072054E-2</v>
      </c>
      <c r="P28" s="63">
        <f t="shared" si="21"/>
        <v>0.67400407322896805</v>
      </c>
      <c r="Q28" s="63">
        <f t="shared" si="21"/>
        <v>0.41363193518479624</v>
      </c>
      <c r="R28" s="63">
        <f t="shared" si="21"/>
        <v>0.36169262410761954</v>
      </c>
      <c r="S28" s="63">
        <f t="shared" si="21"/>
        <v>0.34052241194323812</v>
      </c>
      <c r="T28" s="63">
        <f t="shared" si="21"/>
        <v>0.32298324124622158</v>
      </c>
      <c r="U28" s="63">
        <f t="shared" si="21"/>
        <v>0.23698723949733513</v>
      </c>
      <c r="V28" s="63">
        <f t="shared" si="21"/>
        <v>0.203834253788447</v>
      </c>
      <c r="W28" s="63">
        <f t="shared" si="21"/>
        <v>0.36718986853018454</v>
      </c>
      <c r="X28" s="63">
        <f t="shared" si="21"/>
        <v>0.39188485907600101</v>
      </c>
      <c r="Y28" s="63">
        <f t="shared" si="21"/>
        <v>0.27151312280306195</v>
      </c>
      <c r="Z28" s="63">
        <f t="shared" si="21"/>
        <v>0.30443317542382575</v>
      </c>
      <c r="AA28" s="63">
        <f t="shared" si="21"/>
        <v>-7.2448164519336652E-2</v>
      </c>
      <c r="AB28" s="63">
        <f t="shared" si="21"/>
        <v>0.13624728583058934</v>
      </c>
      <c r="AC28" s="63">
        <v>0.17872556330294756</v>
      </c>
      <c r="AD28" s="63">
        <f t="shared" ref="AD28:BC28" si="23">-SUM(AD21:AD23)/(AD20-AD19)</f>
        <v>0.19276436207549863</v>
      </c>
      <c r="AE28" s="63">
        <f t="shared" si="23"/>
        <v>0.19360726890953156</v>
      </c>
      <c r="AF28" s="63">
        <f t="shared" si="23"/>
        <v>0.1648844859653312</v>
      </c>
      <c r="AG28" s="63">
        <f t="shared" si="23"/>
        <v>8.6600994494372516E-2</v>
      </c>
      <c r="AH28" s="63">
        <f t="shared" si="23"/>
        <v>0.19075887805425235</v>
      </c>
      <c r="AI28" s="63">
        <f t="shared" si="23"/>
        <v>8.4348685759406586E-2</v>
      </c>
      <c r="AJ28" s="63">
        <f t="shared" si="23"/>
        <v>0.12334483353661341</v>
      </c>
      <c r="AK28" s="63">
        <f t="shared" si="23"/>
        <v>0.13091296960251431</v>
      </c>
      <c r="AL28" s="63">
        <f t="shared" si="23"/>
        <v>6.9920349309445726E-2</v>
      </c>
      <c r="AM28" s="63">
        <f t="shared" si="23"/>
        <v>0.21638174522840425</v>
      </c>
      <c r="AN28" s="63">
        <f t="shared" si="23"/>
        <v>4.8960731818261868E-2</v>
      </c>
      <c r="AO28" s="63">
        <f t="shared" si="23"/>
        <v>0.14186372051321314</v>
      </c>
      <c r="AP28" s="63">
        <f t="shared" si="23"/>
        <v>9.963763308590344E-2</v>
      </c>
      <c r="AQ28" s="63">
        <f t="shared" si="23"/>
        <v>1.7263100257284596</v>
      </c>
      <c r="AR28" s="63">
        <f>-SUM(AR21:AR23)/(AR20-AR19)</f>
        <v>0.38683175477468174</v>
      </c>
      <c r="AS28" s="63">
        <f>-SUM(AS21:AS23)/(AS20-AS19)</f>
        <v>8.9529862874039953E-2</v>
      </c>
      <c r="AT28" s="63">
        <f>-SUM(AT21:AT23)/(AT20-AT19)</f>
        <v>9.8037252368046696E-2</v>
      </c>
      <c r="AU28" s="65">
        <f>-SUM(AU21:AU23)/(AU20-AU19)</f>
        <v>-1.6599895649101426</v>
      </c>
      <c r="AV28" s="98"/>
      <c r="AW28" s="135">
        <f t="shared" si="23"/>
        <v>0.16644799925274936</v>
      </c>
      <c r="AX28" s="135">
        <f t="shared" si="23"/>
        <v>0.19316410287588567</v>
      </c>
      <c r="AY28" s="135">
        <f t="shared" si="23"/>
        <v>0.12361896004170346</v>
      </c>
      <c r="AZ28" s="135">
        <f t="shared" si="23"/>
        <v>0.14493651924133008</v>
      </c>
      <c r="BA28" s="135">
        <f t="shared" si="23"/>
        <v>0.12764009430119944</v>
      </c>
      <c r="BB28" s="135">
        <f t="shared" si="23"/>
        <v>0.12381467775388581</v>
      </c>
      <c r="BC28" s="136">
        <f t="shared" si="23"/>
        <v>0.10292230570722696</v>
      </c>
      <c r="BD28" s="101"/>
      <c r="BE28" s="101"/>
      <c r="BF28" s="34"/>
      <c r="BG28" s="103"/>
      <c r="BH28" s="46">
        <v>0</v>
      </c>
      <c r="BI28" s="46">
        <v>9.7889196748468521E-12</v>
      </c>
      <c r="BJ28" s="46">
        <v>0</v>
      </c>
      <c r="BK28" s="46">
        <v>0</v>
      </c>
      <c r="BL28" s="46">
        <v>-1.1011934400451118E-6</v>
      </c>
      <c r="BM28" s="46">
        <v>-5.0832724126886095E-2</v>
      </c>
      <c r="BN28" s="46">
        <v>-4.4007623342982083E-2</v>
      </c>
      <c r="BO28" s="135">
        <f>-SUM(BO21:BO23)/(BO20-BO19)</f>
        <v>0.11563742472188511</v>
      </c>
      <c r="BP28" s="46"/>
      <c r="BQ28" s="46"/>
      <c r="BR28" s="46"/>
      <c r="BV28" s="70"/>
      <c r="BW28" s="34"/>
      <c r="BX28" s="34"/>
    </row>
    <row r="29" spans="1:76" s="137" customFormat="1">
      <c r="A29" s="133" t="s">
        <v>95</v>
      </c>
      <c r="B29" s="134" t="s">
        <v>78</v>
      </c>
      <c r="C29" s="63">
        <f>C28</f>
        <v>6.2309336962621406E-2</v>
      </c>
      <c r="D29" s="63">
        <f>D28</f>
        <v>7.2499055019788761E-2</v>
      </c>
      <c r="E29" s="63">
        <f t="shared" ref="E29:AB29" si="24">-E21/E20</f>
        <v>0.16293213693074879</v>
      </c>
      <c r="F29" s="63">
        <f t="shared" si="24"/>
        <v>8.7066781765536339E-2</v>
      </c>
      <c r="G29" s="63">
        <f t="shared" si="24"/>
        <v>7.3454301492921009E-2</v>
      </c>
      <c r="H29" s="63">
        <f t="shared" si="24"/>
        <v>9.550588550266835E-2</v>
      </c>
      <c r="I29" s="63">
        <f t="shared" si="24"/>
        <v>0.10915558625513938</v>
      </c>
      <c r="J29" s="63">
        <f t="shared" si="24"/>
        <v>0.15631512789397928</v>
      </c>
      <c r="K29" s="63">
        <f t="shared" si="24"/>
        <v>0.14487020346452925</v>
      </c>
      <c r="L29" s="64">
        <f t="shared" si="24"/>
        <v>9.3879911797597332E-2</v>
      </c>
      <c r="M29" s="64">
        <f t="shared" si="24"/>
        <v>1.1235481507206539E-2</v>
      </c>
      <c r="N29" s="64">
        <f>-N21/N20</f>
        <v>9.3879911797597332E-2</v>
      </c>
      <c r="O29" s="64">
        <f>-O21/O20</f>
        <v>1.1235515907761657E-2</v>
      </c>
      <c r="P29" s="63">
        <f t="shared" si="24"/>
        <v>3.6922876559408988</v>
      </c>
      <c r="Q29" s="63">
        <f t="shared" si="24"/>
        <v>7.543233509254231E-2</v>
      </c>
      <c r="R29" s="63">
        <f t="shared" si="24"/>
        <v>0.1345688546901232</v>
      </c>
      <c r="S29" s="63">
        <f t="shared" si="24"/>
        <v>-3.1624538734117517E-2</v>
      </c>
      <c r="T29" s="63">
        <f t="shared" si="24"/>
        <v>6.6729306641278976E-2</v>
      </c>
      <c r="U29" s="63">
        <f t="shared" si="24"/>
        <v>0.10971803440847408</v>
      </c>
      <c r="V29" s="63">
        <f t="shared" si="24"/>
        <v>0.13797125067595972</v>
      </c>
      <c r="W29" s="63">
        <f t="shared" si="24"/>
        <v>-2.8009833831289181E-2</v>
      </c>
      <c r="X29" s="63">
        <f t="shared" si="24"/>
        <v>9.4648525462884214E-2</v>
      </c>
      <c r="Y29" s="63">
        <f t="shared" si="24"/>
        <v>9.6725832078027929E-2</v>
      </c>
      <c r="Z29" s="63">
        <f t="shared" si="24"/>
        <v>0.10883008015155908</v>
      </c>
      <c r="AA29" s="63">
        <f t="shared" si="24"/>
        <v>7.1288075709196638E-2</v>
      </c>
      <c r="AB29" s="63">
        <f t="shared" si="24"/>
        <v>0.14183043767033704</v>
      </c>
      <c r="AC29" s="63">
        <v>0.18452437353929244</v>
      </c>
      <c r="AD29" s="63">
        <f t="shared" ref="AD29:BC29" si="25">-AD21/AD20</f>
        <v>8.9769379377937594E-2</v>
      </c>
      <c r="AE29" s="63">
        <f t="shared" si="25"/>
        <v>3.0391515507407048E-2</v>
      </c>
      <c r="AF29" s="63">
        <f t="shared" si="25"/>
        <v>0.12739849839415171</v>
      </c>
      <c r="AG29" s="63">
        <f t="shared" si="25"/>
        <v>0.14074064917911452</v>
      </c>
      <c r="AH29" s="63">
        <f t="shared" si="25"/>
        <v>0.11198892254199781</v>
      </c>
      <c r="AI29" s="63">
        <f t="shared" si="25"/>
        <v>0.25884876501296078</v>
      </c>
      <c r="AJ29" s="63">
        <f t="shared" si="25"/>
        <v>0.13149181865381246</v>
      </c>
      <c r="AK29" s="63">
        <f t="shared" si="25"/>
        <v>0.15756203952533984</v>
      </c>
      <c r="AL29" s="63">
        <f t="shared" si="25"/>
        <v>0.1646481209485334</v>
      </c>
      <c r="AM29" s="63">
        <f t="shared" si="25"/>
        <v>0.1037027474753108</v>
      </c>
      <c r="AN29" s="63">
        <f t="shared" si="25"/>
        <v>4.1927587175223699E-2</v>
      </c>
      <c r="AO29" s="63">
        <f t="shared" si="25"/>
        <v>5.2605181846546341E-2</v>
      </c>
      <c r="AP29" s="63">
        <f t="shared" si="25"/>
        <v>0.11283272752604154</v>
      </c>
      <c r="AQ29" s="63">
        <f t="shared" si="25"/>
        <v>1.7723665682196976</v>
      </c>
      <c r="AR29" s="63">
        <f>-AR21/AR20</f>
        <v>0.22479100571738186</v>
      </c>
      <c r="AS29" s="63">
        <f>-AS21/AS20</f>
        <v>0.15751151242360745</v>
      </c>
      <c r="AT29" s="63">
        <f>-AT21/AT20</f>
        <v>0.29417433376774738</v>
      </c>
      <c r="AU29" s="65">
        <f>-AU21/AU20</f>
        <v>-1.8268847675914177</v>
      </c>
      <c r="AV29" s="98"/>
      <c r="AW29" s="135">
        <f t="shared" si="25"/>
        <v>0.17223047973058159</v>
      </c>
      <c r="AX29" s="135">
        <f t="shared" si="25"/>
        <v>6.1608710168914893E-2</v>
      </c>
      <c r="AY29" s="135">
        <f t="shared" si="25"/>
        <v>0.13421472996146663</v>
      </c>
      <c r="AZ29" s="135">
        <f t="shared" si="25"/>
        <v>0.17456034290838868</v>
      </c>
      <c r="BA29" s="135">
        <f t="shared" si="25"/>
        <v>0.14648551573364016</v>
      </c>
      <c r="BB29" s="135">
        <f t="shared" si="25"/>
        <v>0.14314739276772268</v>
      </c>
      <c r="BC29" s="136">
        <f t="shared" si="25"/>
        <v>4.8127383290504755E-2</v>
      </c>
      <c r="BD29" s="101"/>
      <c r="BE29" s="101"/>
      <c r="BF29" s="34"/>
      <c r="BG29" s="103"/>
      <c r="BH29" s="46">
        <v>0</v>
      </c>
      <c r="BI29" s="46">
        <v>3.1689026402936804E-12</v>
      </c>
      <c r="BJ29" s="46">
        <v>0</v>
      </c>
      <c r="BK29" s="46">
        <v>0</v>
      </c>
      <c r="BL29" s="46">
        <v>0</v>
      </c>
      <c r="BM29" s="46">
        <v>4.1168890652356516E-2</v>
      </c>
      <c r="BN29" s="46">
        <v>-3.7614334205531161E-2</v>
      </c>
      <c r="BO29" s="135">
        <f>-BO21/BO20</f>
        <v>9.4075250014514361E-2</v>
      </c>
      <c r="BP29" s="46"/>
      <c r="BQ29" s="46"/>
      <c r="BR29" s="46"/>
      <c r="BV29" s="70"/>
      <c r="BW29" s="34"/>
      <c r="BX29" s="34"/>
    </row>
    <row r="30" spans="1:76" s="141" customFormat="1">
      <c r="A30" s="138" t="s">
        <v>96</v>
      </c>
      <c r="B30" s="139" t="s">
        <v>83</v>
      </c>
      <c r="C30" s="140"/>
      <c r="D30" s="140"/>
      <c r="E30" s="140"/>
      <c r="F30" s="140"/>
      <c r="G30" s="88">
        <v>-178.356164383562</v>
      </c>
      <c r="H30" s="88">
        <v>-1050.0000000000002</v>
      </c>
      <c r="I30" s="88">
        <v>-1050</v>
      </c>
      <c r="J30" s="88">
        <v>-1050.0000000000002</v>
      </c>
      <c r="K30" s="88">
        <v>-1050.0000000000002</v>
      </c>
      <c r="L30" s="122">
        <v>-982.60273972602749</v>
      </c>
      <c r="M30" s="122">
        <v>-748.86915068493147</v>
      </c>
      <c r="N30" s="122">
        <f>SUM(AN30:AQ30)</f>
        <v>-982.60273972602749</v>
      </c>
      <c r="O30" s="122">
        <f>SUM(AR30:AU30)</f>
        <v>-748.86915068493147</v>
      </c>
      <c r="P30" s="88"/>
      <c r="Q30" s="88"/>
      <c r="R30" s="88"/>
      <c r="S30" s="88"/>
      <c r="T30" s="88"/>
      <c r="U30" s="88"/>
      <c r="V30" s="88"/>
      <c r="W30" s="88">
        <f>G30</f>
        <v>-178.356164383562</v>
      </c>
      <c r="X30" s="88">
        <v>-258.90410958904101</v>
      </c>
      <c r="Y30" s="88">
        <v>-261.780821917808</v>
      </c>
      <c r="Z30" s="88">
        <v>-264.65753424657601</v>
      </c>
      <c r="AA30" s="88">
        <f>H30-X30-Y30-Z30</f>
        <v>-264.65753424657521</v>
      </c>
      <c r="AB30" s="88">
        <v>-261.780821917808</v>
      </c>
      <c r="AC30" s="88">
        <v>-260.35032562317599</v>
      </c>
      <c r="AD30" s="88">
        <v>-263.93442622950795</v>
      </c>
      <c r="AE30" s="88">
        <f>I30-AB30-AC30-AD30</f>
        <v>-263.93442622950806</v>
      </c>
      <c r="AF30" s="88">
        <v>-258.904</v>
      </c>
      <c r="AG30" s="88">
        <v>-261.78093150684936</v>
      </c>
      <c r="AH30" s="88">
        <v>-264.65753424657555</v>
      </c>
      <c r="AI30" s="88">
        <f>J30-AF30-AG30-AH30</f>
        <v>-264.65753424657532</v>
      </c>
      <c r="AJ30" s="88">
        <v>-258.90410958904113</v>
      </c>
      <c r="AK30" s="88">
        <v>-261.78082191780823</v>
      </c>
      <c r="AL30" s="88">
        <v>-264.65753424657555</v>
      </c>
      <c r="AM30" s="88">
        <v>-264.65753424657532</v>
      </c>
      <c r="AN30" s="88">
        <f>'Historical Financials USD_EN'!AN30*'Historical Financials THB_EN'!$AN$8</f>
        <v>-258.90410958904113</v>
      </c>
      <c r="AO30" s="88">
        <v>-261.78082191780823</v>
      </c>
      <c r="AP30" s="88">
        <v>-264.65753424657555</v>
      </c>
      <c r="AQ30" s="88">
        <f>L30-(AN30+AO30+AP30)</f>
        <v>-197.26027397260259</v>
      </c>
      <c r="AR30" s="88">
        <f>'Historical Financials USD_EN'!AR30*'Historical Financials THB_EN'!$AR$8</f>
        <v>-183.80065753424702</v>
      </c>
      <c r="AS30" s="88">
        <f>SUM('Historical Financials USD_EN'!AR30:AS30)*31.605-AR30</f>
        <v>-186.98575779275518</v>
      </c>
      <c r="AT30" s="88">
        <f>SUM('Historical Financials USD_EN'!$AR30:AT30)*31.5138-SUM($AR30:AS30)</f>
        <v>-189.04163967299775</v>
      </c>
      <c r="AU30" s="89">
        <f>SUM('Historical Financials USD_EN'!$AR30:AU30)*31.2934-SUM($AR30:AT30)</f>
        <v>-189.04109568493152</v>
      </c>
      <c r="AV30" s="98"/>
      <c r="AW30" s="128">
        <f>AB30+AC30</f>
        <v>-522.13114754098399</v>
      </c>
      <c r="AX30" s="128">
        <f>AD30+AE30</f>
        <v>-527.86885245901601</v>
      </c>
      <c r="AY30" s="128">
        <f>AF30+AG30</f>
        <v>-520.68493150684935</v>
      </c>
      <c r="AZ30" s="128">
        <f>AH30+AI30</f>
        <v>-529.31506849315087</v>
      </c>
      <c r="BA30" s="128">
        <f>AJ30+AK30</f>
        <v>-520.68493150684935</v>
      </c>
      <c r="BB30" s="128">
        <f>AL30+AM30</f>
        <v>-529.31506849315087</v>
      </c>
      <c r="BC30" s="100">
        <f>AN30+AO30</f>
        <v>-520.68493150684935</v>
      </c>
      <c r="BD30" s="131"/>
      <c r="BE30" s="128">
        <v>-785.3424657534249</v>
      </c>
      <c r="BF30" s="34">
        <f t="shared" si="4"/>
        <v>-67.397260273972734</v>
      </c>
      <c r="BG30" s="103">
        <f t="shared" si="5"/>
        <v>-83.835072861248932</v>
      </c>
      <c r="BH30" s="46">
        <v>0</v>
      </c>
      <c r="BI30" s="46">
        <v>0</v>
      </c>
      <c r="BJ30" s="46">
        <v>0</v>
      </c>
      <c r="BK30" s="46">
        <v>0</v>
      </c>
      <c r="BL30" s="46">
        <v>0</v>
      </c>
      <c r="BM30" s="46">
        <v>520.68493150684913</v>
      </c>
      <c r="BN30" s="46">
        <v>-520.68493150684935</v>
      </c>
      <c r="BO30" s="128">
        <v>-264.65753424657555</v>
      </c>
      <c r="BP30" s="46"/>
      <c r="BQ30" s="46"/>
      <c r="BR30" s="46"/>
      <c r="BV30" s="142"/>
      <c r="BW30" s="34"/>
      <c r="BX30" s="34"/>
    </row>
    <row r="31" spans="1:76" s="141" customFormat="1">
      <c r="A31" s="138" t="s">
        <v>97</v>
      </c>
      <c r="B31" s="143" t="s">
        <v>98</v>
      </c>
      <c r="C31" s="144">
        <v>4240.0370000000003</v>
      </c>
      <c r="D31" s="144">
        <v>4737.9849999999997</v>
      </c>
      <c r="E31" s="144">
        <v>4814.2569999999996</v>
      </c>
      <c r="F31" s="144">
        <v>4814.2569999999996</v>
      </c>
      <c r="G31" s="145">
        <v>4814.2569999999996</v>
      </c>
      <c r="H31" s="145">
        <v>4814.2569999999996</v>
      </c>
      <c r="I31" s="145">
        <f>AD31</f>
        <v>4814.2719999999999</v>
      </c>
      <c r="J31" s="145">
        <v>4985.1961624739724</v>
      </c>
      <c r="K31" s="145">
        <v>5511.506733268493</v>
      </c>
      <c r="L31" s="122">
        <v>5614.5519080000004</v>
      </c>
      <c r="M31" s="122">
        <v>5614.5519080000004</v>
      </c>
      <c r="N31" s="122">
        <v>5614.5519080000004</v>
      </c>
      <c r="O31" s="122">
        <v>5614.5519080000004</v>
      </c>
      <c r="P31" s="146">
        <f t="shared" ref="P31:Y31" si="26">Q31</f>
        <v>4814.2569999999996</v>
      </c>
      <c r="Q31" s="146">
        <f t="shared" si="26"/>
        <v>4814.2569999999996</v>
      </c>
      <c r="R31" s="146">
        <f t="shared" si="26"/>
        <v>4814.2569999999996</v>
      </c>
      <c r="S31" s="146">
        <f t="shared" si="26"/>
        <v>4814.2569999999996</v>
      </c>
      <c r="T31" s="146">
        <f t="shared" si="26"/>
        <v>4814.2569999999996</v>
      </c>
      <c r="U31" s="146">
        <f t="shared" si="26"/>
        <v>4814.2569999999996</v>
      </c>
      <c r="V31" s="146">
        <f t="shared" si="26"/>
        <v>4814.2569999999996</v>
      </c>
      <c r="W31" s="146">
        <f t="shared" si="26"/>
        <v>4814.2569999999996</v>
      </c>
      <c r="X31" s="146">
        <f t="shared" si="26"/>
        <v>4814.2569999999996</v>
      </c>
      <c r="Y31" s="146">
        <f t="shared" si="26"/>
        <v>4814.2569999999996</v>
      </c>
      <c r="Z31" s="146">
        <f>AA31</f>
        <v>4814.2569999999996</v>
      </c>
      <c r="AA31" s="146">
        <f>H31</f>
        <v>4814.2569999999996</v>
      </c>
      <c r="AB31" s="147">
        <v>4814</v>
      </c>
      <c r="AC31" s="147">
        <v>4814.2719999999999</v>
      </c>
      <c r="AD31" s="147">
        <v>4814.2719999999999</v>
      </c>
      <c r="AE31" s="147">
        <f>I31</f>
        <v>4814.2719999999999</v>
      </c>
      <c r="AF31" s="147">
        <v>4814.2929999999997</v>
      </c>
      <c r="AG31" s="147">
        <v>4814.3190583626374</v>
      </c>
      <c r="AH31" s="147">
        <v>5061.3676620326087</v>
      </c>
      <c r="AI31" s="147">
        <v>5245.2320779239126</v>
      </c>
      <c r="AJ31" s="147">
        <v>5345.1549869999999</v>
      </c>
      <c r="AK31" s="88">
        <v>5500.1167873956038</v>
      </c>
      <c r="AL31" s="88">
        <v>5584.9049171521738</v>
      </c>
      <c r="AM31" s="88">
        <v>5614.5519080000004</v>
      </c>
      <c r="AN31" s="88">
        <v>5614.5519080000004</v>
      </c>
      <c r="AO31" s="88">
        <v>5614.5519080000004</v>
      </c>
      <c r="AP31" s="88">
        <v>5614.5519080000004</v>
      </c>
      <c r="AQ31" s="88">
        <v>5614.5519080000004</v>
      </c>
      <c r="AR31" s="88">
        <v>5614.5519080000004</v>
      </c>
      <c r="AS31" s="88">
        <v>5614.5519080000004</v>
      </c>
      <c r="AT31" s="88">
        <v>5614.5519080000004</v>
      </c>
      <c r="AU31" s="89">
        <v>5614.5519080000004</v>
      </c>
      <c r="AV31" s="98"/>
      <c r="AW31" s="43"/>
      <c r="AX31" s="43"/>
      <c r="AY31" s="43"/>
      <c r="AZ31" s="43"/>
      <c r="BA31" s="43"/>
      <c r="BB31" s="43"/>
      <c r="BC31" s="44"/>
      <c r="BD31" s="92"/>
      <c r="BE31" s="92"/>
      <c r="BF31" s="34"/>
      <c r="BG31" s="103"/>
      <c r="BH31" s="46">
        <v>0</v>
      </c>
      <c r="BI31" s="46">
        <v>0</v>
      </c>
      <c r="BJ31" s="46">
        <v>0</v>
      </c>
      <c r="BK31" s="46">
        <v>0</v>
      </c>
      <c r="BL31" s="46">
        <v>0</v>
      </c>
      <c r="BM31" s="46">
        <v>-5430.1538461538457</v>
      </c>
      <c r="BN31" s="46">
        <v>0</v>
      </c>
      <c r="BO31" s="90">
        <v>5614.5519080000004</v>
      </c>
      <c r="BP31" s="46"/>
      <c r="BQ31" s="46"/>
      <c r="BR31" s="46"/>
      <c r="BV31" s="142"/>
      <c r="BW31" s="34"/>
      <c r="BX31" s="34"/>
    </row>
    <row r="32" spans="1:76" s="141" customFormat="1">
      <c r="A32" s="138" t="s">
        <v>99</v>
      </c>
      <c r="B32" s="143" t="s">
        <v>100</v>
      </c>
      <c r="C32" s="148">
        <f>(C27+C30)/C31</f>
        <v>1.5999605751524579</v>
      </c>
      <c r="D32" s="148">
        <f>(D27+D30)/D31</f>
        <v>1.9688994707148779</v>
      </c>
      <c r="E32" s="148">
        <f>(E27+E30)/E31</f>
        <v>0.29870619713926977</v>
      </c>
      <c r="F32" s="148">
        <f>(F27+F30)/F31</f>
        <v>0.35491567464316087</v>
      </c>
      <c r="G32" s="148">
        <f>(G27+G30)/G31</f>
        <v>0.76081727979374414</v>
      </c>
      <c r="H32" s="148">
        <f t="shared" ref="H32:AB32" si="27">(H27+H30)/H31</f>
        <v>1.0606187004532617</v>
      </c>
      <c r="I32" s="148">
        <f>(I27+I30)/I31</f>
        <v>1.787054095186986</v>
      </c>
      <c r="J32" s="148">
        <f>(J27+J30)/J31</f>
        <v>2.9138499556926156</v>
      </c>
      <c r="K32" s="148">
        <f>(K27+K30)/K31</f>
        <v>4.4340792548496726</v>
      </c>
      <c r="L32" s="149">
        <f>AN32+AP32+AO32+AQ32</f>
        <v>1.9627245110072975</v>
      </c>
      <c r="M32" s="149">
        <f>SUM(AR32:AU32)</f>
        <v>1.0118434134430285</v>
      </c>
      <c r="N32" s="149">
        <f>SUM(AN32:AQ32)</f>
        <v>1.9627245110072977</v>
      </c>
      <c r="O32" s="149">
        <f>SUM(AR32:AU32)</f>
        <v>1.0118434134430285</v>
      </c>
      <c r="P32" s="148">
        <f t="shared" si="27"/>
        <v>-2.6894273062810385E-2</v>
      </c>
      <c r="Q32" s="148">
        <f t="shared" si="27"/>
        <v>0.14728312536861987</v>
      </c>
      <c r="R32" s="148">
        <f t="shared" si="27"/>
        <v>0.10787075546880817</v>
      </c>
      <c r="S32" s="148">
        <f t="shared" si="27"/>
        <v>8.5661645883702162E-2</v>
      </c>
      <c r="T32" s="148">
        <f t="shared" si="27"/>
        <v>0.19420692496876557</v>
      </c>
      <c r="U32" s="148">
        <f t="shared" si="27"/>
        <v>0.26108301157378233</v>
      </c>
      <c r="V32" s="148">
        <f t="shared" si="27"/>
        <v>0.20194272859664245</v>
      </c>
      <c r="W32" s="148">
        <f t="shared" si="27"/>
        <v>0.10358461465455344</v>
      </c>
      <c r="X32" s="148">
        <f t="shared" si="27"/>
        <v>0.14667915112975538</v>
      </c>
      <c r="Y32" s="148">
        <f t="shared" si="27"/>
        <v>0.36745616825598271</v>
      </c>
      <c r="Z32" s="148">
        <f t="shared" si="27"/>
        <v>0.28810197343867916</v>
      </c>
      <c r="AA32" s="148">
        <f t="shared" si="27"/>
        <v>0.25838140762884426</v>
      </c>
      <c r="AB32" s="148">
        <f t="shared" si="27"/>
        <v>0.19830773615894809</v>
      </c>
      <c r="AC32" s="148">
        <v>0.56066927948422318</v>
      </c>
      <c r="AD32" s="148">
        <f t="shared" ref="AD32:AK32" si="28">(AD27+AD30)/AD31</f>
        <v>0.54012545444095528</v>
      </c>
      <c r="AE32" s="148">
        <f t="shared" si="28"/>
        <v>0.48796282915433864</v>
      </c>
      <c r="AF32" s="148">
        <f t="shared" si="28"/>
        <v>0.63620135534683242</v>
      </c>
      <c r="AG32" s="148">
        <f t="shared" si="28"/>
        <v>0.72855653643298801</v>
      </c>
      <c r="AH32" s="148">
        <f t="shared" si="28"/>
        <v>0.86012799237804227</v>
      </c>
      <c r="AI32" s="148">
        <f t="shared" si="28"/>
        <v>0.68678110095322353</v>
      </c>
      <c r="AJ32" s="148">
        <f t="shared" si="28"/>
        <v>0.98590409087270725</v>
      </c>
      <c r="AK32" s="148">
        <f t="shared" si="28"/>
        <v>1.3092497311080276</v>
      </c>
      <c r="AL32" s="148">
        <f>(AL27+AL30)/AL31</f>
        <v>1.4786584798474938</v>
      </c>
      <c r="AM32" s="148">
        <f>K32-AJ32-AK32-AL32</f>
        <v>0.66026695302144378</v>
      </c>
      <c r="AN32" s="148">
        <f t="shared" ref="AN32:AU32" si="29">(AN27+AN30)/AN31</f>
        <v>0.67387758679741983</v>
      </c>
      <c r="AO32" s="148">
        <f t="shared" si="29"/>
        <v>0.84865259634472001</v>
      </c>
      <c r="AP32" s="148">
        <f t="shared" si="29"/>
        <v>0.44757937123159131</v>
      </c>
      <c r="AQ32" s="148">
        <f t="shared" si="29"/>
        <v>-7.3850433664336187E-3</v>
      </c>
      <c r="AR32" s="148">
        <f t="shared" si="29"/>
        <v>0.24547964399743705</v>
      </c>
      <c r="AS32" s="148">
        <f t="shared" si="29"/>
        <v>0.43139883240347426</v>
      </c>
      <c r="AT32" s="148">
        <f t="shared" si="29"/>
        <v>0.10876189237844817</v>
      </c>
      <c r="AU32" s="150">
        <f t="shared" si="29"/>
        <v>0.22620304466366919</v>
      </c>
      <c r="AV32" s="130"/>
      <c r="AW32" s="151">
        <f>AB32+AC32</f>
        <v>0.75897701564317122</v>
      </c>
      <c r="AX32" s="151">
        <f>AD32+AE32</f>
        <v>1.0280882835952938</v>
      </c>
      <c r="AY32" s="151">
        <f>AF32+AG32</f>
        <v>1.3647578917798204</v>
      </c>
      <c r="AZ32" s="151">
        <f>AH32+AI32</f>
        <v>1.5469090933312657</v>
      </c>
      <c r="BA32" s="151">
        <f>AJ32+AK32</f>
        <v>2.295153821980735</v>
      </c>
      <c r="BB32" s="151">
        <f>AL32+AM32</f>
        <v>2.1389254328689375</v>
      </c>
      <c r="BC32" s="152">
        <f>AN32+AO32</f>
        <v>1.5225301831421398</v>
      </c>
      <c r="BD32" s="153"/>
      <c r="BE32" s="153"/>
      <c r="BF32" s="34">
        <f t="shared" si="4"/>
        <v>1.6987311050037792</v>
      </c>
      <c r="BG32" s="103">
        <f t="shared" si="5"/>
        <v>0.10522939082304039</v>
      </c>
      <c r="BH32" s="46">
        <v>0</v>
      </c>
      <c r="BI32" s="46">
        <v>-7.3304695646925211E-11</v>
      </c>
      <c r="BJ32" s="46">
        <v>0</v>
      </c>
      <c r="BK32" s="46">
        <v>0</v>
      </c>
      <c r="BL32" s="46">
        <v>0.62247167192721564</v>
      </c>
      <c r="BM32" s="46">
        <v>-1.600460020004379</v>
      </c>
      <c r="BN32" s="46">
        <v>1.5225301831421398</v>
      </c>
      <c r="BO32" s="154">
        <f>(BO27+BO30)/BO31</f>
        <v>0.49776737030980817</v>
      </c>
      <c r="BP32" s="46"/>
      <c r="BQ32" s="46"/>
      <c r="BR32" s="46"/>
      <c r="BV32" s="142"/>
      <c r="BW32" s="34"/>
      <c r="BX32" s="34"/>
    </row>
    <row r="33" spans="1:76" s="30" customFormat="1" ht="26">
      <c r="A33" s="80" t="s">
        <v>101</v>
      </c>
      <c r="B33" s="81"/>
      <c r="C33" s="31"/>
      <c r="D33" s="31"/>
      <c r="E33" s="31"/>
      <c r="F33" s="31"/>
      <c r="G33" s="82"/>
      <c r="H33" s="82"/>
      <c r="I33" s="82"/>
      <c r="J33" s="82"/>
      <c r="K33" s="82"/>
      <c r="L33" s="83"/>
      <c r="M33" s="83"/>
      <c r="N33" s="83"/>
      <c r="O33" s="83"/>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3"/>
      <c r="AV33" s="98"/>
      <c r="AW33" s="155"/>
      <c r="AX33" s="155"/>
      <c r="AY33" s="155"/>
      <c r="AZ33" s="155"/>
      <c r="BA33" s="155"/>
      <c r="BB33" s="155"/>
      <c r="BC33" s="156"/>
      <c r="BD33" s="156"/>
      <c r="BE33" s="156"/>
      <c r="BF33" s="46"/>
      <c r="BG33" s="103">
        <f t="shared" si="5"/>
        <v>0</v>
      </c>
      <c r="BH33" s="46">
        <v>0</v>
      </c>
      <c r="BI33" s="46">
        <v>0</v>
      </c>
      <c r="BJ33" s="46">
        <v>0</v>
      </c>
      <c r="BK33" s="46">
        <v>0</v>
      </c>
      <c r="BL33" s="46">
        <v>0</v>
      </c>
      <c r="BM33" s="46">
        <v>0</v>
      </c>
      <c r="BN33" s="46">
        <v>0</v>
      </c>
      <c r="BO33" s="155"/>
      <c r="BP33" s="46"/>
      <c r="BQ33" s="46"/>
      <c r="BR33" s="46"/>
      <c r="BV33" s="33"/>
      <c r="BW33" s="34"/>
      <c r="BX33" s="34"/>
    </row>
    <row r="34" spans="1:76">
      <c r="A34" s="157"/>
      <c r="B34" s="36"/>
      <c r="C34" s="85"/>
      <c r="D34" s="85"/>
      <c r="E34" s="85"/>
      <c r="F34" s="85"/>
      <c r="G34" s="85"/>
      <c r="H34" s="85"/>
      <c r="I34" s="85"/>
      <c r="J34" s="85"/>
      <c r="K34" s="85"/>
      <c r="L34" s="86"/>
      <c r="M34" s="86"/>
      <c r="N34" s="86"/>
      <c r="O34" s="86"/>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158"/>
      <c r="AV34" s="98"/>
      <c r="AW34" s="159"/>
      <c r="AX34" s="159"/>
      <c r="AY34" s="159"/>
      <c r="AZ34" s="159"/>
      <c r="BA34" s="159"/>
      <c r="BB34" s="159"/>
      <c r="BC34" s="160"/>
      <c r="BD34" s="161"/>
      <c r="BE34" s="161"/>
      <c r="BF34" s="46"/>
      <c r="BG34" s="103">
        <f>AS34+AR34+AQ34+AP34-O34</f>
        <v>0</v>
      </c>
      <c r="BH34" s="46">
        <v>0</v>
      </c>
      <c r="BI34" s="46">
        <v>0</v>
      </c>
      <c r="BJ34" s="46">
        <v>0</v>
      </c>
      <c r="BK34" s="46">
        <v>0</v>
      </c>
      <c r="BL34" s="46">
        <v>0</v>
      </c>
      <c r="BM34" s="46">
        <v>0</v>
      </c>
      <c r="BN34" s="46">
        <v>0</v>
      </c>
      <c r="BO34" s="34"/>
      <c r="BP34" s="46"/>
      <c r="BQ34" s="46"/>
      <c r="BR34" s="46"/>
    </row>
    <row r="35" spans="1:76">
      <c r="A35" s="35" t="s">
        <v>102</v>
      </c>
      <c r="B35" s="36" t="s">
        <v>83</v>
      </c>
      <c r="C35" s="88">
        <v>1178.6617363873224</v>
      </c>
      <c r="D35" s="88">
        <v>226.96384124495512</v>
      </c>
      <c r="E35" s="88">
        <v>68.794145293529354</v>
      </c>
      <c r="F35" s="88">
        <v>-645.6309337480169</v>
      </c>
      <c r="G35" s="88">
        <v>-2498.9554554356409</v>
      </c>
      <c r="H35" s="88">
        <v>-2552.7066591608777</v>
      </c>
      <c r="I35" s="88">
        <v>261.07500481277771</v>
      </c>
      <c r="J35" s="88">
        <v>1271.2039524106096</v>
      </c>
      <c r="K35" s="88">
        <v>539.43335312754334</v>
      </c>
      <c r="L35" s="122">
        <v>-6689.1095264376008</v>
      </c>
      <c r="M35" s="122">
        <v>-5422.909720870899</v>
      </c>
      <c r="N35" s="122">
        <f>SUM(AN35:AQ35)</f>
        <v>-6689.1095264376008</v>
      </c>
      <c r="O35" s="122">
        <f>SUM(AR35:AU35)</f>
        <v>-5422.8873104154218</v>
      </c>
      <c r="P35" s="88">
        <v>383.97096976161566</v>
      </c>
      <c r="Q35" s="88">
        <v>-798.79865506158262</v>
      </c>
      <c r="R35" s="88">
        <v>107.76403312604293</v>
      </c>
      <c r="S35" s="88">
        <v>-338.56728157409287</v>
      </c>
      <c r="T35" s="88">
        <v>-581.53454601901592</v>
      </c>
      <c r="U35" s="88">
        <v>19.053366212533774</v>
      </c>
      <c r="V35" s="88">
        <v>-20.072641586151008</v>
      </c>
      <c r="W35" s="88">
        <v>-1916.4016340430078</v>
      </c>
      <c r="X35" s="88">
        <v>-1068.0554522755212</v>
      </c>
      <c r="Y35" s="88">
        <v>987.54181052942863</v>
      </c>
      <c r="Z35" s="88">
        <v>-1408.2314846332345</v>
      </c>
      <c r="AA35" s="88">
        <v>-1063.9615327815507</v>
      </c>
      <c r="AB35" s="88">
        <v>-447.209968878582</v>
      </c>
      <c r="AC35" s="88">
        <v>639.64516830288017</v>
      </c>
      <c r="AD35" s="88">
        <v>-144.67663179274928</v>
      </c>
      <c r="AE35" s="88">
        <f>I35-AB35-AC35-AD35</f>
        <v>213.31643718122882</v>
      </c>
      <c r="AF35" s="88">
        <v>1340.9098661042663</v>
      </c>
      <c r="AG35" s="88">
        <v>-789.85778313189223</v>
      </c>
      <c r="AH35" s="88">
        <v>251.10068849150275</v>
      </c>
      <c r="AI35" s="88">
        <f>J35-AF35-AG35-AH35</f>
        <v>469.05118094673287</v>
      </c>
      <c r="AJ35" s="88">
        <v>573.27859737901099</v>
      </c>
      <c r="AK35" s="88">
        <v>293.64134162069627</v>
      </c>
      <c r="AL35" s="88">
        <v>2193.1135263484043</v>
      </c>
      <c r="AM35" s="88">
        <v>-2520.6001122205685</v>
      </c>
      <c r="AN35" s="88">
        <v>-1211.5393133920275</v>
      </c>
      <c r="AO35" s="88">
        <v>-2803.463838466314</v>
      </c>
      <c r="AP35" s="88">
        <v>-2173.7962613933873</v>
      </c>
      <c r="AQ35" s="88">
        <f>L35-(AN35+AO35+AP35)</f>
        <v>-500.31011318587207</v>
      </c>
      <c r="AR35" s="88">
        <f>'Historical Financials USD_EN'!AR35*'Historical Financials THB_EN'!$AR$8</f>
        <v>-3436.8681497159587</v>
      </c>
      <c r="AS35" s="88">
        <f>SUM('Historical Financials USD_EN'!AR35:AS35)*31.605-AR35</f>
        <v>-3291.0428644553476</v>
      </c>
      <c r="AT35" s="88">
        <f>SUM('Historical Financials USD_EN'!$AR35:AT35)*31.5138-SUM($AR35:AS35)</f>
        <v>281.41692431797674</v>
      </c>
      <c r="AU35" s="89">
        <f>SUM('Historical Financials USD_EN'!$AR35:AU35)*31.2934-SUM($AR35:AT35)</f>
        <v>1023.6067794379078</v>
      </c>
      <c r="AV35" s="98"/>
      <c r="AW35" s="128">
        <f>AB35+AC35</f>
        <v>192.43519942429816</v>
      </c>
      <c r="AX35" s="128">
        <f>AD35+AE35</f>
        <v>68.639805388479544</v>
      </c>
      <c r="AY35" s="128">
        <f>AF35+AG35</f>
        <v>551.05208297237402</v>
      </c>
      <c r="AZ35" s="128">
        <f>AH35+AI35</f>
        <v>720.15186943823562</v>
      </c>
      <c r="BA35" s="128">
        <f>AJ35+AK35</f>
        <v>866.91993899970726</v>
      </c>
      <c r="BB35" s="128">
        <f>AL35+AM35</f>
        <v>-327.48658587216414</v>
      </c>
      <c r="BC35" s="100">
        <f>AN35+AO35</f>
        <v>-4015.0031518583414</v>
      </c>
      <c r="BD35" s="124"/>
      <c r="BE35" s="128">
        <v>-6188.7994132517288</v>
      </c>
      <c r="BF35" s="34">
        <f>AO35+AN35+AM35+AL35-N35</f>
        <v>2346.6197887070948</v>
      </c>
      <c r="BG35" s="103">
        <f t="shared" si="5"/>
        <v>-3979.1300783351444</v>
      </c>
      <c r="BH35" s="46">
        <v>0</v>
      </c>
      <c r="BI35" s="46">
        <v>0</v>
      </c>
      <c r="BJ35" s="46">
        <v>0</v>
      </c>
      <c r="BK35" s="46">
        <v>0</v>
      </c>
      <c r="BL35" s="46">
        <v>0</v>
      </c>
      <c r="BM35" s="46">
        <v>-1497.393625269121</v>
      </c>
      <c r="BN35" s="46">
        <v>-4966.128215210596</v>
      </c>
      <c r="BO35" s="162">
        <v>-2845.6052469024289</v>
      </c>
      <c r="BP35" s="46"/>
      <c r="BQ35" s="46">
        <f>BS35-BR35</f>
        <v>21.539749983661956</v>
      </c>
      <c r="BR35" s="34">
        <v>63.681158419776715</v>
      </c>
      <c r="BS35" s="34">
        <v>85.220908403438671</v>
      </c>
    </row>
    <row r="36" spans="1:76">
      <c r="A36" s="163" t="s">
        <v>3</v>
      </c>
      <c r="B36" s="164" t="s">
        <v>83</v>
      </c>
      <c r="C36" s="165">
        <f t="shared" ref="C36:AB36" si="30">C15+C35</f>
        <v>13777.553773575026</v>
      </c>
      <c r="D36" s="165">
        <f t="shared" si="30"/>
        <v>17120.579999999987</v>
      </c>
      <c r="E36" s="165">
        <f t="shared" si="30"/>
        <v>14409.830999999995</v>
      </c>
      <c r="F36" s="165">
        <f t="shared" si="30"/>
        <v>14037.599999999991</v>
      </c>
      <c r="G36" s="165">
        <f t="shared" si="30"/>
        <v>15959.320187334579</v>
      </c>
      <c r="H36" s="165">
        <f t="shared" si="30"/>
        <v>19404.849742754075</v>
      </c>
      <c r="I36" s="165">
        <f t="shared" si="30"/>
        <v>27626.745999999985</v>
      </c>
      <c r="J36" s="165">
        <f t="shared" si="30"/>
        <v>35348.654120999978</v>
      </c>
      <c r="K36" s="165">
        <f t="shared" si="30"/>
        <v>47128.519797603207</v>
      </c>
      <c r="L36" s="96">
        <f t="shared" si="30"/>
        <v>28913.526002302391</v>
      </c>
      <c r="M36" s="96">
        <f t="shared" si="30"/>
        <v>29423.942204141611</v>
      </c>
      <c r="N36" s="96">
        <f t="shared" si="30"/>
        <v>28913.526002302391</v>
      </c>
      <c r="O36" s="96">
        <f t="shared" si="30"/>
        <v>29423.943064016803</v>
      </c>
      <c r="P36" s="165">
        <f t="shared" si="30"/>
        <v>3112.9</v>
      </c>
      <c r="Q36" s="165">
        <f t="shared" si="30"/>
        <v>3175.0999999999949</v>
      </c>
      <c r="R36" s="165">
        <f t="shared" si="30"/>
        <v>4104.1960000000072</v>
      </c>
      <c r="S36" s="165">
        <f t="shared" si="30"/>
        <v>3645.4039999999959</v>
      </c>
      <c r="T36" s="165">
        <f t="shared" si="30"/>
        <v>3983.1813290000014</v>
      </c>
      <c r="U36" s="165">
        <f t="shared" si="30"/>
        <v>4986.7445609359902</v>
      </c>
      <c r="V36" s="165">
        <f t="shared" si="30"/>
        <v>4331.871943929701</v>
      </c>
      <c r="W36" s="165">
        <f t="shared" si="30"/>
        <v>2657.522353468883</v>
      </c>
      <c r="X36" s="165">
        <f t="shared" si="30"/>
        <v>3692.9077318703849</v>
      </c>
      <c r="Y36" s="165">
        <f t="shared" si="30"/>
        <v>7199.6740271296094</v>
      </c>
      <c r="Z36" s="165">
        <f t="shared" si="30"/>
        <v>4503.1155945316114</v>
      </c>
      <c r="AA36" s="165">
        <f t="shared" si="30"/>
        <v>4009.1523892224714</v>
      </c>
      <c r="AB36" s="165">
        <f t="shared" si="30"/>
        <v>4356.886364</v>
      </c>
      <c r="AC36" s="165">
        <v>8389.1494372882116</v>
      </c>
      <c r="AD36" s="165">
        <f t="shared" ref="AD36:AU36" si="31">AD15+AD35</f>
        <v>7416.2951727117897</v>
      </c>
      <c r="AE36" s="165">
        <f t="shared" si="31"/>
        <v>7464.4150256470721</v>
      </c>
      <c r="AF36" s="165">
        <f t="shared" si="31"/>
        <v>9022.3499999999985</v>
      </c>
      <c r="AG36" s="165">
        <f t="shared" si="31"/>
        <v>7398.832236243743</v>
      </c>
      <c r="AH36" s="165">
        <f t="shared" si="31"/>
        <v>10023.024263756251</v>
      </c>
      <c r="AI36" s="165">
        <f t="shared" si="31"/>
        <v>8904.4476209999848</v>
      </c>
      <c r="AJ36" s="165">
        <f t="shared" si="31"/>
        <v>10863.078130000004</v>
      </c>
      <c r="AK36" s="165">
        <f t="shared" si="31"/>
        <v>12688.008431999977</v>
      </c>
      <c r="AL36" s="165">
        <f t="shared" si="31"/>
        <v>15640.520992550028</v>
      </c>
      <c r="AM36" s="165">
        <f t="shared" si="31"/>
        <v>7936.9122430532079</v>
      </c>
      <c r="AN36" s="165">
        <f t="shared" si="31"/>
        <v>8392.7542045192113</v>
      </c>
      <c r="AO36" s="165">
        <f t="shared" si="31"/>
        <v>8615.5354436889156</v>
      </c>
      <c r="AP36" s="165">
        <f t="shared" si="31"/>
        <v>6419.2064894149789</v>
      </c>
      <c r="AQ36" s="165">
        <f t="shared" si="31"/>
        <v>5486.0298646792862</v>
      </c>
      <c r="AR36" s="165">
        <f t="shared" si="31"/>
        <v>6065.5563749999992</v>
      </c>
      <c r="AS36" s="165">
        <f t="shared" si="31"/>
        <v>6430.5193923789748</v>
      </c>
      <c r="AT36" s="165">
        <f t="shared" si="31"/>
        <v>8123.8413296210183</v>
      </c>
      <c r="AU36" s="97">
        <f t="shared" si="31"/>
        <v>8804.0259670168125</v>
      </c>
      <c r="AV36" s="98"/>
      <c r="AW36" s="166">
        <f t="shared" ref="AW36:BB36" si="32">AW15+AW35</f>
        <v>12746.035801288212</v>
      </c>
      <c r="AX36" s="166">
        <f t="shared" si="32"/>
        <v>14880.710198358862</v>
      </c>
      <c r="AY36" s="166">
        <f t="shared" si="32"/>
        <v>16421.182236243741</v>
      </c>
      <c r="AZ36" s="166">
        <f t="shared" si="32"/>
        <v>18927.471884756236</v>
      </c>
      <c r="BA36" s="166">
        <f t="shared" si="32"/>
        <v>23551.086561999982</v>
      </c>
      <c r="BB36" s="166">
        <f t="shared" si="32"/>
        <v>23577.433235603236</v>
      </c>
      <c r="BC36" s="109">
        <f>AN36+AO36</f>
        <v>17008.289648208127</v>
      </c>
      <c r="BD36" s="167"/>
      <c r="BE36" s="167"/>
      <c r="BF36" s="34">
        <f t="shared" ref="BF36:BF42" si="33">AO36+AN36+AM36+AL36-N36</f>
        <v>11672.196881508975</v>
      </c>
      <c r="BG36" s="103">
        <f t="shared" si="5"/>
        <v>-5022.6309425435647</v>
      </c>
      <c r="BH36" s="46">
        <v>0</v>
      </c>
      <c r="BI36" s="46">
        <v>-3.529094101395458E-7</v>
      </c>
      <c r="BJ36" s="46">
        <v>0</v>
      </c>
      <c r="BK36" s="46">
        <v>0</v>
      </c>
      <c r="BL36" s="46">
        <v>0</v>
      </c>
      <c r="BM36" s="46">
        <v>-19826.195043327232</v>
      </c>
      <c r="BN36" s="46">
        <v>6017.2549453846768</v>
      </c>
      <c r="BO36" s="166">
        <f>BO15+BO35</f>
        <v>5662.1764324432806</v>
      </c>
      <c r="BP36" s="46"/>
      <c r="BQ36" s="46"/>
      <c r="BR36" s="46"/>
    </row>
    <row r="37" spans="1:76">
      <c r="A37" s="35" t="s">
        <v>4</v>
      </c>
      <c r="B37" s="36" t="s">
        <v>83</v>
      </c>
      <c r="C37" s="88">
        <v>2451</v>
      </c>
      <c r="D37" s="88">
        <v>6001.42</v>
      </c>
      <c r="E37" s="88">
        <v>1349.26</v>
      </c>
      <c r="F37" s="88">
        <v>191.93699999999995</v>
      </c>
      <c r="G37" s="88">
        <v>-57.992999999999824</v>
      </c>
      <c r="H37" s="88">
        <v>2412.761</v>
      </c>
      <c r="I37" s="88">
        <f t="shared" ref="I37:O37" si="34">SUM(I38:I40)</f>
        <v>6339.0115229550975</v>
      </c>
      <c r="J37" s="88">
        <f t="shared" si="34"/>
        <v>4204.7006568014476</v>
      </c>
      <c r="K37" s="88">
        <f t="shared" si="34"/>
        <v>684.45845463625358</v>
      </c>
      <c r="L37" s="122">
        <f t="shared" si="34"/>
        <v>-704.87064266141044</v>
      </c>
      <c r="M37" s="122">
        <f t="shared" si="34"/>
        <v>89.322320626561549</v>
      </c>
      <c r="N37" s="122">
        <f t="shared" si="34"/>
        <v>-704.87064266141044</v>
      </c>
      <c r="O37" s="122">
        <f t="shared" si="34"/>
        <v>89.322320626561606</v>
      </c>
      <c r="P37" s="88">
        <v>291.10000000000002</v>
      </c>
      <c r="Q37" s="88">
        <v>102.75400000000008</v>
      </c>
      <c r="R37" s="88">
        <v>365.58499999999975</v>
      </c>
      <c r="S37" s="88">
        <v>-567.50199999999995</v>
      </c>
      <c r="T37" s="88">
        <v>-55.053599999999996</v>
      </c>
      <c r="U37" s="88">
        <v>274.08760000000012</v>
      </c>
      <c r="V37" s="88">
        <v>-287.62176588335012</v>
      </c>
      <c r="W37" s="88">
        <v>10.594765883350192</v>
      </c>
      <c r="X37" s="88">
        <v>137.53691600000002</v>
      </c>
      <c r="Y37" s="88">
        <v>2657.2890839999995</v>
      </c>
      <c r="Z37" s="88">
        <v>-14.692999999999302</v>
      </c>
      <c r="AA37" s="88">
        <f>H37-X37-Y37-Z37</f>
        <v>-367.3720000000003</v>
      </c>
      <c r="AB37" s="88">
        <v>3276.1452029999996</v>
      </c>
      <c r="AC37" s="88">
        <v>2485.20716551141</v>
      </c>
      <c r="AD37" s="88">
        <v>403.28063148859019</v>
      </c>
      <c r="AE37" s="88">
        <f t="shared" ref="AE37:AM37" si="35">SUM(AE38:AE40)</f>
        <v>174.3788353753996</v>
      </c>
      <c r="AF37" s="88">
        <f t="shared" si="35"/>
        <v>-26.846506093384981</v>
      </c>
      <c r="AG37" s="88">
        <f t="shared" si="35"/>
        <v>-88.178847113517023</v>
      </c>
      <c r="AH37" s="88">
        <f t="shared" si="35"/>
        <v>-1370.9818779483239</v>
      </c>
      <c r="AI37" s="88">
        <f t="shared" si="35"/>
        <v>5690.7078879566743</v>
      </c>
      <c r="AJ37" s="88">
        <f t="shared" si="35"/>
        <v>-194.37372344601002</v>
      </c>
      <c r="AK37" s="88">
        <f t="shared" si="35"/>
        <v>533.90903666868178</v>
      </c>
      <c r="AL37" s="88">
        <f t="shared" si="35"/>
        <v>-243.4812745452906</v>
      </c>
      <c r="AM37" s="88">
        <f t="shared" si="35"/>
        <v>588.40441595887251</v>
      </c>
      <c r="AN37" s="88">
        <f>SUM(AN38:AN41)</f>
        <v>770.0286655632583</v>
      </c>
      <c r="AO37" s="88">
        <f>SUM(AO38:AO41)</f>
        <v>-193.12297340756621</v>
      </c>
      <c r="AP37" s="88">
        <f>SUM(AP38:AP41)</f>
        <v>-217.78650606235618</v>
      </c>
      <c r="AQ37" s="88">
        <f>L37-(AN37+AO37+AP37)</f>
        <v>-1063.9898287547464</v>
      </c>
      <c r="AR37" s="88">
        <f>SUM(AR38:AR40)</f>
        <v>1629.8505093201002</v>
      </c>
      <c r="AS37" s="88">
        <f>SUM(AS38:AS40)</f>
        <v>14.357484558616818</v>
      </c>
      <c r="AT37" s="88">
        <f>SUM(AT38:AT40)</f>
        <v>-607.70160669781308</v>
      </c>
      <c r="AU37" s="89">
        <f>SUM(AU38:AU40)</f>
        <v>-947.18406655434251</v>
      </c>
      <c r="AV37" s="98"/>
      <c r="AW37" s="128">
        <f t="shared" ref="AW37:BC37" si="36">SUM(AW38:AW40)</f>
        <v>5761.3522940217817</v>
      </c>
      <c r="AX37" s="128">
        <f t="shared" si="36"/>
        <v>577.65922893331424</v>
      </c>
      <c r="AY37" s="128">
        <f t="shared" si="36"/>
        <v>-115.025353206902</v>
      </c>
      <c r="AZ37" s="128">
        <f t="shared" si="36"/>
        <v>4319.7260100083495</v>
      </c>
      <c r="BA37" s="128">
        <f t="shared" si="36"/>
        <v>339.53531322267179</v>
      </c>
      <c r="BB37" s="128">
        <f t="shared" si="36"/>
        <v>344.92314141358185</v>
      </c>
      <c r="BC37" s="100">
        <f t="shared" si="36"/>
        <v>576.90569215569212</v>
      </c>
      <c r="BD37" s="124"/>
      <c r="BE37" s="124"/>
      <c r="BF37" s="34">
        <f t="shared" si="33"/>
        <v>1626.6994762306845</v>
      </c>
      <c r="BG37" s="103">
        <f t="shared" si="5"/>
        <v>273.10933843505268</v>
      </c>
      <c r="BH37" s="46">
        <v>0</v>
      </c>
      <c r="BI37" s="46">
        <v>0</v>
      </c>
      <c r="BJ37" s="46">
        <v>0</v>
      </c>
      <c r="BK37" s="46">
        <v>0</v>
      </c>
      <c r="BL37" s="46">
        <v>0</v>
      </c>
      <c r="BM37" s="46">
        <v>344.92314141358185</v>
      </c>
      <c r="BN37" s="46">
        <v>576.90569215569212</v>
      </c>
      <c r="BO37" s="128">
        <f>SUM(BO38:BO40)</f>
        <v>-217.78650606235618</v>
      </c>
      <c r="BP37" s="46"/>
      <c r="BQ37" s="46"/>
      <c r="BR37" s="46"/>
    </row>
    <row r="38" spans="1:76" hidden="1" outlineLevel="1">
      <c r="A38" s="35" t="s">
        <v>103</v>
      </c>
      <c r="B38" s="36" t="s">
        <v>83</v>
      </c>
      <c r="C38" s="88"/>
      <c r="D38" s="88">
        <v>-613</v>
      </c>
      <c r="E38" s="88">
        <v>-386.74400000000003</v>
      </c>
      <c r="F38" s="88">
        <v>31.921502977061998</v>
      </c>
      <c r="G38" s="88">
        <v>-126.21408373686201</v>
      </c>
      <c r="H38" s="88">
        <v>-165.51109173241804</v>
      </c>
      <c r="I38" s="88">
        <v>-186.42087900479504</v>
      </c>
      <c r="J38" s="88">
        <v>-539.68478535981205</v>
      </c>
      <c r="K38" s="88">
        <f>AL38+AM38+AJ38+AK38</f>
        <v>-1127.8336445309328</v>
      </c>
      <c r="L38" s="122">
        <v>-799.37650396950744</v>
      </c>
      <c r="M38" s="122">
        <v>-991.4193802466632</v>
      </c>
      <c r="N38" s="122">
        <f>SUM(AN38:AQ38)</f>
        <v>-799.37650396950744</v>
      </c>
      <c r="O38" s="122">
        <f>SUM(AR38:AU38)</f>
        <v>-991.4193802466632</v>
      </c>
      <c r="P38" s="88">
        <v>-1.3950879999999999E-2</v>
      </c>
      <c r="Q38" s="88">
        <v>30.911206718319999</v>
      </c>
      <c r="R38" s="88">
        <v>0.69305840733091983</v>
      </c>
      <c r="S38" s="88">
        <f>F38-P38-Q38-R38</f>
        <v>0.33118873141107841</v>
      </c>
      <c r="T38" s="88">
        <v>0</v>
      </c>
      <c r="U38" s="88">
        <v>-22.487942800399999</v>
      </c>
      <c r="V38" s="88">
        <v>-14.099514900940001</v>
      </c>
      <c r="W38" s="88">
        <v>-89.626626035522008</v>
      </c>
      <c r="X38" s="88">
        <v>-19.157653228191997</v>
      </c>
      <c r="Y38" s="88">
        <v>-96.471665880031992</v>
      </c>
      <c r="Z38" s="88">
        <v>-11.72071355015202</v>
      </c>
      <c r="AA38" s="88">
        <f>H38-X38-Y38-Z38</f>
        <v>-38.161059074042022</v>
      </c>
      <c r="AB38" s="88">
        <v>-10.400476729862001</v>
      </c>
      <c r="AC38" s="88">
        <v>-41.821318557622</v>
      </c>
      <c r="AD38" s="88">
        <v>-12.519269972650008</v>
      </c>
      <c r="AE38" s="88">
        <f>I38-AB38-AC38-AD38</f>
        <v>-121.67981374466105</v>
      </c>
      <c r="AF38" s="88">
        <v>-72.836029231999987</v>
      </c>
      <c r="AG38" s="88">
        <v>-92.732360810178989</v>
      </c>
      <c r="AH38" s="88">
        <v>-124.26129056984905</v>
      </c>
      <c r="AI38" s="88">
        <f>J38-AF38-AG38-AH38</f>
        <v>-249.85510474778403</v>
      </c>
      <c r="AJ38" s="88">
        <v>-189.37865765538601</v>
      </c>
      <c r="AK38" s="88">
        <v>-356.7418023528582</v>
      </c>
      <c r="AL38" s="88">
        <v>-255.79549023576465</v>
      </c>
      <c r="AM38" s="88">
        <v>-325.91769428692396</v>
      </c>
      <c r="AN38" s="88">
        <v>-233.13812385704506</v>
      </c>
      <c r="AO38" s="88">
        <v>-146.44515324001696</v>
      </c>
      <c r="AP38" s="88">
        <v>-212.17445349283707</v>
      </c>
      <c r="AQ38" s="88">
        <f>L38-(AN38+AO38+AP38)</f>
        <v>-207.61877337960834</v>
      </c>
      <c r="AR38" s="88">
        <f>'Historical Financials USD_EN'!AR38*'Historical Financials THB_EN'!$AR$8</f>
        <v>-100.43500228471913</v>
      </c>
      <c r="AS38" s="88">
        <v>-255.62378889554515</v>
      </c>
      <c r="AT38" s="88">
        <v>-313.17352770792309</v>
      </c>
      <c r="AU38" s="89">
        <v>-322.18706135847583</v>
      </c>
      <c r="AV38" s="98"/>
      <c r="AW38" s="128">
        <f>AB38+AC38</f>
        <v>-52.221795287483999</v>
      </c>
      <c r="AX38" s="128">
        <f>AD38+AE38</f>
        <v>-134.19908371731105</v>
      </c>
      <c r="AY38" s="128">
        <f>AF38+AG38</f>
        <v>-165.56839004217898</v>
      </c>
      <c r="AZ38" s="128">
        <f>AH38+AI38</f>
        <v>-374.11639531763308</v>
      </c>
      <c r="BA38" s="128">
        <f>AJ38+AK38</f>
        <v>-546.12046000824421</v>
      </c>
      <c r="BB38" s="128">
        <f>AL38+AM38</f>
        <v>-581.71318452268861</v>
      </c>
      <c r="BC38" s="100">
        <f>AN38+AO38</f>
        <v>-379.58327709706202</v>
      </c>
      <c r="BD38" s="124"/>
      <c r="BE38" s="128"/>
      <c r="BF38" s="34">
        <f t="shared" si="33"/>
        <v>-161.91995765024319</v>
      </c>
      <c r="BG38" s="103">
        <f t="shared" si="5"/>
        <v>215.5673621939535</v>
      </c>
      <c r="BH38" s="46">
        <v>0</v>
      </c>
      <c r="BI38" s="46">
        <v>0</v>
      </c>
      <c r="BJ38" s="46">
        <v>0</v>
      </c>
      <c r="BK38" s="46">
        <v>0</v>
      </c>
      <c r="BL38" s="46">
        <v>0</v>
      </c>
      <c r="BM38" s="46">
        <v>-581.71318452268861</v>
      </c>
      <c r="BN38" s="46">
        <v>-379.58327709706202</v>
      </c>
      <c r="BO38" s="128">
        <v>-212.17445349283707</v>
      </c>
      <c r="BP38" s="46"/>
      <c r="BQ38" s="46"/>
      <c r="BR38" s="46"/>
    </row>
    <row r="39" spans="1:76" hidden="1" outlineLevel="1">
      <c r="A39" s="35" t="s">
        <v>104</v>
      </c>
      <c r="B39" s="36" t="s">
        <v>83</v>
      </c>
      <c r="C39" s="88">
        <v>2451</v>
      </c>
      <c r="D39" s="88">
        <v>8359</v>
      </c>
      <c r="E39" s="88">
        <v>147.54</v>
      </c>
      <c r="F39" s="88">
        <v>-298.07577206272498</v>
      </c>
      <c r="G39" s="88">
        <v>506.41430900335786</v>
      </c>
      <c r="H39" s="88">
        <v>2628.3745511458674</v>
      </c>
      <c r="I39" s="88">
        <v>6021.7989916368942</v>
      </c>
      <c r="J39" s="88">
        <v>1380.6485665666301</v>
      </c>
      <c r="K39" s="88">
        <f>AL39+AM39+AJ39+AK39</f>
        <v>1878.6685194742386</v>
      </c>
      <c r="L39" s="122">
        <f>'Historical Financials USD_EN'!L39*L8</f>
        <v>369.202400124919</v>
      </c>
      <c r="M39" s="122">
        <f>'Historical Financials USD_EN'!M39*M8</f>
        <v>1127.9151044030978</v>
      </c>
      <c r="N39" s="122">
        <f>SUM(AN39:AQ39)</f>
        <v>369.202400124919</v>
      </c>
      <c r="O39" s="122">
        <f>SUM(AR39:AU39)</f>
        <v>1127.9151044030978</v>
      </c>
      <c r="P39" s="88">
        <v>0</v>
      </c>
      <c r="Q39" s="88">
        <v>0</v>
      </c>
      <c r="R39" s="88">
        <v>-8.5312179999999987E-2</v>
      </c>
      <c r="S39" s="88">
        <f>F39-P39-Q39-R39</f>
        <v>-297.99045988272496</v>
      </c>
      <c r="T39" s="88">
        <v>0</v>
      </c>
      <c r="U39" s="88">
        <v>403.27290083075695</v>
      </c>
      <c r="V39" s="88">
        <v>3.332858950670925E-4</v>
      </c>
      <c r="W39" s="88">
        <v>103.14107488670584</v>
      </c>
      <c r="X39" s="88">
        <v>192.80832173209899</v>
      </c>
      <c r="Y39" s="88">
        <v>2756.7833940067594</v>
      </c>
      <c r="Z39" s="88">
        <v>-1.0571094541944603E-6</v>
      </c>
      <c r="AA39" s="88">
        <f>H39-X39-Y39-Z39</f>
        <v>-321.2171635358817</v>
      </c>
      <c r="AB39" s="88">
        <v>3289.8192637128</v>
      </c>
      <c r="AC39" s="88">
        <v>2608.4598285793727</v>
      </c>
      <c r="AD39" s="88">
        <v>432.90314050443988</v>
      </c>
      <c r="AE39" s="88">
        <f>I39-AB39-AC39-AD39</f>
        <v>-309.3832411597183</v>
      </c>
      <c r="AF39" s="88">
        <v>0</v>
      </c>
      <c r="AG39" s="88">
        <v>-1.69156295</v>
      </c>
      <c r="AH39" s="88">
        <v>-1214.9292228754421</v>
      </c>
      <c r="AI39" s="88">
        <f>J39-AF39-AG39-AH39</f>
        <v>2597.2693523920721</v>
      </c>
      <c r="AJ39" s="88">
        <v>0</v>
      </c>
      <c r="AK39" s="88">
        <v>894.87708966034802</v>
      </c>
      <c r="AL39" s="88">
        <v>-4.4808597735419653</v>
      </c>
      <c r="AM39" s="88">
        <v>988.27228958743262</v>
      </c>
      <c r="AN39" s="88">
        <v>815.06042300236004</v>
      </c>
      <c r="AO39" s="88">
        <v>-1.6523299305970305</v>
      </c>
      <c r="AP39" s="88">
        <v>11.190933008455005</v>
      </c>
      <c r="AQ39" s="88">
        <f>L39-(AN39+AO39+AP39)</f>
        <v>-455.39662595529899</v>
      </c>
      <c r="AR39" s="88">
        <f>'Historical Financials USD_EN'!AR39*'Historical Financials THB_EN'!$AR$8</f>
        <v>1930.6543622684517</v>
      </c>
      <c r="AS39" s="88">
        <v>-1.024044057293402</v>
      </c>
      <c r="AT39" s="88">
        <v>-278.96231415991366</v>
      </c>
      <c r="AU39" s="89">
        <v>-522.75289964814704</v>
      </c>
      <c r="AV39" s="98"/>
      <c r="AW39" s="128">
        <f>AB39+AC39</f>
        <v>5898.2790922921722</v>
      </c>
      <c r="AX39" s="128">
        <f>AD39+AE39</f>
        <v>123.51989934472158</v>
      </c>
      <c r="AY39" s="128">
        <f>AF39+AG39</f>
        <v>-1.69156295</v>
      </c>
      <c r="AZ39" s="128">
        <f>AH39+AI39</f>
        <v>1382.34012951663</v>
      </c>
      <c r="BA39" s="128">
        <f>AJ39+AK39</f>
        <v>894.87708966034802</v>
      </c>
      <c r="BB39" s="128">
        <f>AL39+AM39</f>
        <v>983.79142981389066</v>
      </c>
      <c r="BC39" s="100">
        <f>AN39+AO39</f>
        <v>813.40809307176301</v>
      </c>
      <c r="BD39" s="124"/>
      <c r="BE39" s="128"/>
      <c r="BF39" s="34">
        <f t="shared" si="33"/>
        <v>1427.9971227607346</v>
      </c>
      <c r="BG39" s="103">
        <f t="shared" si="5"/>
        <v>357.50952086121652</v>
      </c>
      <c r="BH39" s="46">
        <v>0</v>
      </c>
      <c r="BI39" s="46">
        <v>0</v>
      </c>
      <c r="BJ39" s="46">
        <v>0</v>
      </c>
      <c r="BK39" s="46">
        <v>0</v>
      </c>
      <c r="BL39" s="46">
        <v>0</v>
      </c>
      <c r="BM39" s="46">
        <v>983.79142981389066</v>
      </c>
      <c r="BN39" s="46">
        <v>813.40809307176301</v>
      </c>
      <c r="BO39" s="128">
        <v>11.190933008455005</v>
      </c>
      <c r="BP39" s="46"/>
      <c r="BQ39" s="46"/>
      <c r="BR39" s="46"/>
    </row>
    <row r="40" spans="1:76" hidden="1" outlineLevel="1">
      <c r="A40" s="35" t="s">
        <v>105</v>
      </c>
      <c r="B40" s="36" t="s">
        <v>83</v>
      </c>
      <c r="C40" s="88"/>
      <c r="D40" s="88">
        <v>-1744.58</v>
      </c>
      <c r="E40" s="88">
        <v>1587.94</v>
      </c>
      <c r="F40" s="88">
        <v>458.08446489599999</v>
      </c>
      <c r="G40" s="88">
        <v>-438.2021690877657</v>
      </c>
      <c r="H40" s="88">
        <v>-50.104234876333749</v>
      </c>
      <c r="I40" s="88">
        <v>503.63341032299786</v>
      </c>
      <c r="J40" s="88">
        <v>3363.73687559463</v>
      </c>
      <c r="K40" s="88">
        <f>AL40+AM40+AJ40+AK40</f>
        <v>-66.376420307052214</v>
      </c>
      <c r="L40" s="122">
        <f>'Historical Financials USD_EN'!L40*L8</f>
        <v>-274.696538816822</v>
      </c>
      <c r="M40" s="122">
        <f>'Historical Financials USD_EN'!M40*M8</f>
        <v>-47.173403529873006</v>
      </c>
      <c r="N40" s="122">
        <f>SUM(AN40:AQ40)</f>
        <v>-274.696538816822</v>
      </c>
      <c r="O40" s="122">
        <f>SUM(AR40:AU40)</f>
        <v>-47.173403529872957</v>
      </c>
      <c r="P40" s="88">
        <v>291.05450661000003</v>
      </c>
      <c r="Q40" s="88">
        <v>72.062498382046044</v>
      </c>
      <c r="R40" s="88">
        <v>364.97673035495393</v>
      </c>
      <c r="S40" s="88">
        <f>F40-P40-Q40-R40</f>
        <v>-270.00927045100002</v>
      </c>
      <c r="T40" s="88">
        <v>-55.053591657683299</v>
      </c>
      <c r="U40" s="88">
        <v>-106.69497053838677</v>
      </c>
      <c r="V40" s="88">
        <v>-273.52538863996824</v>
      </c>
      <c r="W40" s="88">
        <v>-2.9282182517274578</v>
      </c>
      <c r="X40" s="88">
        <v>-36.112902954755995</v>
      </c>
      <c r="Y40" s="88">
        <v>-3.0246208255489364</v>
      </c>
      <c r="Z40" s="88">
        <v>-2.9717593871851129</v>
      </c>
      <c r="AA40" s="88">
        <f>H40-X40-Y40-Z40</f>
        <v>-7.9949517088437041</v>
      </c>
      <c r="AB40" s="88">
        <v>-3.2733200475500004</v>
      </c>
      <c r="AC40" s="88">
        <v>-81.431682935355866</v>
      </c>
      <c r="AD40" s="88">
        <v>-17.103476973875217</v>
      </c>
      <c r="AE40" s="88">
        <f>I40-AB40-AC40-AD40</f>
        <v>605.44189027977893</v>
      </c>
      <c r="AF40" s="88">
        <v>45.989523138615006</v>
      </c>
      <c r="AG40" s="88">
        <v>6.2450766466619658</v>
      </c>
      <c r="AH40" s="88">
        <v>-31.79136450303281</v>
      </c>
      <c r="AI40" s="88">
        <f>J40-AF40-AG40-AH40</f>
        <v>3343.2936403123858</v>
      </c>
      <c r="AJ40" s="88">
        <v>-4.9950657906240155</v>
      </c>
      <c r="AK40" s="88">
        <v>-4.2262506388079855</v>
      </c>
      <c r="AL40" s="88">
        <v>16.795075464016001</v>
      </c>
      <c r="AM40" s="88">
        <v>-73.950179341636215</v>
      </c>
      <c r="AN40" s="88">
        <v>188.10636641794329</v>
      </c>
      <c r="AO40" s="88">
        <v>-45.025490236952209</v>
      </c>
      <c r="AP40" s="88">
        <v>-16.802985577974113</v>
      </c>
      <c r="AQ40" s="88">
        <f>L40-(AN40+AO40+AP40)</f>
        <v>-400.974429419839</v>
      </c>
      <c r="AR40" s="88">
        <f>'Historical Financials USD_EN'!AR40*'Historical Financials THB_EN'!$AR$8</f>
        <v>-200.36885066363234</v>
      </c>
      <c r="AS40" s="88">
        <v>271.00531751145536</v>
      </c>
      <c r="AT40" s="88">
        <v>-15.565764829976331</v>
      </c>
      <c r="AU40" s="89">
        <v>-102.24410554771964</v>
      </c>
      <c r="AV40" s="98"/>
      <c r="AW40" s="128">
        <f>AB40+AC40</f>
        <v>-84.705002982905867</v>
      </c>
      <c r="AX40" s="128">
        <f>AD40+AE40</f>
        <v>588.33841330590371</v>
      </c>
      <c r="AY40" s="128">
        <f>AF40+AG40</f>
        <v>52.23459978527697</v>
      </c>
      <c r="AZ40" s="128">
        <f>AH40+AI40</f>
        <v>3311.5022758093528</v>
      </c>
      <c r="BA40" s="128">
        <f>AJ40+AK40</f>
        <v>-9.2213164294320009</v>
      </c>
      <c r="BB40" s="128">
        <f>AL40+AM40</f>
        <v>-57.155103877620213</v>
      </c>
      <c r="BC40" s="100">
        <f>AN40+AO40</f>
        <v>143.08087618099108</v>
      </c>
      <c r="BD40" s="124"/>
      <c r="BE40" s="124"/>
      <c r="BF40" s="34">
        <f t="shared" si="33"/>
        <v>360.62231112019288</v>
      </c>
      <c r="BG40" s="103">
        <f t="shared" si="5"/>
        <v>-299.96754462011711</v>
      </c>
      <c r="BH40" s="46">
        <v>0</v>
      </c>
      <c r="BI40" s="46">
        <v>0</v>
      </c>
      <c r="BJ40" s="46">
        <v>0</v>
      </c>
      <c r="BK40" s="46">
        <v>0</v>
      </c>
      <c r="BL40" s="46">
        <v>0</v>
      </c>
      <c r="BM40" s="46">
        <v>-57.155103877620213</v>
      </c>
      <c r="BN40" s="46">
        <v>143.08087618099108</v>
      </c>
      <c r="BO40" s="151">
        <v>-16.802985577974113</v>
      </c>
      <c r="BP40" s="46"/>
      <c r="BQ40" s="46"/>
      <c r="BR40" s="46"/>
    </row>
    <row r="41" spans="1:76" hidden="1" outlineLevel="1">
      <c r="A41" s="35"/>
      <c r="B41" s="36" t="s">
        <v>83</v>
      </c>
      <c r="C41" s="88"/>
      <c r="D41" s="88"/>
      <c r="E41" s="88"/>
      <c r="F41" s="88"/>
      <c r="G41" s="88"/>
      <c r="H41" s="88"/>
      <c r="I41" s="88"/>
      <c r="J41" s="88"/>
      <c r="K41" s="88"/>
      <c r="L41" s="96"/>
      <c r="M41" s="96"/>
      <c r="N41" s="96"/>
      <c r="O41" s="96"/>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9"/>
      <c r="AV41" s="98"/>
      <c r="AW41" s="128"/>
      <c r="AX41" s="128"/>
      <c r="AY41" s="128"/>
      <c r="AZ41" s="128"/>
      <c r="BA41" s="128"/>
      <c r="BB41" s="128"/>
      <c r="BC41" s="100"/>
      <c r="BD41" s="124"/>
      <c r="BE41" s="124"/>
      <c r="BF41" s="34">
        <f t="shared" si="33"/>
        <v>0</v>
      </c>
      <c r="BG41" s="103">
        <f t="shared" si="5"/>
        <v>0</v>
      </c>
      <c r="BH41" s="46"/>
      <c r="BI41" s="46"/>
      <c r="BJ41" s="46"/>
      <c r="BK41" s="46"/>
      <c r="BL41" s="46"/>
      <c r="BM41" s="46"/>
      <c r="BN41" s="46"/>
      <c r="BO41" s="151"/>
      <c r="BP41" s="46"/>
      <c r="BQ41" s="46"/>
      <c r="BR41" s="46"/>
    </row>
    <row r="42" spans="1:76" collapsed="1">
      <c r="A42" s="35" t="s">
        <v>5</v>
      </c>
      <c r="B42" s="36" t="s">
        <v>83</v>
      </c>
      <c r="C42" s="115">
        <f t="shared" ref="C42:J42" si="37">C23</f>
        <v>0</v>
      </c>
      <c r="D42" s="115">
        <f t="shared" si="37"/>
        <v>0</v>
      </c>
      <c r="E42" s="115">
        <f t="shared" si="37"/>
        <v>115.94154581464539</v>
      </c>
      <c r="F42" s="115">
        <f t="shared" si="37"/>
        <v>-268.25934087467289</v>
      </c>
      <c r="G42" s="115">
        <f t="shared" si="37"/>
        <v>-390.89143822891293</v>
      </c>
      <c r="H42" s="115">
        <f t="shared" si="37"/>
        <v>-593.1190370836897</v>
      </c>
      <c r="I42" s="115">
        <f t="shared" si="37"/>
        <v>56.347497756833029</v>
      </c>
      <c r="J42" s="115">
        <f t="shared" si="37"/>
        <v>169.15565555441154</v>
      </c>
      <c r="K42" s="115">
        <f>AL42+AM42+AJ42+AK42</f>
        <v>246.96262812862358</v>
      </c>
      <c r="L42" s="114">
        <f>L23</f>
        <v>-643.66767428357605</v>
      </c>
      <c r="M42" s="114">
        <f>M23</f>
        <v>-1317.9247022035029</v>
      </c>
      <c r="N42" s="114">
        <f>SUM(AN42:AQ42)</f>
        <v>-643.66767428357605</v>
      </c>
      <c r="O42" s="114">
        <f>SUM(AR42:AU42)</f>
        <v>-1317.9247022035026</v>
      </c>
      <c r="P42" s="115">
        <f t="shared" ref="P42:AB42" si="38">P23</f>
        <v>54.737027409069398</v>
      </c>
      <c r="Q42" s="115">
        <f t="shared" si="38"/>
        <v>-201.26483777382106</v>
      </c>
      <c r="R42" s="115">
        <f t="shared" si="38"/>
        <v>-97.511427262966478</v>
      </c>
      <c r="S42" s="115">
        <f t="shared" si="38"/>
        <v>-24.220103246954764</v>
      </c>
      <c r="T42" s="115">
        <f t="shared" si="38"/>
        <v>-117.0512447811938</v>
      </c>
      <c r="U42" s="115">
        <f t="shared" si="38"/>
        <v>19.940306716824125</v>
      </c>
      <c r="V42" s="115">
        <f t="shared" si="38"/>
        <v>29.630653385480542</v>
      </c>
      <c r="W42" s="115">
        <f t="shared" si="38"/>
        <v>-323.41115355002376</v>
      </c>
      <c r="X42" s="115">
        <f t="shared" si="38"/>
        <v>-375.75253516743965</v>
      </c>
      <c r="Y42" s="115">
        <f t="shared" si="38"/>
        <v>258.45259906219889</v>
      </c>
      <c r="Z42" s="115">
        <f t="shared" si="38"/>
        <v>-250.62671858673917</v>
      </c>
      <c r="AA42" s="115">
        <f t="shared" si="38"/>
        <v>-225.19238239170977</v>
      </c>
      <c r="AB42" s="115">
        <f t="shared" si="38"/>
        <v>-59.087616091598122</v>
      </c>
      <c r="AC42" s="115">
        <v>134.87334143073096</v>
      </c>
      <c r="AD42" s="115">
        <f t="shared" ref="AD42:AN42" si="39">AD23</f>
        <v>-60.815246784481374</v>
      </c>
      <c r="AE42" s="115">
        <f t="shared" si="39"/>
        <v>41.377019202181557</v>
      </c>
      <c r="AF42" s="115">
        <f t="shared" si="39"/>
        <v>209.35759774103565</v>
      </c>
      <c r="AG42" s="115">
        <f t="shared" si="39"/>
        <v>-45.830441508645691</v>
      </c>
      <c r="AH42" s="115">
        <f t="shared" si="39"/>
        <v>-18.245909103051332</v>
      </c>
      <c r="AI42" s="115">
        <f t="shared" si="39"/>
        <v>23.874408425072914</v>
      </c>
      <c r="AJ42" s="115">
        <f t="shared" si="39"/>
        <v>93.6</v>
      </c>
      <c r="AK42" s="115">
        <f t="shared" si="39"/>
        <v>47.664875498968755</v>
      </c>
      <c r="AL42" s="115">
        <f t="shared" si="39"/>
        <v>418.48376893397648</v>
      </c>
      <c r="AM42" s="115">
        <f t="shared" si="39"/>
        <v>-312.78601630432166</v>
      </c>
      <c r="AN42" s="115">
        <f t="shared" si="39"/>
        <v>-106.7890206103084</v>
      </c>
      <c r="AO42" s="115">
        <v>-351.98676551165335</v>
      </c>
      <c r="AP42" s="115">
        <v>-291.97711563138506</v>
      </c>
      <c r="AQ42" s="115">
        <f>L42-(AN42+AO42+AP42)</f>
        <v>107.08522746977076</v>
      </c>
      <c r="AR42" s="115">
        <f>AR23</f>
        <v>-815.67145760074015</v>
      </c>
      <c r="AS42" s="115">
        <f>AS23</f>
        <v>-821.1068470173135</v>
      </c>
      <c r="AT42" s="115">
        <f>AT23</f>
        <v>93.330756296706795</v>
      </c>
      <c r="AU42" s="116">
        <f>AU23</f>
        <v>225.52284611784421</v>
      </c>
      <c r="AV42" s="98"/>
      <c r="AW42" s="113">
        <f t="shared" ref="AW42:BC42" si="40">AW23</f>
        <v>75.785725339132838</v>
      </c>
      <c r="AX42" s="113">
        <f t="shared" si="40"/>
        <v>-19.438227582299817</v>
      </c>
      <c r="AY42" s="113">
        <f t="shared" si="40"/>
        <v>163.52715623238996</v>
      </c>
      <c r="AZ42" s="113">
        <f t="shared" si="40"/>
        <v>5.6284993220215824</v>
      </c>
      <c r="BA42" s="113">
        <f t="shared" si="40"/>
        <v>141.26487549896876</v>
      </c>
      <c r="BB42" s="113">
        <f t="shared" si="40"/>
        <v>105.69775262965481</v>
      </c>
      <c r="BC42" s="117">
        <f t="shared" si="40"/>
        <v>-435.34080260319325</v>
      </c>
      <c r="BD42" s="124"/>
      <c r="BE42" s="168">
        <v>-750.7529017533468</v>
      </c>
      <c r="BF42" s="34">
        <f t="shared" si="33"/>
        <v>290.58964079126912</v>
      </c>
      <c r="BG42" s="103">
        <f t="shared" si="5"/>
        <v>-503.74549057616537</v>
      </c>
      <c r="BH42" s="46">
        <v>0</v>
      </c>
      <c r="BI42" s="46">
        <v>0</v>
      </c>
      <c r="BJ42" s="46">
        <v>0</v>
      </c>
      <c r="BK42" s="46">
        <v>0</v>
      </c>
      <c r="BL42" s="46">
        <v>1.6258744974550154E-2</v>
      </c>
      <c r="BM42" s="46">
        <v>105.69775262965481</v>
      </c>
      <c r="BN42" s="46">
        <v>-435.34080260319325</v>
      </c>
      <c r="BO42" s="168">
        <v>-351.98676551165329</v>
      </c>
      <c r="BP42" s="46"/>
      <c r="BQ42" s="46"/>
      <c r="BR42" s="46"/>
    </row>
    <row r="43" spans="1:76" s="173" customFormat="1">
      <c r="A43" s="169" t="s">
        <v>106</v>
      </c>
      <c r="B43" s="170" t="s">
        <v>83</v>
      </c>
      <c r="C43" s="171">
        <f t="shared" ref="C43:M43" si="41">C27+C35+C37-C42</f>
        <v>10413.553773575026</v>
      </c>
      <c r="D43" s="171">
        <f t="shared" si="41"/>
        <v>15556.999999999985</v>
      </c>
      <c r="E43" s="171">
        <f t="shared" si="41"/>
        <v>2740.1609999999932</v>
      </c>
      <c r="F43" s="171">
        <f t="shared" si="41"/>
        <v>1523.2206781872155</v>
      </c>
      <c r="G43" s="171">
        <f t="shared" si="41"/>
        <v>1675.069062144825</v>
      </c>
      <c r="H43" s="171">
        <f t="shared" si="41"/>
        <v>6609.2643809108295</v>
      </c>
      <c r="I43" s="171">
        <f t="shared" si="41"/>
        <v>16197.103522955083</v>
      </c>
      <c r="J43" s="171">
        <f t="shared" si="41"/>
        <v>20882.862570801426</v>
      </c>
      <c r="K43" s="171">
        <f t="shared" si="41"/>
        <v>26465.386848585287</v>
      </c>
      <c r="L43" s="96">
        <f t="shared" si="41"/>
        <v>5252.108893064983</v>
      </c>
      <c r="M43" s="96">
        <f t="shared" si="41"/>
        <v>2414.2753707681713</v>
      </c>
      <c r="N43" s="96">
        <f>SUM(AN43:AQ43)</f>
        <v>5252.108819238586</v>
      </c>
      <c r="O43" s="96">
        <f>SUM(AR43:AU43)</f>
        <v>2414.2762306433633</v>
      </c>
      <c r="P43" s="171">
        <f t="shared" ref="P43:AB43" si="42">P27+P35+P37-P42</f>
        <v>490.858</v>
      </c>
      <c r="Q43" s="171">
        <f t="shared" si="42"/>
        <v>214.27899999999431</v>
      </c>
      <c r="R43" s="171">
        <f t="shared" si="42"/>
        <v>1090.1780000000072</v>
      </c>
      <c r="S43" s="171">
        <f t="shared" si="42"/>
        <v>-469.45200000000381</v>
      </c>
      <c r="T43" s="171">
        <f t="shared" si="42"/>
        <v>415.42514674153222</v>
      </c>
      <c r="U43" s="171">
        <f t="shared" si="42"/>
        <v>1530.1213755458723</v>
      </c>
      <c r="V43" s="171">
        <f t="shared" si="42"/>
        <v>634.87913389050436</v>
      </c>
      <c r="W43" s="171">
        <f t="shared" si="42"/>
        <v>-905.35659403308546</v>
      </c>
      <c r="X43" s="171">
        <f t="shared" si="42"/>
        <v>410.28923856144206</v>
      </c>
      <c r="Y43" s="171">
        <f t="shared" si="42"/>
        <v>5417.1875476045798</v>
      </c>
      <c r="Z43" s="171">
        <f t="shared" si="42"/>
        <v>479.35671054105643</v>
      </c>
      <c r="AA43" s="171">
        <f t="shared" si="42"/>
        <v>302.43088420375079</v>
      </c>
      <c r="AB43" s="171">
        <f t="shared" si="42"/>
        <v>4104.4571139999998</v>
      </c>
      <c r="AC43" s="171">
        <v>5949.5437314878063</v>
      </c>
      <c r="AD43" s="171">
        <f t="shared" ref="AD43:AN43" si="43">AD27+AD35+AD37-AD42</f>
        <v>3183.6645245121967</v>
      </c>
      <c r="AE43" s="171">
        <f t="shared" si="43"/>
        <v>2959.4384650224715</v>
      </c>
      <c r="AF43" s="171">
        <f t="shared" si="43"/>
        <v>4426.469493906613</v>
      </c>
      <c r="AG43" s="171">
        <f t="shared" si="43"/>
        <v>2937.0783612140935</v>
      </c>
      <c r="AH43" s="171">
        <f t="shared" si="43"/>
        <v>3516.4462597240599</v>
      </c>
      <c r="AI43" s="171">
        <f t="shared" si="43"/>
        <v>10002.868455956659</v>
      </c>
      <c r="AJ43" s="171">
        <f t="shared" si="43"/>
        <v>5814.0191515539946</v>
      </c>
      <c r="AK43" s="171">
        <f t="shared" si="43"/>
        <v>8242.6927496686585</v>
      </c>
      <c r="AL43" s="171">
        <f t="shared" si="43"/>
        <v>10053.973032004738</v>
      </c>
      <c r="AM43" s="171">
        <f t="shared" si="43"/>
        <v>2354.7181741028789</v>
      </c>
      <c r="AN43" s="171">
        <f t="shared" si="43"/>
        <v>3707.7031730824692</v>
      </c>
      <c r="AO43" s="171">
        <v>2267.1254964807722</v>
      </c>
      <c r="AP43" s="171">
        <v>792.86875443680401</v>
      </c>
      <c r="AQ43" s="171">
        <f>AQ27+AQ35+AQ37-AQ42</f>
        <v>-1515.5886047614595</v>
      </c>
      <c r="AR43" s="171">
        <f>AR27+AR35+AR37-AR42</f>
        <v>570.7126783200996</v>
      </c>
      <c r="AS43" s="171">
        <f>AS27+AS35+AS37-AS42</f>
        <v>153.5183624932364</v>
      </c>
      <c r="AT43" s="171">
        <f>AT27+AT35+AT37-AT42</f>
        <v>380.07549136756143</v>
      </c>
      <c r="AU43" s="97">
        <f>AU27+AU35+AU37-AU42</f>
        <v>1309.9696984624657</v>
      </c>
      <c r="AV43" s="98"/>
      <c r="AW43" s="166">
        <f t="shared" ref="AW43:BC43" si="44">AW27+AW35+AW37-AW42</f>
        <v>10054.000770998178</v>
      </c>
      <c r="AX43" s="166">
        <f t="shared" si="44"/>
        <v>6143.1027516039912</v>
      </c>
      <c r="AY43" s="166">
        <f t="shared" si="44"/>
        <v>7363.5478551207061</v>
      </c>
      <c r="AZ43" s="166">
        <f t="shared" si="44"/>
        <v>13519.314715680715</v>
      </c>
      <c r="BA43" s="166">
        <f t="shared" si="44"/>
        <v>14056.71190122265</v>
      </c>
      <c r="BB43" s="166">
        <f t="shared" si="44"/>
        <v>12408.691206107618</v>
      </c>
      <c r="BC43" s="109">
        <f t="shared" si="44"/>
        <v>6066.2530191556853</v>
      </c>
      <c r="BD43" s="167"/>
      <c r="BE43" s="104">
        <v>6767.6974240000454</v>
      </c>
      <c r="BF43" s="34">
        <f>AO43+AN43+AM43+AL43-N43</f>
        <v>13131.411056432273</v>
      </c>
      <c r="BG43" s="103">
        <f>AS43+AR43+AQ43+AP43-O43</f>
        <v>-2412.7650401546825</v>
      </c>
      <c r="BH43" s="46">
        <v>0</v>
      </c>
      <c r="BI43" s="46">
        <v>-3.529094101395458E-7</v>
      </c>
      <c r="BJ43" s="46">
        <v>0</v>
      </c>
      <c r="BK43" s="46">
        <v>0</v>
      </c>
      <c r="BL43" s="46">
        <v>0</v>
      </c>
      <c r="BM43" s="46">
        <v>-9463.801670922654</v>
      </c>
      <c r="BN43" s="46">
        <v>6066.2530191556853</v>
      </c>
      <c r="BO43" s="172">
        <v>792.86844600002837</v>
      </c>
      <c r="BP43" s="46"/>
      <c r="BQ43" s="46"/>
      <c r="BR43" s="46"/>
      <c r="BV43" s="70"/>
      <c r="BW43" s="34"/>
      <c r="BX43" s="34"/>
    </row>
    <row r="44" spans="1:76" s="141" customFormat="1">
      <c r="A44" s="138" t="s">
        <v>107</v>
      </c>
      <c r="B44" s="143" t="s">
        <v>100</v>
      </c>
      <c r="C44" s="148">
        <f t="shared" ref="C44:K44" si="45">(C43+C30)/C31</f>
        <v>2.4560054012677308</v>
      </c>
      <c r="D44" s="148">
        <f t="shared" si="45"/>
        <v>3.2834633288201602</v>
      </c>
      <c r="E44" s="148">
        <f t="shared" si="45"/>
        <v>0.56917630280227949</v>
      </c>
      <c r="F44" s="148">
        <f t="shared" si="45"/>
        <v>0.31639787368792643</v>
      </c>
      <c r="G44" s="148">
        <f t="shared" si="45"/>
        <v>0.31089177369659809</v>
      </c>
      <c r="H44" s="148">
        <f t="shared" si="45"/>
        <v>1.1547502305985804</v>
      </c>
      <c r="I44" s="148">
        <f t="shared" si="45"/>
        <v>3.1462915936106399</v>
      </c>
      <c r="J44" s="148">
        <f t="shared" si="45"/>
        <v>3.9783514879701531</v>
      </c>
      <c r="K44" s="148">
        <f t="shared" si="45"/>
        <v>4.6113319058785187</v>
      </c>
      <c r="L44" s="149">
        <f>AN44+AO44+AP44+AQ44</f>
        <v>0.76043576575168381</v>
      </c>
      <c r="M44" s="149">
        <f>SUM(AR44:AU44)</f>
        <v>0.29662332938545727</v>
      </c>
      <c r="N44" s="149">
        <f>SUM(AN44:AQ44)</f>
        <v>0.76043576575168381</v>
      </c>
      <c r="O44" s="149">
        <f>SUM(AR44:AU44)</f>
        <v>0.29662332938545727</v>
      </c>
      <c r="P44" s="148">
        <f t="shared" ref="P44:AB44" si="46">(P43+P30)/P31</f>
        <v>0.10195924313969945</v>
      </c>
      <c r="Q44" s="148">
        <f t="shared" si="46"/>
        <v>4.4509256568561736E-2</v>
      </c>
      <c r="R44" s="148">
        <f t="shared" si="46"/>
        <v>0.22644781946622444</v>
      </c>
      <c r="S44" s="148">
        <f t="shared" si="46"/>
        <v>-9.7512866471400228E-2</v>
      </c>
      <c r="T44" s="148">
        <f t="shared" si="46"/>
        <v>8.6290604498582488E-2</v>
      </c>
      <c r="U44" s="148">
        <f t="shared" si="46"/>
        <v>0.31783126151052438</v>
      </c>
      <c r="V44" s="148">
        <f t="shared" si="46"/>
        <v>0.13187479062511712</v>
      </c>
      <c r="W44" s="148">
        <f t="shared" si="46"/>
        <v>-0.22510488293762621</v>
      </c>
      <c r="X44" s="148">
        <f t="shared" si="46"/>
        <v>3.1445169830443424E-2</v>
      </c>
      <c r="Y44" s="148">
        <f t="shared" si="46"/>
        <v>1.0708623834761568</v>
      </c>
      <c r="Z44" s="148">
        <f t="shared" si="46"/>
        <v>4.4596534064234715E-2</v>
      </c>
      <c r="AA44" s="148">
        <f t="shared" si="46"/>
        <v>7.8461432277453381E-3</v>
      </c>
      <c r="AB44" s="148">
        <f t="shared" si="46"/>
        <v>0.79822939179106611</v>
      </c>
      <c r="AC44" s="148">
        <v>1.1817349343503296</v>
      </c>
      <c r="AD44" s="148">
        <f>(AD43+AD30)/AD31</f>
        <v>0.60647385488038252</v>
      </c>
      <c r="AE44" s="148">
        <f>(AE43+AE30)/AE31</f>
        <v>0.55989857631495754</v>
      </c>
      <c r="AF44" s="148">
        <f>(AF43+AF30)/AF31</f>
        <v>0.86566511300965976</v>
      </c>
      <c r="AG44" s="148">
        <f>(AG43+AG30)/AG31</f>
        <v>0.55569591405874119</v>
      </c>
      <c r="AH44" s="148">
        <f>(AH43+AH30)/AH31</f>
        <v>0.64247234001008913</v>
      </c>
      <c r="AI44" s="148">
        <f>J44-AF44-AG44-AH44</f>
        <v>1.9145181208916631</v>
      </c>
      <c r="AJ44" s="148">
        <f>(AJ43+AJ30)/AJ31</f>
        <v>1.039280442845081</v>
      </c>
      <c r="AK44" s="148">
        <f>ROUND((AK43+AK30)/AK31,2)</f>
        <v>1.45</v>
      </c>
      <c r="AL44" s="148">
        <f>(AL43+AL30)/AL31</f>
        <v>1.7528168595482341</v>
      </c>
      <c r="AM44" s="148">
        <f>K44-AJ44-AK44-AL44</f>
        <v>0.36923460348520321</v>
      </c>
      <c r="AN44" s="148">
        <f t="shared" ref="AN44:AU44" si="47">(AN43+AN30)/AN31</f>
        <v>0.61426078518916916</v>
      </c>
      <c r="AO44" s="148">
        <f t="shared" si="47"/>
        <v>0.35716913966110292</v>
      </c>
      <c r="AP44" s="148">
        <f t="shared" si="47"/>
        <v>9.4078962817602016E-2</v>
      </c>
      <c r="AQ44" s="148">
        <f t="shared" si="47"/>
        <v>-0.30507312191619013</v>
      </c>
      <c r="AR44" s="148">
        <f t="shared" si="47"/>
        <v>6.8912359726259489E-2</v>
      </c>
      <c r="AS44" s="148">
        <f t="shared" si="47"/>
        <v>-5.9608310418917199E-3</v>
      </c>
      <c r="AT44" s="148">
        <f t="shared" si="47"/>
        <v>3.4024772559741678E-2</v>
      </c>
      <c r="AU44" s="150">
        <f t="shared" si="47"/>
        <v>0.19964702814134783</v>
      </c>
      <c r="AV44" s="130"/>
      <c r="AW44" s="151">
        <f>AB44+AC44</f>
        <v>1.9799643261413957</v>
      </c>
      <c r="AX44" s="151">
        <f>AD44+AE44</f>
        <v>1.1663724311953401</v>
      </c>
      <c r="AY44" s="151">
        <f>AF44+AG44</f>
        <v>1.421361027068401</v>
      </c>
      <c r="AZ44" s="151">
        <f>AH44+AI44</f>
        <v>2.5569904609017522</v>
      </c>
      <c r="BA44" s="151">
        <f>AJ44+AK44</f>
        <v>2.489280442845081</v>
      </c>
      <c r="BB44" s="151">
        <f>AL44+AM44</f>
        <v>2.1220514630334373</v>
      </c>
      <c r="BC44" s="152">
        <f>AN44+AO44</f>
        <v>0.97142992485027202</v>
      </c>
      <c r="BD44" s="174"/>
      <c r="BE44" s="174"/>
      <c r="BF44" s="46"/>
      <c r="BG44" s="175"/>
      <c r="BH44" s="46">
        <v>0</v>
      </c>
      <c r="BI44" s="46">
        <v>-7.3304695646925211E-11</v>
      </c>
      <c r="BJ44" s="46">
        <v>0</v>
      </c>
      <c r="BK44" s="46">
        <v>0</v>
      </c>
      <c r="BL44" s="46">
        <v>-0.46451812089166333</v>
      </c>
      <c r="BM44" s="46">
        <v>-1.8479185802516485</v>
      </c>
      <c r="BN44" s="46">
        <v>0.97142992485027202</v>
      </c>
      <c r="BO44" s="176">
        <f>(BO43+BO30)/BO31</f>
        <v>9.4078907882358606E-2</v>
      </c>
      <c r="BP44" s="46"/>
      <c r="BQ44" s="46"/>
      <c r="BR44" s="46"/>
      <c r="BV44" s="142"/>
      <c r="BW44" s="34"/>
      <c r="BX44" s="34"/>
    </row>
    <row r="45" spans="1:76" s="30" customFormat="1" ht="26">
      <c r="A45" s="80" t="s">
        <v>6</v>
      </c>
      <c r="B45" s="81"/>
      <c r="C45" s="31"/>
      <c r="D45" s="31"/>
      <c r="E45" s="31"/>
      <c r="F45" s="31"/>
      <c r="G45" s="82"/>
      <c r="H45" s="82"/>
      <c r="I45" s="82"/>
      <c r="J45" s="82"/>
      <c r="K45" s="82"/>
      <c r="L45" s="83"/>
      <c r="M45" s="83"/>
      <c r="N45" s="83"/>
      <c r="O45" s="83"/>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3"/>
      <c r="AW45" s="155"/>
      <c r="AX45" s="155"/>
      <c r="AY45" s="155"/>
      <c r="AZ45" s="155"/>
      <c r="BA45" s="155"/>
      <c r="BB45" s="155"/>
      <c r="BC45" s="156"/>
      <c r="BD45" s="156"/>
      <c r="BE45" s="156"/>
      <c r="BF45" s="46"/>
      <c r="BG45" s="46"/>
      <c r="BH45" s="46">
        <v>0</v>
      </c>
      <c r="BI45" s="46">
        <v>0</v>
      </c>
      <c r="BJ45" s="46">
        <v>0</v>
      </c>
      <c r="BK45" s="46">
        <v>0</v>
      </c>
      <c r="BL45" s="46">
        <v>0</v>
      </c>
      <c r="BM45" s="46">
        <v>0</v>
      </c>
      <c r="BN45" s="46">
        <v>0</v>
      </c>
      <c r="BO45" s="155"/>
      <c r="BP45" s="46"/>
      <c r="BQ45" s="46"/>
      <c r="BR45" s="46"/>
      <c r="BV45" s="33"/>
      <c r="BW45" s="34"/>
      <c r="BX45" s="34"/>
    </row>
    <row r="46" spans="1:76">
      <c r="A46" s="35" t="s">
        <v>108</v>
      </c>
      <c r="B46" s="36" t="s">
        <v>83</v>
      </c>
      <c r="C46" s="88">
        <v>32068</v>
      </c>
      <c r="D46" s="88">
        <v>61346</v>
      </c>
      <c r="E46" s="88">
        <v>80629.5</v>
      </c>
      <c r="F46" s="88">
        <v>85266.07</v>
      </c>
      <c r="G46" s="88">
        <v>73293.569863471726</v>
      </c>
      <c r="H46" s="88">
        <v>83606.256000000008</v>
      </c>
      <c r="I46" s="88">
        <v>102105.549</v>
      </c>
      <c r="J46" s="88">
        <v>95785.069999999992</v>
      </c>
      <c r="K46" s="88">
        <f>AM46</f>
        <v>136764.42213999998</v>
      </c>
      <c r="L46" s="96">
        <v>146951.25800000003</v>
      </c>
      <c r="M46" s="96">
        <v>211960.45300000004</v>
      </c>
      <c r="N46" s="96">
        <f>AQ46</f>
        <v>146951.25800000003</v>
      </c>
      <c r="O46" s="96">
        <f>AU46</f>
        <v>211960.45300000001</v>
      </c>
      <c r="P46" s="88">
        <v>80750.8</v>
      </c>
      <c r="Q46" s="88">
        <v>81514.714000000007</v>
      </c>
      <c r="R46" s="88">
        <v>81631.187999999995</v>
      </c>
      <c r="S46" s="88">
        <v>85266.07</v>
      </c>
      <c r="T46" s="88">
        <v>82872.926999999996</v>
      </c>
      <c r="U46" s="88">
        <v>82279.580249575112</v>
      </c>
      <c r="V46" s="88">
        <v>80253.555769527709</v>
      </c>
      <c r="W46" s="88">
        <v>73293.569863471726</v>
      </c>
      <c r="X46" s="88">
        <v>72039.027667787741</v>
      </c>
      <c r="Y46" s="88">
        <v>79030.668024987623</v>
      </c>
      <c r="Z46" s="88">
        <v>84997.556000000011</v>
      </c>
      <c r="AA46" s="88">
        <v>83606.256000000008</v>
      </c>
      <c r="AB46" s="88">
        <v>100455.768</v>
      </c>
      <c r="AC46" s="88">
        <v>106954.18999999999</v>
      </c>
      <c r="AD46" s="88">
        <v>99326.966000000015</v>
      </c>
      <c r="AE46" s="88">
        <f>I46</f>
        <v>102105.549</v>
      </c>
      <c r="AF46" s="88">
        <v>98501.267000000007</v>
      </c>
      <c r="AG46" s="88">
        <v>106689.10248027041</v>
      </c>
      <c r="AH46" s="88">
        <v>92766.872999999992</v>
      </c>
      <c r="AI46" s="88">
        <f>J46</f>
        <v>95785.069999999992</v>
      </c>
      <c r="AJ46" s="88">
        <v>90728.180000000008</v>
      </c>
      <c r="AK46" s="88">
        <v>113545.432</v>
      </c>
      <c r="AL46" s="88">
        <v>117788.95699999999</v>
      </c>
      <c r="AM46" s="88">
        <v>136764.42213999998</v>
      </c>
      <c r="AN46" s="88">
        <v>146435.27600000001</v>
      </c>
      <c r="AO46" s="88">
        <v>145317.351</v>
      </c>
      <c r="AP46" s="88">
        <v>143347.40800000002</v>
      </c>
      <c r="AQ46" s="88">
        <v>146951.25800000003</v>
      </c>
      <c r="AR46" s="88">
        <f>'Historical Financials USD_EN'!AR46*'Historical Financials THB_EN'!AR$9</f>
        <v>234421.09603000002</v>
      </c>
      <c r="AS46" s="88">
        <f>'Historical Financials USD_EN'!AS46*'Historical Financials THB_EN'!AS$9</f>
        <v>224729.01100000003</v>
      </c>
      <c r="AT46" s="88">
        <f>'Historical Financials USD_EN'!AT46*'Historical Financials THB_EN'!AT$9</f>
        <v>221178.67600000004</v>
      </c>
      <c r="AU46" s="89">
        <f>'Historical Financials USD_EN'!AU46*'Historical Financials THB_EN'!AU$9</f>
        <v>211960.45300000001</v>
      </c>
      <c r="AW46" s="128">
        <f>AC46</f>
        <v>106954.18999999999</v>
      </c>
      <c r="AX46" s="128">
        <f>AE46</f>
        <v>102105.549</v>
      </c>
      <c r="AY46" s="128">
        <f>AG46</f>
        <v>106689.10248027041</v>
      </c>
      <c r="AZ46" s="128">
        <f>AI46</f>
        <v>95785.069999999992</v>
      </c>
      <c r="BA46" s="128">
        <f>AK46</f>
        <v>113545.432</v>
      </c>
      <c r="BB46" s="128">
        <f>AM46</f>
        <v>136764.42213999998</v>
      </c>
      <c r="BC46" s="100">
        <f>AO46</f>
        <v>145317.351</v>
      </c>
      <c r="BD46" s="124"/>
      <c r="BE46" s="124"/>
      <c r="BF46" s="46"/>
      <c r="BG46" s="46"/>
      <c r="BH46" s="46">
        <v>0</v>
      </c>
      <c r="BI46" s="46">
        <v>0</v>
      </c>
      <c r="BJ46" s="46">
        <v>0</v>
      </c>
      <c r="BK46" s="46">
        <v>0</v>
      </c>
      <c r="BL46" s="46">
        <v>0</v>
      </c>
      <c r="BM46" s="46">
        <v>136764.42213999998</v>
      </c>
      <c r="BN46" s="46">
        <v>145317.351</v>
      </c>
      <c r="BO46" s="177">
        <v>141428.43800000002</v>
      </c>
      <c r="BP46" s="46"/>
      <c r="BQ46" s="46">
        <v>-1918.9699999999998</v>
      </c>
      <c r="BR46" s="46"/>
    </row>
    <row r="47" spans="1:76">
      <c r="A47" s="35" t="s">
        <v>109</v>
      </c>
      <c r="B47" s="36" t="s">
        <v>83</v>
      </c>
      <c r="C47" s="88">
        <v>-2024</v>
      </c>
      <c r="D47" s="88">
        <v>-17707</v>
      </c>
      <c r="E47" s="88">
        <v>-4630.9381259041384</v>
      </c>
      <c r="F47" s="88">
        <v>-4352.061463102631</v>
      </c>
      <c r="G47" s="88">
        <v>-10638.0321247388</v>
      </c>
      <c r="H47" s="88">
        <v>-4272.0353064633837</v>
      </c>
      <c r="I47" s="88">
        <v>-4577.0329008658773</v>
      </c>
      <c r="J47" s="88">
        <v>-6818.0423681090706</v>
      </c>
      <c r="K47" s="88">
        <f>AM47</f>
        <v>-5354.1564303541636</v>
      </c>
      <c r="L47" s="122">
        <v>-10656.225502960759</v>
      </c>
      <c r="M47" s="122">
        <v>-19681.511023973257</v>
      </c>
      <c r="N47" s="122">
        <f>AQ47</f>
        <v>-10656.225502960759</v>
      </c>
      <c r="O47" s="122">
        <f>AU47</f>
        <v>-19681.511023973253</v>
      </c>
      <c r="P47" s="88">
        <v>-5740.9826943598855</v>
      </c>
      <c r="Q47" s="88">
        <v>-4421.292337585799</v>
      </c>
      <c r="R47" s="88">
        <v>-3779.4263705572603</v>
      </c>
      <c r="S47" s="88">
        <v>-4352.061463102631</v>
      </c>
      <c r="T47" s="88">
        <v>-4517.9709426267864</v>
      </c>
      <c r="U47" s="88">
        <v>-4031.4262709832465</v>
      </c>
      <c r="V47" s="88">
        <v>-3809.3287502371727</v>
      </c>
      <c r="W47" s="88">
        <v>-10638.0321247388</v>
      </c>
      <c r="X47" s="88">
        <v>-14262.041877536063</v>
      </c>
      <c r="Y47" s="88">
        <v>-6032.5445152640605</v>
      </c>
      <c r="Z47" s="88">
        <v>-5298.3026745105944</v>
      </c>
      <c r="AA47" s="88">
        <v>-4272.0353064633837</v>
      </c>
      <c r="AB47" s="88">
        <v>-7833.3299474426831</v>
      </c>
      <c r="AC47" s="88">
        <v>-4613.255366141505</v>
      </c>
      <c r="AD47" s="88">
        <v>-4091.5626393348684</v>
      </c>
      <c r="AE47" s="88">
        <f>I47</f>
        <v>-4577.0329008658773</v>
      </c>
      <c r="AF47" s="88">
        <v>-5128.0085650903056</v>
      </c>
      <c r="AG47" s="88">
        <v>-5514.4246033218324</v>
      </c>
      <c r="AH47" s="88">
        <v>-4556.8997920644651</v>
      </c>
      <c r="AI47" s="88">
        <f>J47</f>
        <v>-6818.0423681090706</v>
      </c>
      <c r="AJ47" s="88">
        <v>-13206.035969011054</v>
      </c>
      <c r="AK47" s="88">
        <v>-22662.716438063755</v>
      </c>
      <c r="AL47" s="88">
        <v>-11283.192469024207</v>
      </c>
      <c r="AM47" s="88">
        <v>-5354.1564303541636</v>
      </c>
      <c r="AN47" s="88">
        <v>-6570.6960134551946</v>
      </c>
      <c r="AO47" s="88">
        <v>-8295.5737107312525</v>
      </c>
      <c r="AP47" s="88">
        <v>-10968.865760275232</v>
      </c>
      <c r="AQ47" s="88">
        <v>-10656.225502960759</v>
      </c>
      <c r="AR47" s="88">
        <f>'Historical Financials USD_EN'!AR47*'Historical Financials THB_EN'!AR$9</f>
        <v>-21193.568285206231</v>
      </c>
      <c r="AS47" s="88">
        <f>'Historical Financials USD_EN'!AS47*'Historical Financials THB_EN'!AS$9</f>
        <v>-23142.905206169668</v>
      </c>
      <c r="AT47" s="88">
        <f>'Historical Financials USD_EN'!AT47*'Historical Financials THB_EN'!AT$9</f>
        <v>-19371.96632760582</v>
      </c>
      <c r="AU47" s="89">
        <f>'Historical Financials USD_EN'!AU47*'Historical Financials THB_EN'!AU$9</f>
        <v>-19681.511023973253</v>
      </c>
      <c r="AW47" s="113">
        <f>AC47</f>
        <v>-4613.255366141505</v>
      </c>
      <c r="AX47" s="113">
        <f>AE47</f>
        <v>-4577.0329008658773</v>
      </c>
      <c r="AY47" s="113">
        <f>AG47</f>
        <v>-5514.4246033218324</v>
      </c>
      <c r="AZ47" s="113">
        <f>AI47</f>
        <v>-6818.0423681090706</v>
      </c>
      <c r="BA47" s="113">
        <f>AK47</f>
        <v>-22662.716438063755</v>
      </c>
      <c r="BB47" s="113">
        <f>AM47</f>
        <v>-5354.1564303541636</v>
      </c>
      <c r="BC47" s="117">
        <f>AO47</f>
        <v>-8295.5737107312525</v>
      </c>
      <c r="BD47" s="124"/>
      <c r="BE47" s="124"/>
      <c r="BF47" s="46"/>
      <c r="BG47" s="46"/>
      <c r="BH47" s="46">
        <v>0</v>
      </c>
      <c r="BI47" s="46">
        <v>0</v>
      </c>
      <c r="BJ47" s="46">
        <v>0</v>
      </c>
      <c r="BK47" s="46">
        <v>0</v>
      </c>
      <c r="BL47" s="46">
        <v>0</v>
      </c>
      <c r="BM47" s="46">
        <v>-5354.1564303541636</v>
      </c>
      <c r="BN47" s="46">
        <v>-8295.5737107312525</v>
      </c>
      <c r="BO47" s="132">
        <v>-11266.088875051268</v>
      </c>
      <c r="BP47" s="46"/>
      <c r="BQ47" s="46">
        <v>-297.22311477603597</v>
      </c>
      <c r="BR47" s="46"/>
    </row>
    <row r="48" spans="1:76">
      <c r="A48" s="35" t="s">
        <v>7</v>
      </c>
      <c r="B48" s="36" t="s">
        <v>83</v>
      </c>
      <c r="C48" s="88">
        <f t="shared" ref="C48:AB48" si="48">C46+C47</f>
        <v>30044</v>
      </c>
      <c r="D48" s="88">
        <f t="shared" si="48"/>
        <v>43639</v>
      </c>
      <c r="E48" s="88">
        <f t="shared" si="48"/>
        <v>75998.56187409586</v>
      </c>
      <c r="F48" s="88">
        <f t="shared" si="48"/>
        <v>80914.008536897381</v>
      </c>
      <c r="G48" s="88">
        <f t="shared" si="48"/>
        <v>62655.537738732928</v>
      </c>
      <c r="H48" s="88">
        <f t="shared" si="48"/>
        <v>79334.220693536627</v>
      </c>
      <c r="I48" s="88">
        <f t="shared" si="48"/>
        <v>97528.516099134125</v>
      </c>
      <c r="J48" s="88">
        <f t="shared" si="48"/>
        <v>88967.027631890916</v>
      </c>
      <c r="K48" s="88">
        <f t="shared" si="48"/>
        <v>131410.26570964581</v>
      </c>
      <c r="L48" s="122">
        <f t="shared" si="48"/>
        <v>136295.03249703927</v>
      </c>
      <c r="M48" s="122">
        <f t="shared" si="48"/>
        <v>192278.94197602678</v>
      </c>
      <c r="N48" s="122">
        <f t="shared" si="48"/>
        <v>136295.03249703927</v>
      </c>
      <c r="O48" s="122">
        <f t="shared" si="48"/>
        <v>192278.94197602675</v>
      </c>
      <c r="P48" s="88">
        <f t="shared" si="48"/>
        <v>75009.817305640114</v>
      </c>
      <c r="Q48" s="88">
        <f t="shared" si="48"/>
        <v>77093.421662414214</v>
      </c>
      <c r="R48" s="88">
        <f t="shared" si="48"/>
        <v>77851.761629442728</v>
      </c>
      <c r="S48" s="88">
        <f t="shared" si="48"/>
        <v>80914.008536897381</v>
      </c>
      <c r="T48" s="88">
        <f t="shared" si="48"/>
        <v>78354.956057373216</v>
      </c>
      <c r="U48" s="88">
        <f t="shared" si="48"/>
        <v>78248.153978591872</v>
      </c>
      <c r="V48" s="88">
        <f t="shared" si="48"/>
        <v>76444.227019290542</v>
      </c>
      <c r="W48" s="88">
        <f t="shared" si="48"/>
        <v>62655.537738732928</v>
      </c>
      <c r="X48" s="88">
        <f t="shared" si="48"/>
        <v>57776.985790251681</v>
      </c>
      <c r="Y48" s="88">
        <f t="shared" si="48"/>
        <v>72998.123509723562</v>
      </c>
      <c r="Z48" s="88">
        <f t="shared" si="48"/>
        <v>79699.253325489422</v>
      </c>
      <c r="AA48" s="88">
        <f t="shared" si="48"/>
        <v>79334.220693536627</v>
      </c>
      <c r="AB48" s="88">
        <f t="shared" si="48"/>
        <v>92622.438052557307</v>
      </c>
      <c r="AC48" s="88">
        <v>102340.93463385849</v>
      </c>
      <c r="AD48" s="88">
        <f t="shared" ref="AD48:AU48" si="49">AD46+AD47</f>
        <v>95235.40336066515</v>
      </c>
      <c r="AE48" s="88">
        <f t="shared" si="49"/>
        <v>97528.516099134125</v>
      </c>
      <c r="AF48" s="88">
        <f t="shared" si="49"/>
        <v>93373.258434909701</v>
      </c>
      <c r="AG48" s="88">
        <f t="shared" si="49"/>
        <v>101174.67787694857</v>
      </c>
      <c r="AH48" s="88">
        <f t="shared" si="49"/>
        <v>88209.973207935531</v>
      </c>
      <c r="AI48" s="88">
        <f t="shared" si="49"/>
        <v>88967.027631890916</v>
      </c>
      <c r="AJ48" s="88">
        <f t="shared" si="49"/>
        <v>77522.144030988959</v>
      </c>
      <c r="AK48" s="88">
        <f t="shared" si="49"/>
        <v>90882.715561936246</v>
      </c>
      <c r="AL48" s="88">
        <f t="shared" si="49"/>
        <v>106505.76453097579</v>
      </c>
      <c r="AM48" s="88">
        <f t="shared" si="49"/>
        <v>131410.26570964581</v>
      </c>
      <c r="AN48" s="88">
        <f t="shared" si="49"/>
        <v>139864.57998654482</v>
      </c>
      <c r="AO48" s="88">
        <f t="shared" si="49"/>
        <v>137021.77728926874</v>
      </c>
      <c r="AP48" s="88">
        <f t="shared" si="49"/>
        <v>132378.5422397248</v>
      </c>
      <c r="AQ48" s="88">
        <f t="shared" si="49"/>
        <v>136295.03249703927</v>
      </c>
      <c r="AR48" s="88">
        <f t="shared" si="49"/>
        <v>213227.5277447938</v>
      </c>
      <c r="AS48" s="88">
        <f t="shared" si="49"/>
        <v>201586.10579383036</v>
      </c>
      <c r="AT48" s="88">
        <f t="shared" si="49"/>
        <v>201806.70967239421</v>
      </c>
      <c r="AU48" s="89">
        <f t="shared" si="49"/>
        <v>192278.94197602675</v>
      </c>
      <c r="AW48" s="128">
        <f t="shared" ref="AW48:BC48" si="50">AW46+AW47</f>
        <v>102340.93463385849</v>
      </c>
      <c r="AX48" s="128">
        <f t="shared" si="50"/>
        <v>97528.516099134125</v>
      </c>
      <c r="AY48" s="128">
        <f t="shared" si="50"/>
        <v>101174.67787694857</v>
      </c>
      <c r="AZ48" s="128">
        <f t="shared" si="50"/>
        <v>88967.027631890916</v>
      </c>
      <c r="BA48" s="128">
        <f t="shared" si="50"/>
        <v>90882.715561936246</v>
      </c>
      <c r="BB48" s="128">
        <f t="shared" si="50"/>
        <v>131410.26570964581</v>
      </c>
      <c r="BC48" s="100">
        <f t="shared" si="50"/>
        <v>137021.77728926874</v>
      </c>
      <c r="BD48" s="124"/>
      <c r="BE48" s="124"/>
      <c r="BF48" s="46"/>
      <c r="BG48" s="46"/>
      <c r="BH48" s="46">
        <v>0</v>
      </c>
      <c r="BI48" s="46">
        <v>0</v>
      </c>
      <c r="BJ48" s="46">
        <v>0</v>
      </c>
      <c r="BK48" s="46">
        <v>0</v>
      </c>
      <c r="BL48" s="46">
        <v>0</v>
      </c>
      <c r="BM48" s="46">
        <v>88758.440448305846</v>
      </c>
      <c r="BN48" s="46">
        <v>137021.77728926874</v>
      </c>
      <c r="BO48" s="128">
        <f>BO46+BO47</f>
        <v>130162.34912494876</v>
      </c>
      <c r="BP48" s="46"/>
      <c r="BQ48" s="46"/>
      <c r="BR48" s="46"/>
    </row>
    <row r="49" spans="1:76">
      <c r="A49" s="35" t="s">
        <v>8</v>
      </c>
      <c r="B49" s="36" t="s">
        <v>83</v>
      </c>
      <c r="C49" s="88">
        <v>0</v>
      </c>
      <c r="D49" s="88">
        <v>-6692</v>
      </c>
      <c r="E49" s="88">
        <v>-4937.3659093819924</v>
      </c>
      <c r="F49" s="88">
        <v>-7922.7349999999997</v>
      </c>
      <c r="G49" s="88">
        <v>-4642.7640000000001</v>
      </c>
      <c r="H49" s="88">
        <v>-12037.809103577802</v>
      </c>
      <c r="I49" s="88">
        <v>-16490.128710519584</v>
      </c>
      <c r="J49" s="88">
        <v>-24952.00588455168</v>
      </c>
      <c r="K49" s="88">
        <f>AM49</f>
        <v>-39578.094401281625</v>
      </c>
      <c r="L49" s="122">
        <v>-44647.219588924323</v>
      </c>
      <c r="M49" s="122">
        <v>-24746.888143197964</v>
      </c>
      <c r="N49" s="122">
        <f>AQ49</f>
        <v>-44647.219588924323</v>
      </c>
      <c r="O49" s="122">
        <f>AU49</f>
        <v>-24746.888143197964</v>
      </c>
      <c r="P49" s="88">
        <v>-7102.0716410933301</v>
      </c>
      <c r="Q49" s="88">
        <v>-6676.3022775914696</v>
      </c>
      <c r="R49" s="88">
        <v>-6705.2207351291809</v>
      </c>
      <c r="S49" s="88">
        <v>-7922.7349999999997</v>
      </c>
      <c r="T49" s="88">
        <v>-5556.8604547102332</v>
      </c>
      <c r="U49" s="88">
        <v>-6189.1612591057401</v>
      </c>
      <c r="V49" s="88">
        <v>-6188.1859999999997</v>
      </c>
      <c r="W49" s="88">
        <v>-4642.7640000000001</v>
      </c>
      <c r="X49" s="88">
        <v>-5158.0341910898405</v>
      </c>
      <c r="Y49" s="88">
        <v>-5568.6256771612698</v>
      </c>
      <c r="Z49" s="88">
        <v>-10528.984727162579</v>
      </c>
      <c r="AA49" s="88">
        <v>-12037.809103577802</v>
      </c>
      <c r="AB49" s="88">
        <v>-27717.566694500369</v>
      </c>
      <c r="AC49" s="88">
        <v>-14042.493097259294</v>
      </c>
      <c r="AD49" s="88">
        <v>-14262.751060759279</v>
      </c>
      <c r="AE49" s="88">
        <f>I49</f>
        <v>-16490.128710519584</v>
      </c>
      <c r="AF49" s="88">
        <v>-18421.679024350226</v>
      </c>
      <c r="AG49" s="88">
        <v>-21586.360719009928</v>
      </c>
      <c r="AH49" s="88">
        <v>-25136.717668448793</v>
      </c>
      <c r="AI49" s="88">
        <f>J49</f>
        <v>-24952.00588455168</v>
      </c>
      <c r="AJ49" s="88">
        <v>-27236.301417741004</v>
      </c>
      <c r="AK49" s="88">
        <v>-26376.062210200398</v>
      </c>
      <c r="AL49" s="88">
        <v>-27315.63193477357</v>
      </c>
      <c r="AM49" s="88">
        <v>-39578.094401281625</v>
      </c>
      <c r="AN49" s="88">
        <v>-41019.585764069991</v>
      </c>
      <c r="AO49" s="88">
        <v>-42671.184816743858</v>
      </c>
      <c r="AP49" s="88">
        <v>-44844.063242771415</v>
      </c>
      <c r="AQ49" s="88">
        <v>-44647.219588924323</v>
      </c>
      <c r="AR49" s="88">
        <f>'Historical Financials USD_EN'!AR49*'Historical Financials THB_EN'!AR$9</f>
        <v>-19708.588310602128</v>
      </c>
      <c r="AS49" s="88">
        <f>'Historical Financials USD_EN'!AS49*'Historical Financials THB_EN'!AS$9</f>
        <v>-22529.912916684236</v>
      </c>
      <c r="AT49" s="88">
        <f>'Historical Financials USD_EN'!AT49*'Historical Financials THB_EN'!AT$9</f>
        <v>-22967.586386795338</v>
      </c>
      <c r="AU49" s="89">
        <f>'Historical Financials USD_EN'!AU49*'Historical Financials THB_EN'!AU$9</f>
        <v>-24746.888143197964</v>
      </c>
      <c r="AW49" s="113">
        <f>AC49</f>
        <v>-14042.493097259294</v>
      </c>
      <c r="AX49" s="113">
        <f>AE49</f>
        <v>-16490.128710519584</v>
      </c>
      <c r="AY49" s="113">
        <f>AG49</f>
        <v>-21586.360719009928</v>
      </c>
      <c r="AZ49" s="113">
        <f>AI49</f>
        <v>-24952.00588455168</v>
      </c>
      <c r="BA49" s="113">
        <f>AK49</f>
        <v>-26376.062210200398</v>
      </c>
      <c r="BB49" s="113">
        <f>AM49</f>
        <v>-39578.094401281625</v>
      </c>
      <c r="BC49" s="117">
        <f>AO49</f>
        <v>-42671.184816743858</v>
      </c>
      <c r="BD49" s="124"/>
      <c r="BE49" s="124"/>
      <c r="BF49" s="46"/>
      <c r="BG49" s="46"/>
      <c r="BH49" s="46">
        <v>0</v>
      </c>
      <c r="BI49" s="46">
        <v>0</v>
      </c>
      <c r="BJ49" s="46">
        <v>0</v>
      </c>
      <c r="BK49" s="46">
        <v>0</v>
      </c>
      <c r="BL49" s="46">
        <v>0</v>
      </c>
      <c r="BM49" s="46">
        <v>-35614.216593781624</v>
      </c>
      <c r="BN49" s="46">
        <v>-42671.184816743858</v>
      </c>
      <c r="BO49" s="113">
        <v>-44844.063242771415</v>
      </c>
      <c r="BP49" s="46"/>
      <c r="BQ49" s="46"/>
      <c r="BR49" s="46"/>
    </row>
    <row r="50" spans="1:76" s="173" customFormat="1">
      <c r="A50" s="169" t="s">
        <v>110</v>
      </c>
      <c r="B50" s="170" t="s">
        <v>83</v>
      </c>
      <c r="C50" s="171">
        <f t="shared" ref="C50:AB50" si="51">C48+C49</f>
        <v>30044</v>
      </c>
      <c r="D50" s="171">
        <f t="shared" si="51"/>
        <v>36947</v>
      </c>
      <c r="E50" s="171">
        <f t="shared" si="51"/>
        <v>71061.195964713872</v>
      </c>
      <c r="F50" s="171">
        <f t="shared" si="51"/>
        <v>72991.273536897381</v>
      </c>
      <c r="G50" s="171">
        <f t="shared" si="51"/>
        <v>58012.773738732925</v>
      </c>
      <c r="H50" s="171">
        <f t="shared" si="51"/>
        <v>67296.411589958821</v>
      </c>
      <c r="I50" s="171">
        <f t="shared" si="51"/>
        <v>81038.387388614545</v>
      </c>
      <c r="J50" s="171">
        <f t="shared" si="51"/>
        <v>64015.02174733924</v>
      </c>
      <c r="K50" s="171">
        <f t="shared" si="51"/>
        <v>91832.171308364195</v>
      </c>
      <c r="L50" s="96">
        <f t="shared" si="51"/>
        <v>91647.812908114953</v>
      </c>
      <c r="M50" s="96">
        <f t="shared" si="51"/>
        <v>167532.05383282882</v>
      </c>
      <c r="N50" s="96">
        <f t="shared" si="51"/>
        <v>91647.812908114953</v>
      </c>
      <c r="O50" s="96">
        <f t="shared" si="51"/>
        <v>167532.05383282879</v>
      </c>
      <c r="P50" s="171">
        <f t="shared" si="51"/>
        <v>67907.74566454679</v>
      </c>
      <c r="Q50" s="171">
        <f t="shared" si="51"/>
        <v>70417.119384822741</v>
      </c>
      <c r="R50" s="171">
        <f t="shared" si="51"/>
        <v>71146.540894313541</v>
      </c>
      <c r="S50" s="171">
        <f t="shared" si="51"/>
        <v>72991.273536897381</v>
      </c>
      <c r="T50" s="171">
        <f t="shared" si="51"/>
        <v>72798.095602662986</v>
      </c>
      <c r="U50" s="171">
        <f t="shared" si="51"/>
        <v>72058.992719486138</v>
      </c>
      <c r="V50" s="171">
        <f t="shared" si="51"/>
        <v>70256.04101929054</v>
      </c>
      <c r="W50" s="171">
        <f t="shared" si="51"/>
        <v>58012.773738732925</v>
      </c>
      <c r="X50" s="171">
        <f t="shared" si="51"/>
        <v>52618.951599161839</v>
      </c>
      <c r="Y50" s="171">
        <f t="shared" si="51"/>
        <v>67429.497832562294</v>
      </c>
      <c r="Z50" s="171">
        <f t="shared" si="51"/>
        <v>69170.268598326846</v>
      </c>
      <c r="AA50" s="171">
        <f t="shared" si="51"/>
        <v>67296.411589958821</v>
      </c>
      <c r="AB50" s="171">
        <f t="shared" si="51"/>
        <v>64904.871358056938</v>
      </c>
      <c r="AC50" s="171">
        <v>88298.441536599188</v>
      </c>
      <c r="AD50" s="171">
        <f>AD48+AD49</f>
        <v>80972.652299905865</v>
      </c>
      <c r="AE50" s="171">
        <f>AE48+AE49</f>
        <v>81038.387388614545</v>
      </c>
      <c r="AF50" s="171">
        <f>AF48+AF49</f>
        <v>74951.579410559469</v>
      </c>
      <c r="AG50" s="171">
        <f>AG48+AG49</f>
        <v>79588.31715793864</v>
      </c>
      <c r="AH50" s="171">
        <f t="shared" ref="AH50:AU50" si="52">AH48+AH49</f>
        <v>63073.255539486738</v>
      </c>
      <c r="AI50" s="171">
        <f t="shared" si="52"/>
        <v>64015.02174733924</v>
      </c>
      <c r="AJ50" s="171">
        <f t="shared" si="52"/>
        <v>50285.842613247951</v>
      </c>
      <c r="AK50" s="171">
        <f t="shared" si="52"/>
        <v>64506.653351735848</v>
      </c>
      <c r="AL50" s="171">
        <f t="shared" si="52"/>
        <v>79190.132596202224</v>
      </c>
      <c r="AM50" s="171">
        <f t="shared" si="52"/>
        <v>91832.171308364195</v>
      </c>
      <c r="AN50" s="171">
        <f t="shared" si="52"/>
        <v>98844.994222474837</v>
      </c>
      <c r="AO50" s="171">
        <f t="shared" si="52"/>
        <v>94350.592472524877</v>
      </c>
      <c r="AP50" s="171">
        <f t="shared" si="52"/>
        <v>87534.478996953389</v>
      </c>
      <c r="AQ50" s="171">
        <f t="shared" si="52"/>
        <v>91647.812908114953</v>
      </c>
      <c r="AR50" s="171">
        <f t="shared" si="52"/>
        <v>193518.93943419168</v>
      </c>
      <c r="AS50" s="171">
        <f t="shared" si="52"/>
        <v>179056.19287714612</v>
      </c>
      <c r="AT50" s="171">
        <f t="shared" si="52"/>
        <v>178839.12328559888</v>
      </c>
      <c r="AU50" s="89">
        <f t="shared" si="52"/>
        <v>167532.05383282879</v>
      </c>
      <c r="AW50" s="102">
        <f t="shared" ref="AW50:BC50" si="53">AW48+AW49</f>
        <v>88298.441536599188</v>
      </c>
      <c r="AX50" s="102">
        <f t="shared" si="53"/>
        <v>81038.387388614545</v>
      </c>
      <c r="AY50" s="102">
        <f t="shared" si="53"/>
        <v>79588.31715793864</v>
      </c>
      <c r="AZ50" s="102">
        <f t="shared" si="53"/>
        <v>64015.02174733924</v>
      </c>
      <c r="BA50" s="102">
        <f t="shared" si="53"/>
        <v>64506.653351735848</v>
      </c>
      <c r="BB50" s="102">
        <f t="shared" si="53"/>
        <v>91832.171308364195</v>
      </c>
      <c r="BC50" s="109">
        <f t="shared" si="53"/>
        <v>94350.592472524877</v>
      </c>
      <c r="BD50" s="167"/>
      <c r="BE50" s="167"/>
      <c r="BF50" s="46"/>
      <c r="BG50" s="46"/>
      <c r="BH50" s="46">
        <v>0</v>
      </c>
      <c r="BI50" s="46">
        <v>0</v>
      </c>
      <c r="BJ50" s="46">
        <v>0</v>
      </c>
      <c r="BK50" s="46">
        <v>0</v>
      </c>
      <c r="BL50" s="46"/>
      <c r="BM50" s="46">
        <v>53144.223854524229</v>
      </c>
      <c r="BN50" s="46">
        <v>94350.592472524877</v>
      </c>
      <c r="BO50" s="102">
        <f>BO48+BO49</f>
        <v>85318.285882177341</v>
      </c>
      <c r="BP50" s="46"/>
      <c r="BQ50" s="46"/>
      <c r="BR50" s="46"/>
      <c r="BV50" s="70"/>
      <c r="BW50" s="34"/>
      <c r="BX50" s="34"/>
    </row>
    <row r="51" spans="1:76" s="173" customFormat="1">
      <c r="A51" s="169" t="s">
        <v>9</v>
      </c>
      <c r="B51" s="170" t="s">
        <v>83</v>
      </c>
      <c r="C51" s="171">
        <v>32241</v>
      </c>
      <c r="D51" s="171">
        <v>58766</v>
      </c>
      <c r="E51" s="171">
        <v>56564.706999999995</v>
      </c>
      <c r="F51" s="171">
        <v>60434.997394367107</v>
      </c>
      <c r="G51" s="171">
        <v>74609.631248535894</v>
      </c>
      <c r="H51" s="171">
        <v>82952.963000000003</v>
      </c>
      <c r="I51" s="171">
        <v>91814.931000000011</v>
      </c>
      <c r="J51" s="171">
        <v>118986.692</v>
      </c>
      <c r="K51" s="171">
        <f>AM51</f>
        <v>151855.35529600002</v>
      </c>
      <c r="L51" s="96">
        <f>AQ51</f>
        <v>138167.29</v>
      </c>
      <c r="M51" s="96">
        <f>AU51</f>
        <v>135607.78499999997</v>
      </c>
      <c r="N51" s="96">
        <f>AQ51</f>
        <v>138167.29</v>
      </c>
      <c r="O51" s="96">
        <f>AU51</f>
        <v>135607.78499999997</v>
      </c>
      <c r="P51" s="171">
        <v>54007.3</v>
      </c>
      <c r="Q51" s="171">
        <v>57234.82</v>
      </c>
      <c r="R51" s="171">
        <v>58760.79</v>
      </c>
      <c r="S51" s="171">
        <v>61567.762999999999</v>
      </c>
      <c r="T51" s="171">
        <v>60309.250280780216</v>
      </c>
      <c r="U51" s="171">
        <v>62078.504239036483</v>
      </c>
      <c r="V51" s="171">
        <v>60179.359454840363</v>
      </c>
      <c r="W51" s="171">
        <f>G51</f>
        <v>74609.631248535894</v>
      </c>
      <c r="X51" s="171">
        <v>72060.992946355676</v>
      </c>
      <c r="Y51" s="171">
        <v>79427.692673019992</v>
      </c>
      <c r="Z51" s="171">
        <v>84081.222673019991</v>
      </c>
      <c r="AA51" s="171">
        <v>82952.963000000003</v>
      </c>
      <c r="AB51" s="171">
        <v>86293.237000000008</v>
      </c>
      <c r="AC51" s="171">
        <v>89232.435000000012</v>
      </c>
      <c r="AD51" s="171">
        <v>89248.565000000002</v>
      </c>
      <c r="AE51" s="171">
        <f>I51</f>
        <v>91814.931000000011</v>
      </c>
      <c r="AF51" s="171">
        <v>93440.168000000005</v>
      </c>
      <c r="AG51" s="171">
        <v>94796.490549151844</v>
      </c>
      <c r="AH51" s="171">
        <v>110635.743</v>
      </c>
      <c r="AI51" s="171">
        <f>J51</f>
        <v>118986.692</v>
      </c>
      <c r="AJ51" s="171">
        <v>127912.88099999999</v>
      </c>
      <c r="AK51" s="171">
        <v>142781.38940000001</v>
      </c>
      <c r="AL51" s="171">
        <v>150032.22500000001</v>
      </c>
      <c r="AM51" s="171">
        <v>151855.35529600002</v>
      </c>
      <c r="AN51" s="171">
        <v>152807.61799999999</v>
      </c>
      <c r="AO51" s="171">
        <v>145847.29230018146</v>
      </c>
      <c r="AP51" s="171">
        <v>144512.443</v>
      </c>
      <c r="AQ51" s="171">
        <v>138167.29</v>
      </c>
      <c r="AR51" s="171">
        <f>'Historical Financials USD_EN'!AR51*'Historical Financials THB_EN'!AR$9</f>
        <v>143807.62236000004</v>
      </c>
      <c r="AS51" s="171">
        <f>'Historical Financials USD_EN'!AS51*'Historical Financials THB_EN'!AS$9</f>
        <v>135435.72800000003</v>
      </c>
      <c r="AT51" s="171">
        <f>'Historical Financials USD_EN'!AT51*'Historical Financials THB_EN'!AT$9</f>
        <v>138540.25599999999</v>
      </c>
      <c r="AU51" s="89">
        <f>'Historical Financials USD_EN'!AU51*'Historical Financials THB_EN'!AU$9</f>
        <v>135607.78499999997</v>
      </c>
      <c r="AW51" s="102">
        <f>AC51</f>
        <v>89232.435000000012</v>
      </c>
      <c r="AX51" s="102">
        <f>AE51</f>
        <v>91814.931000000011</v>
      </c>
      <c r="AY51" s="102">
        <f>AG51</f>
        <v>94796.490549151844</v>
      </c>
      <c r="AZ51" s="102">
        <f>AI51</f>
        <v>118986.692</v>
      </c>
      <c r="BA51" s="102">
        <f>AK51</f>
        <v>142781.38940000001</v>
      </c>
      <c r="BB51" s="102">
        <f>AM51</f>
        <v>151855.35529600002</v>
      </c>
      <c r="BC51" s="109">
        <f>AO51</f>
        <v>145847.29230018146</v>
      </c>
      <c r="BD51" s="167"/>
      <c r="BE51" s="167"/>
      <c r="BF51" s="46"/>
      <c r="BG51" s="46"/>
      <c r="BH51" s="46">
        <v>0</v>
      </c>
      <c r="BI51" s="46">
        <v>0</v>
      </c>
      <c r="BJ51" s="46">
        <v>0</v>
      </c>
      <c r="BK51" s="46">
        <v>0</v>
      </c>
      <c r="BL51" s="46">
        <v>-4.7599999990779907E-2</v>
      </c>
      <c r="BM51" s="46">
        <v>5461.1469171179342</v>
      </c>
      <c r="BN51" s="46">
        <v>145847.29230018146</v>
      </c>
      <c r="BO51" s="178">
        <v>142353.35030018148</v>
      </c>
      <c r="BP51" s="46"/>
      <c r="BQ51" s="46">
        <v>-2159.0926998185173</v>
      </c>
      <c r="BR51" s="46"/>
      <c r="BV51" s="70"/>
      <c r="BW51" s="34"/>
      <c r="BX51" s="34"/>
    </row>
    <row r="52" spans="1:76">
      <c r="A52" s="35" t="s">
        <v>111</v>
      </c>
      <c r="B52" s="36" t="s">
        <v>83</v>
      </c>
      <c r="C52" s="88">
        <f t="shared" ref="C52:AB52" si="54">C51-C53-C54</f>
        <v>31908</v>
      </c>
      <c r="D52" s="88">
        <f t="shared" si="54"/>
        <v>58627</v>
      </c>
      <c r="E52" s="88">
        <f t="shared" si="54"/>
        <v>56237.407999999996</v>
      </c>
      <c r="F52" s="88">
        <f t="shared" si="54"/>
        <v>59389.54939436711</v>
      </c>
      <c r="G52" s="88">
        <f t="shared" si="54"/>
        <v>57679.351575515895</v>
      </c>
      <c r="H52" s="88">
        <f t="shared" si="54"/>
        <v>64951.17</v>
      </c>
      <c r="I52" s="88">
        <f t="shared" si="54"/>
        <v>74181.302000000011</v>
      </c>
      <c r="J52" s="88">
        <f t="shared" si="54"/>
        <v>102187.579</v>
      </c>
      <c r="K52" s="88">
        <f t="shared" si="54"/>
        <v>129963.71775000001</v>
      </c>
      <c r="L52" s="122">
        <f t="shared" si="54"/>
        <v>115485.95500000002</v>
      </c>
      <c r="M52" s="122">
        <f t="shared" si="54"/>
        <v>111750.23699999996</v>
      </c>
      <c r="N52" s="122">
        <f t="shared" si="54"/>
        <v>115485.95500000002</v>
      </c>
      <c r="O52" s="122">
        <f t="shared" si="54"/>
        <v>111750.23699999996</v>
      </c>
      <c r="P52" s="88">
        <f t="shared" si="54"/>
        <v>53676.200000000004</v>
      </c>
      <c r="Q52" s="88">
        <f t="shared" si="54"/>
        <v>56839.042999999998</v>
      </c>
      <c r="R52" s="88">
        <f t="shared" si="54"/>
        <v>58253.675999999999</v>
      </c>
      <c r="S52" s="88">
        <f t="shared" si="54"/>
        <v>60505.519</v>
      </c>
      <c r="T52" s="88">
        <f t="shared" si="54"/>
        <v>59202.079452194121</v>
      </c>
      <c r="U52" s="88">
        <f t="shared" si="54"/>
        <v>59878.159357184755</v>
      </c>
      <c r="V52" s="88">
        <f t="shared" si="54"/>
        <v>58153.637914024781</v>
      </c>
      <c r="W52" s="88">
        <f t="shared" si="54"/>
        <v>57679.351575515895</v>
      </c>
      <c r="X52" s="88">
        <f t="shared" si="54"/>
        <v>55410.766585963509</v>
      </c>
      <c r="Y52" s="88">
        <f t="shared" si="54"/>
        <v>62500.273999999998</v>
      </c>
      <c r="Z52" s="88">
        <f t="shared" si="54"/>
        <v>66011.046999999991</v>
      </c>
      <c r="AA52" s="88">
        <f t="shared" si="54"/>
        <v>64951.17</v>
      </c>
      <c r="AB52" s="88">
        <f t="shared" si="54"/>
        <v>68269.364000000001</v>
      </c>
      <c r="AC52" s="88">
        <v>71298.379000000015</v>
      </c>
      <c r="AD52" s="88">
        <f t="shared" ref="AD52:AU52" si="55">AD51-AD53-AD54</f>
        <v>71334.835000000006</v>
      </c>
      <c r="AE52" s="88">
        <f t="shared" si="55"/>
        <v>74181.302000000011</v>
      </c>
      <c r="AF52" s="88">
        <f t="shared" si="55"/>
        <v>75931.697</v>
      </c>
      <c r="AG52" s="88">
        <f t="shared" si="55"/>
        <v>77913.546263572178</v>
      </c>
      <c r="AH52" s="88">
        <f t="shared" si="55"/>
        <v>93755.369000000006</v>
      </c>
      <c r="AI52" s="88">
        <f t="shared" si="55"/>
        <v>102187.579</v>
      </c>
      <c r="AJ52" s="88">
        <f t="shared" si="55"/>
        <v>111252.045</v>
      </c>
      <c r="AK52" s="88">
        <f t="shared" si="55"/>
        <v>124766.10840000001</v>
      </c>
      <c r="AL52" s="88">
        <f t="shared" si="55"/>
        <v>129303.798</v>
      </c>
      <c r="AM52" s="88">
        <f t="shared" si="55"/>
        <v>129963.71775000001</v>
      </c>
      <c r="AN52" s="88">
        <f t="shared" si="55"/>
        <v>129537.56499999999</v>
      </c>
      <c r="AO52" s="88">
        <f t="shared" si="55"/>
        <v>123280.59506631146</v>
      </c>
      <c r="AP52" s="88">
        <f t="shared" si="55"/>
        <v>120253.02500000001</v>
      </c>
      <c r="AQ52" s="88">
        <f t="shared" si="55"/>
        <v>115485.95500000002</v>
      </c>
      <c r="AR52" s="88">
        <f t="shared" si="55"/>
        <v>119189.95836000005</v>
      </c>
      <c r="AS52" s="88">
        <f t="shared" si="55"/>
        <v>111781.19200000002</v>
      </c>
      <c r="AT52" s="88">
        <f t="shared" si="55"/>
        <v>114221.382</v>
      </c>
      <c r="AU52" s="89">
        <f t="shared" si="55"/>
        <v>111750.23699999996</v>
      </c>
      <c r="AW52" s="128">
        <f t="shared" ref="AW52:BC52" si="56">AW51-AW53-AW54</f>
        <v>71298.379000000015</v>
      </c>
      <c r="AX52" s="128">
        <f t="shared" si="56"/>
        <v>74181.302000000011</v>
      </c>
      <c r="AY52" s="128">
        <f t="shared" si="56"/>
        <v>77913.546263572178</v>
      </c>
      <c r="AZ52" s="128">
        <f t="shared" si="56"/>
        <v>102187.579</v>
      </c>
      <c r="BA52" s="128">
        <f t="shared" si="56"/>
        <v>124766.10840000001</v>
      </c>
      <c r="BB52" s="128">
        <f t="shared" si="56"/>
        <v>129963.71775000001</v>
      </c>
      <c r="BC52" s="100">
        <f t="shared" si="56"/>
        <v>123280.59506631146</v>
      </c>
      <c r="BD52" s="124"/>
      <c r="BE52" s="124"/>
      <c r="BF52" s="46"/>
      <c r="BG52" s="46"/>
      <c r="BH52" s="46">
        <v>0</v>
      </c>
      <c r="BI52" s="46">
        <v>0</v>
      </c>
      <c r="BJ52" s="46">
        <v>0</v>
      </c>
      <c r="BK52" s="46">
        <v>0</v>
      </c>
      <c r="BL52" s="46">
        <v>-4.7599999990779907E-2</v>
      </c>
      <c r="BM52" s="46">
        <v>1512.5709900510847</v>
      </c>
      <c r="BN52" s="46">
        <v>123280.59506631146</v>
      </c>
      <c r="BO52" s="128">
        <f>BO51-BO53-BO54</f>
        <v>118093.93309029772</v>
      </c>
      <c r="BP52" s="46"/>
      <c r="BQ52" s="46"/>
      <c r="BR52" s="46"/>
    </row>
    <row r="53" spans="1:76">
      <c r="A53" s="35" t="s">
        <v>112</v>
      </c>
      <c r="B53" s="36" t="s">
        <v>83</v>
      </c>
      <c r="C53" s="88">
        <f>'Historical Financials USD_EN'!C53*'Historical Financials USD_EN'!C9</f>
        <v>333</v>
      </c>
      <c r="D53" s="88">
        <f>'Historical Financials USD_EN'!D53*'Historical Financials USD_EN'!D9</f>
        <v>139</v>
      </c>
      <c r="E53" s="88">
        <f>'Historical Financials USD_EN'!E53*'Historical Financials USD_EN'!E9</f>
        <v>327.29899999999998</v>
      </c>
      <c r="F53" s="88">
        <f>1045.448</f>
        <v>1045.4480000000001</v>
      </c>
      <c r="G53" s="88">
        <f>'Historical Financials USD_EN'!G53*'Historical Financials USD_EN'!G9</f>
        <v>2056.2080000000001</v>
      </c>
      <c r="H53" s="88">
        <f>'Historical Financials USD_EN'!H53*'Historical Financials USD_EN'!H9</f>
        <v>3127.721</v>
      </c>
      <c r="I53" s="88">
        <v>2759.5569999999998</v>
      </c>
      <c r="J53" s="88">
        <v>1925.0409999999999</v>
      </c>
      <c r="K53" s="88">
        <f>AM53</f>
        <v>7017.5658729999996</v>
      </c>
      <c r="L53" s="122">
        <v>8455.366</v>
      </c>
      <c r="M53" s="122">
        <v>8952.7900000000009</v>
      </c>
      <c r="N53" s="122">
        <f>AQ53</f>
        <v>8455.366</v>
      </c>
      <c r="O53" s="122">
        <f>AU53</f>
        <v>8952.7900000000009</v>
      </c>
      <c r="P53" s="88">
        <f>'Historical Financials USD_EN'!P53*'Historical Financials USD_EN'!P9</f>
        <v>331.1</v>
      </c>
      <c r="Q53" s="88">
        <f>'Historical Financials USD_EN'!Q53*'Historical Financials USD_EN'!Q9</f>
        <v>395.77699999999999</v>
      </c>
      <c r="R53" s="88">
        <f>'Historical Financials USD_EN'!R53*'Historical Financials USD_EN'!R9</f>
        <v>507.11399999999998</v>
      </c>
      <c r="S53" s="88">
        <f>'Historical Financials USD_EN'!S53*'Historical Financials USD_EN'!S9</f>
        <v>1062.2439999999999</v>
      </c>
      <c r="T53" s="88">
        <v>1107.1708285860973</v>
      </c>
      <c r="U53" s="88">
        <v>2200.3448818517259</v>
      </c>
      <c r="V53" s="88">
        <v>2025.7215408155839</v>
      </c>
      <c r="W53" s="88">
        <f>G53</f>
        <v>2056.2080000000001</v>
      </c>
      <c r="X53" s="88">
        <f>'Historical Financials USD_EN'!X53*'Historical Financials USD_EN'!X9</f>
        <v>1776.15468737217</v>
      </c>
      <c r="Y53" s="88">
        <f>'Historical Financials USD_EN'!Y53*'Historical Financials USD_EN'!Y9</f>
        <v>2053.3470000000002</v>
      </c>
      <c r="Z53" s="88">
        <v>3196.1039999999998</v>
      </c>
      <c r="AA53" s="88">
        <f>'Historical Financials USD_EN'!AA53*'Historical Financials USD_EN'!AA9</f>
        <v>3127.721</v>
      </c>
      <c r="AB53" s="88">
        <f>'Historical Financials USD_EN'!AB53*'Historical Financials USD_EN'!AB9</f>
        <v>3149.8009999999999</v>
      </c>
      <c r="AC53" s="88">
        <v>3059.9839999999999</v>
      </c>
      <c r="AD53" s="88">
        <v>3039.6579999999999</v>
      </c>
      <c r="AE53" s="88">
        <f>I53</f>
        <v>2759.5569999999998</v>
      </c>
      <c r="AF53" s="88">
        <v>2634.3989999999999</v>
      </c>
      <c r="AG53" s="88">
        <v>2008.8726125596804</v>
      </c>
      <c r="AH53" s="88">
        <v>2006.3019999999999</v>
      </c>
      <c r="AI53" s="88">
        <f>J53</f>
        <v>1925.0409999999999</v>
      </c>
      <c r="AJ53" s="88">
        <v>1786.7639999999999</v>
      </c>
      <c r="AK53" s="88">
        <v>3141.2089999999998</v>
      </c>
      <c r="AL53" s="88">
        <v>5854.3549999999996</v>
      </c>
      <c r="AM53" s="88">
        <v>7017.5658729999996</v>
      </c>
      <c r="AN53" s="88">
        <v>8395.9809999999998</v>
      </c>
      <c r="AO53" s="88">
        <v>7692.6252338699996</v>
      </c>
      <c r="AP53" s="88">
        <v>9385.3459999999995</v>
      </c>
      <c r="AQ53" s="88">
        <v>8455.366</v>
      </c>
      <c r="AR53" s="88">
        <f>'Historical Financials USD_EN'!AR53*'Historical Financials THB_EN'!AR$9</f>
        <v>9712.9060000000009</v>
      </c>
      <c r="AS53" s="88">
        <f>'Historical Financials USD_EN'!AS53*'Historical Financials THB_EN'!AS$9</f>
        <v>8749.7780000000002</v>
      </c>
      <c r="AT53" s="88">
        <f>'Historical Financials USD_EN'!AT53*'Historical Financials THB_EN'!AT$9</f>
        <v>9414.116</v>
      </c>
      <c r="AU53" s="89">
        <f>'Historical Financials USD_EN'!AU53*'Historical Financials THB_EN'!AU$9</f>
        <v>8952.7900000000009</v>
      </c>
      <c r="AW53" s="128">
        <f>AC53</f>
        <v>3059.9839999999999</v>
      </c>
      <c r="AX53" s="128">
        <f>AE53</f>
        <v>2759.5569999999998</v>
      </c>
      <c r="AY53" s="128">
        <f>AG53</f>
        <v>2008.8726125596804</v>
      </c>
      <c r="AZ53" s="128">
        <f>AI53</f>
        <v>1925.0409999999999</v>
      </c>
      <c r="BA53" s="128">
        <f>AK53</f>
        <v>3141.2089999999998</v>
      </c>
      <c r="BB53" s="128">
        <f>AM53</f>
        <v>7017.5658729999996</v>
      </c>
      <c r="BC53" s="100">
        <f>AO53</f>
        <v>7692.6252338699996</v>
      </c>
      <c r="BD53" s="124"/>
      <c r="BE53" s="124"/>
      <c r="BF53" s="46"/>
      <c r="BG53" s="46"/>
      <c r="BH53" s="46">
        <v>0</v>
      </c>
      <c r="BI53" s="46">
        <v>0</v>
      </c>
      <c r="BJ53" s="46">
        <v>0</v>
      </c>
      <c r="BK53" s="46">
        <v>0</v>
      </c>
      <c r="BL53" s="46">
        <v>0</v>
      </c>
      <c r="BM53" s="46">
        <v>4074.5042540668333</v>
      </c>
      <c r="BN53" s="46">
        <v>7692.6252338699996</v>
      </c>
      <c r="BO53" s="177">
        <v>9385.3452098837497</v>
      </c>
      <c r="BP53" s="46"/>
      <c r="BQ53" s="46">
        <v>-2268.5077661300002</v>
      </c>
      <c r="BR53" s="46"/>
    </row>
    <row r="54" spans="1:76">
      <c r="A54" s="35" t="s">
        <v>113</v>
      </c>
      <c r="B54" s="36" t="s">
        <v>83</v>
      </c>
      <c r="C54" s="88">
        <v>0</v>
      </c>
      <c r="D54" s="88">
        <v>0</v>
      </c>
      <c r="E54" s="88">
        <v>0</v>
      </c>
      <c r="F54" s="88">
        <v>0</v>
      </c>
      <c r="G54" s="88">
        <v>14874.07167302</v>
      </c>
      <c r="H54" s="88">
        <v>14874.072</v>
      </c>
      <c r="I54" s="88">
        <v>14874.072</v>
      </c>
      <c r="J54" s="88">
        <v>14874.072</v>
      </c>
      <c r="K54" s="88">
        <f>AM54</f>
        <v>14874.071673</v>
      </c>
      <c r="L54" s="122">
        <f>AQ54</f>
        <v>14225.968999999999</v>
      </c>
      <c r="M54" s="122">
        <f>AU54</f>
        <v>14904.758</v>
      </c>
      <c r="N54" s="122">
        <f>AQ54</f>
        <v>14225.968999999999</v>
      </c>
      <c r="O54" s="122">
        <f>AU54</f>
        <v>14904.758</v>
      </c>
      <c r="P54" s="88">
        <v>0</v>
      </c>
      <c r="Q54" s="88">
        <v>0</v>
      </c>
      <c r="R54" s="88">
        <v>0</v>
      </c>
      <c r="S54" s="88">
        <v>0</v>
      </c>
      <c r="T54" s="88">
        <v>0</v>
      </c>
      <c r="U54" s="88">
        <v>0</v>
      </c>
      <c r="V54" s="88">
        <v>0</v>
      </c>
      <c r="W54" s="88">
        <v>14874.07167302</v>
      </c>
      <c r="X54" s="88">
        <v>14874.07167302</v>
      </c>
      <c r="Y54" s="88">
        <v>14874.07167302</v>
      </c>
      <c r="Z54" s="88">
        <v>14874.07167302</v>
      </c>
      <c r="AA54" s="88">
        <v>14874.072</v>
      </c>
      <c r="AB54" s="88">
        <v>14874.072</v>
      </c>
      <c r="AC54" s="88">
        <v>14874.072</v>
      </c>
      <c r="AD54" s="88">
        <v>14874.072</v>
      </c>
      <c r="AE54" s="88">
        <f>I54</f>
        <v>14874.072</v>
      </c>
      <c r="AF54" s="88">
        <v>14874.072</v>
      </c>
      <c r="AG54" s="88">
        <v>14874.07167302</v>
      </c>
      <c r="AH54" s="88">
        <v>14874.072</v>
      </c>
      <c r="AI54" s="88">
        <f>J54</f>
        <v>14874.072</v>
      </c>
      <c r="AJ54" s="88">
        <v>14874.072</v>
      </c>
      <c r="AK54" s="88">
        <v>14874.072</v>
      </c>
      <c r="AL54" s="88">
        <v>14874.072</v>
      </c>
      <c r="AM54" s="88">
        <v>14874.071673</v>
      </c>
      <c r="AN54" s="88">
        <v>14874.072</v>
      </c>
      <c r="AO54" s="88">
        <v>14874.072</v>
      </c>
      <c r="AP54" s="88">
        <v>14874.072</v>
      </c>
      <c r="AQ54" s="88">
        <v>14225.968999999999</v>
      </c>
      <c r="AR54" s="88">
        <f>'Historical Financials USD_EN'!AR54*'Historical Financials THB_EN'!AR$9</f>
        <v>14904.758</v>
      </c>
      <c r="AS54" s="88">
        <f>'Historical Financials USD_EN'!AS54*'Historical Financials THB_EN'!AS$9</f>
        <v>14904.758</v>
      </c>
      <c r="AT54" s="88">
        <f>'Historical Financials USD_EN'!AT54*'Historical Financials THB_EN'!AT$9</f>
        <v>14904.758</v>
      </c>
      <c r="AU54" s="89">
        <f>'Historical Financials USD_EN'!AU54*'Historical Financials THB_EN'!AU$9</f>
        <v>14904.758</v>
      </c>
      <c r="AW54" s="128">
        <f>AC54</f>
        <v>14874.072</v>
      </c>
      <c r="AX54" s="128">
        <f>AE54</f>
        <v>14874.072</v>
      </c>
      <c r="AY54" s="128">
        <f>AG54</f>
        <v>14874.07167302</v>
      </c>
      <c r="AZ54" s="128">
        <f>AI54</f>
        <v>14874.072</v>
      </c>
      <c r="BA54" s="128">
        <f>AK54</f>
        <v>14874.072</v>
      </c>
      <c r="BB54" s="128">
        <f>AM54</f>
        <v>14874.071673</v>
      </c>
      <c r="BC54" s="100">
        <f>AO54</f>
        <v>14874.072</v>
      </c>
      <c r="BD54" s="124"/>
      <c r="BE54" s="124"/>
      <c r="BF54" s="46"/>
      <c r="BG54" s="46"/>
      <c r="BH54" s="46">
        <v>0</v>
      </c>
      <c r="BI54" s="46">
        <v>0</v>
      </c>
      <c r="BJ54" s="46">
        <v>0</v>
      </c>
      <c r="BK54" s="46">
        <v>0</v>
      </c>
      <c r="BL54" s="46">
        <v>0</v>
      </c>
      <c r="BM54" s="46">
        <v>-125.92832699999963</v>
      </c>
      <c r="BN54" s="46">
        <v>14874.072</v>
      </c>
      <c r="BO54" s="128">
        <v>14874.072</v>
      </c>
      <c r="BP54" s="46"/>
      <c r="BQ54" s="46"/>
      <c r="BR54" s="46"/>
    </row>
    <row r="55" spans="1:76">
      <c r="A55" s="35" t="s">
        <v>114</v>
      </c>
      <c r="B55" s="36" t="s">
        <v>115</v>
      </c>
      <c r="C55" s="179">
        <f>C50/C51</f>
        <v>0.93185695232778143</v>
      </c>
      <c r="D55" s="179">
        <f>D50/D51</f>
        <v>0.62871388217676893</v>
      </c>
      <c r="E55" s="179">
        <f>E50/E51</f>
        <v>1.2562815178148785</v>
      </c>
      <c r="F55" s="179">
        <f>F50/F51</f>
        <v>1.2077649819457192</v>
      </c>
      <c r="G55" s="179">
        <f>G50/G51</f>
        <v>0.77755073665333707</v>
      </c>
      <c r="H55" s="179">
        <f t="shared" ref="H55:AB55" si="57">H50/H51</f>
        <v>0.81125988941418303</v>
      </c>
      <c r="I55" s="179">
        <f t="shared" si="57"/>
        <v>0.88262754767647256</v>
      </c>
      <c r="J55" s="179">
        <f t="shared" si="57"/>
        <v>0.53800152497171061</v>
      </c>
      <c r="K55" s="179">
        <f t="shared" si="57"/>
        <v>0.60473449309286964</v>
      </c>
      <c r="L55" s="180">
        <f t="shared" si="57"/>
        <v>0.66331049055181546</v>
      </c>
      <c r="M55" s="180">
        <f t="shared" si="57"/>
        <v>1.235416195558602</v>
      </c>
      <c r="N55" s="180">
        <f t="shared" si="57"/>
        <v>0.66331049055181546</v>
      </c>
      <c r="O55" s="180">
        <f t="shared" si="57"/>
        <v>1.2354161955586018</v>
      </c>
      <c r="P55" s="179">
        <f t="shared" si="57"/>
        <v>1.2573808663744861</v>
      </c>
      <c r="Q55" s="179">
        <f t="shared" si="57"/>
        <v>1.2303195744272934</v>
      </c>
      <c r="R55" s="179">
        <f t="shared" si="57"/>
        <v>1.210782579579232</v>
      </c>
      <c r="S55" s="179">
        <f t="shared" si="57"/>
        <v>1.1855436998238409</v>
      </c>
      <c r="T55" s="179">
        <f t="shared" si="57"/>
        <v>1.2070800957355428</v>
      </c>
      <c r="U55" s="179">
        <f t="shared" si="57"/>
        <v>1.160772051498201</v>
      </c>
      <c r="V55" s="179">
        <f t="shared" si="57"/>
        <v>1.1674441478894753</v>
      </c>
      <c r="W55" s="179">
        <f t="shared" si="57"/>
        <v>0.77755073665333707</v>
      </c>
      <c r="X55" s="179">
        <f t="shared" si="57"/>
        <v>0.73020020190858226</v>
      </c>
      <c r="Y55" s="179">
        <f t="shared" si="57"/>
        <v>0.84894191891169912</v>
      </c>
      <c r="Z55" s="179">
        <f t="shared" si="57"/>
        <v>0.82266011838719633</v>
      </c>
      <c r="AA55" s="179">
        <f t="shared" si="57"/>
        <v>0.81125988941418303</v>
      </c>
      <c r="AB55" s="179">
        <f t="shared" si="57"/>
        <v>0.75214319933388207</v>
      </c>
      <c r="AC55" s="179">
        <v>0.98953302727421011</v>
      </c>
      <c r="AD55" s="179">
        <f>AD50/AD51</f>
        <v>0.90727119589996619</v>
      </c>
      <c r="AE55" s="179">
        <f>AE50/AE51</f>
        <v>0.88262754767647256</v>
      </c>
      <c r="AF55" s="179">
        <f>AF50/AF51</f>
        <v>0.80213446759384532</v>
      </c>
      <c r="AG55" s="179">
        <f>AG50/AG51</f>
        <v>0.83957029101907743</v>
      </c>
      <c r="AH55" s="179">
        <f t="shared" ref="AH55:AU55" si="58">AH50/AH51</f>
        <v>0.57009835907629536</v>
      </c>
      <c r="AI55" s="179">
        <f t="shared" si="58"/>
        <v>0.53800152497171061</v>
      </c>
      <c r="AJ55" s="179">
        <f t="shared" si="58"/>
        <v>0.39312571353347869</v>
      </c>
      <c r="AK55" s="179">
        <f t="shared" si="58"/>
        <v>0.45178614399823064</v>
      </c>
      <c r="AL55" s="179">
        <f t="shared" si="58"/>
        <v>0.5278208238010349</v>
      </c>
      <c r="AM55" s="179">
        <f t="shared" si="58"/>
        <v>0.60473449309286964</v>
      </c>
      <c r="AN55" s="179">
        <f t="shared" si="58"/>
        <v>0.64685907362599449</v>
      </c>
      <c r="AO55" s="179">
        <f t="shared" si="58"/>
        <v>0.64691356955968315</v>
      </c>
      <c r="AP55" s="179">
        <f t="shared" si="58"/>
        <v>0.60572278192649054</v>
      </c>
      <c r="AQ55" s="179">
        <f t="shared" si="58"/>
        <v>0.66331049055181546</v>
      </c>
      <c r="AR55" s="179">
        <f t="shared" si="58"/>
        <v>1.3456792919484273</v>
      </c>
      <c r="AS55" s="179">
        <f t="shared" si="58"/>
        <v>1.3220750205377572</v>
      </c>
      <c r="AT55" s="179">
        <f t="shared" si="58"/>
        <v>1.2908820038963902</v>
      </c>
      <c r="AU55" s="150">
        <f t="shared" si="58"/>
        <v>1.2354161955586018</v>
      </c>
      <c r="AW55" s="46">
        <f t="shared" ref="AW55:BC55" si="59">AW50/AW51</f>
        <v>0.98953302727421011</v>
      </c>
      <c r="AX55" s="46">
        <f t="shared" si="59"/>
        <v>0.88262754767647256</v>
      </c>
      <c r="AY55" s="46">
        <f t="shared" si="59"/>
        <v>0.83957029101907743</v>
      </c>
      <c r="AZ55" s="46">
        <f t="shared" si="59"/>
        <v>0.53800152497171061</v>
      </c>
      <c r="BA55" s="46">
        <f t="shared" si="59"/>
        <v>0.45178614399823064</v>
      </c>
      <c r="BB55" s="46">
        <f t="shared" si="59"/>
        <v>0.60473449309286964</v>
      </c>
      <c r="BC55" s="181">
        <f t="shared" si="59"/>
        <v>0.64691356955968315</v>
      </c>
      <c r="BD55" s="182"/>
      <c r="BE55" s="182"/>
      <c r="BF55" s="183"/>
      <c r="BG55" s="184"/>
      <c r="BH55" s="46">
        <v>0</v>
      </c>
      <c r="BI55" s="46">
        <v>0</v>
      </c>
      <c r="BJ55" s="46">
        <v>0</v>
      </c>
      <c r="BK55" s="46">
        <v>0</v>
      </c>
      <c r="BL55" s="46">
        <v>-0.36946051268121322</v>
      </c>
      <c r="BM55" s="46">
        <v>0.34046210224997586</v>
      </c>
      <c r="BN55" s="46">
        <v>0.64691356955968315</v>
      </c>
      <c r="BO55" s="46">
        <f>BO50/BO51</f>
        <v>0.5993416080637799</v>
      </c>
      <c r="BP55" s="46"/>
      <c r="BQ55" s="46"/>
      <c r="BR55" s="46"/>
    </row>
    <row r="56" spans="1:76">
      <c r="A56" s="35" t="s">
        <v>116</v>
      </c>
      <c r="B56" s="36" t="s">
        <v>83</v>
      </c>
      <c r="C56" s="105">
        <f t="shared" ref="C56:AB56" si="60">C51+C50</f>
        <v>62285</v>
      </c>
      <c r="D56" s="105">
        <f t="shared" si="60"/>
        <v>95713</v>
      </c>
      <c r="E56" s="105">
        <f t="shared" si="60"/>
        <v>127625.90296471387</v>
      </c>
      <c r="F56" s="105">
        <f t="shared" si="60"/>
        <v>133426.2709312645</v>
      </c>
      <c r="G56" s="105">
        <f t="shared" si="60"/>
        <v>132622.40498726882</v>
      </c>
      <c r="H56" s="105">
        <f t="shared" si="60"/>
        <v>150249.37458995881</v>
      </c>
      <c r="I56" s="105">
        <f t="shared" si="60"/>
        <v>172853.31838861457</v>
      </c>
      <c r="J56" s="105">
        <f t="shared" si="60"/>
        <v>183001.71374733924</v>
      </c>
      <c r="K56" s="105">
        <f t="shared" si="60"/>
        <v>243687.52660436422</v>
      </c>
      <c r="L56" s="106">
        <f t="shared" si="60"/>
        <v>229815.10290811496</v>
      </c>
      <c r="M56" s="106">
        <f t="shared" si="60"/>
        <v>303139.8388328288</v>
      </c>
      <c r="N56" s="106">
        <f t="shared" si="60"/>
        <v>229815.10290811496</v>
      </c>
      <c r="O56" s="106">
        <f t="shared" si="60"/>
        <v>303139.8388328288</v>
      </c>
      <c r="P56" s="105">
        <f t="shared" si="60"/>
        <v>121915.04566454679</v>
      </c>
      <c r="Q56" s="105">
        <f t="shared" si="60"/>
        <v>127651.93938482273</v>
      </c>
      <c r="R56" s="105">
        <f t="shared" si="60"/>
        <v>129907.33089431355</v>
      </c>
      <c r="S56" s="105">
        <f t="shared" si="60"/>
        <v>134559.03653689739</v>
      </c>
      <c r="T56" s="105">
        <f t="shared" si="60"/>
        <v>133107.34588344319</v>
      </c>
      <c r="U56" s="105">
        <f t="shared" si="60"/>
        <v>134137.49695852262</v>
      </c>
      <c r="V56" s="105">
        <f t="shared" si="60"/>
        <v>130435.4004741309</v>
      </c>
      <c r="W56" s="105">
        <f t="shared" si="60"/>
        <v>132622.40498726882</v>
      </c>
      <c r="X56" s="105">
        <f t="shared" si="60"/>
        <v>124679.94454551752</v>
      </c>
      <c r="Y56" s="105">
        <f t="shared" si="60"/>
        <v>146857.19050558229</v>
      </c>
      <c r="Z56" s="105">
        <f t="shared" si="60"/>
        <v>153251.49127134684</v>
      </c>
      <c r="AA56" s="105">
        <f t="shared" si="60"/>
        <v>150249.37458995881</v>
      </c>
      <c r="AB56" s="105">
        <f t="shared" si="60"/>
        <v>151198.10835805695</v>
      </c>
      <c r="AC56" s="105">
        <v>177530.87653659919</v>
      </c>
      <c r="AD56" s="105">
        <f t="shared" ref="AD56:AU56" si="61">AD51+AD50</f>
        <v>170221.21729990587</v>
      </c>
      <c r="AE56" s="105">
        <f t="shared" si="61"/>
        <v>172853.31838861457</v>
      </c>
      <c r="AF56" s="105">
        <f t="shared" si="61"/>
        <v>168391.74741055947</v>
      </c>
      <c r="AG56" s="105">
        <f t="shared" si="61"/>
        <v>174384.80770709048</v>
      </c>
      <c r="AH56" s="105">
        <f t="shared" si="61"/>
        <v>173708.99853948673</v>
      </c>
      <c r="AI56" s="105">
        <f t="shared" si="61"/>
        <v>183001.71374733924</v>
      </c>
      <c r="AJ56" s="105">
        <f t="shared" si="61"/>
        <v>178198.72361324794</v>
      </c>
      <c r="AK56" s="105">
        <f t="shared" si="61"/>
        <v>207288.04275173586</v>
      </c>
      <c r="AL56" s="105">
        <f t="shared" si="61"/>
        <v>229222.35759620223</v>
      </c>
      <c r="AM56" s="105">
        <f t="shared" si="61"/>
        <v>243687.52660436422</v>
      </c>
      <c r="AN56" s="105">
        <f t="shared" si="61"/>
        <v>251652.61222247483</v>
      </c>
      <c r="AO56" s="105">
        <f t="shared" si="61"/>
        <v>240197.88477270634</v>
      </c>
      <c r="AP56" s="105">
        <f t="shared" si="61"/>
        <v>232046.92199695337</v>
      </c>
      <c r="AQ56" s="105">
        <f t="shared" si="61"/>
        <v>229815.10290811496</v>
      </c>
      <c r="AR56" s="105">
        <f t="shared" si="61"/>
        <v>337326.56179419172</v>
      </c>
      <c r="AS56" s="105">
        <f t="shared" si="61"/>
        <v>314491.92087714619</v>
      </c>
      <c r="AT56" s="105">
        <f t="shared" si="61"/>
        <v>317379.37928559887</v>
      </c>
      <c r="AU56" s="89">
        <f t="shared" si="61"/>
        <v>303139.8388328288</v>
      </c>
      <c r="AW56" s="98">
        <f t="shared" ref="AW56:BC56" si="62">AW51+AW50</f>
        <v>177530.87653659919</v>
      </c>
      <c r="AX56" s="98">
        <f t="shared" si="62"/>
        <v>172853.31838861457</v>
      </c>
      <c r="AY56" s="98">
        <f t="shared" si="62"/>
        <v>174384.80770709048</v>
      </c>
      <c r="AZ56" s="98">
        <f t="shared" si="62"/>
        <v>183001.71374733924</v>
      </c>
      <c r="BA56" s="98">
        <f t="shared" si="62"/>
        <v>207288.04275173586</v>
      </c>
      <c r="BB56" s="98">
        <f t="shared" si="62"/>
        <v>243687.52660436422</v>
      </c>
      <c r="BC56" s="185">
        <f t="shared" si="62"/>
        <v>240197.88477270634</v>
      </c>
      <c r="BD56" s="186"/>
      <c r="BE56" s="186"/>
      <c r="BF56" s="183"/>
      <c r="BG56" s="184"/>
      <c r="BH56" s="46">
        <v>0</v>
      </c>
      <c r="BI56" s="46">
        <v>0</v>
      </c>
      <c r="BJ56" s="46">
        <v>0</v>
      </c>
      <c r="BK56" s="46">
        <v>0</v>
      </c>
      <c r="BL56" s="46"/>
      <c r="BM56" s="46">
        <v>58605.370771642134</v>
      </c>
      <c r="BN56" s="46">
        <v>240197.88477270634</v>
      </c>
      <c r="BO56" s="98">
        <f>BO51+BO50</f>
        <v>227671.63618235884</v>
      </c>
      <c r="BP56" s="46"/>
      <c r="BQ56" s="46"/>
      <c r="BR56" s="46"/>
    </row>
    <row r="57" spans="1:76" hidden="1" outlineLevel="1">
      <c r="A57" s="187"/>
      <c r="B57" s="188"/>
      <c r="C57" s="105"/>
      <c r="D57" s="105"/>
      <c r="E57" s="105"/>
      <c r="F57" s="105"/>
      <c r="G57" s="105"/>
      <c r="H57" s="105"/>
      <c r="I57" s="105"/>
      <c r="J57" s="105"/>
      <c r="K57" s="105"/>
      <c r="L57" s="189"/>
      <c r="M57" s="189"/>
      <c r="N57" s="189"/>
      <c r="O57" s="189"/>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90"/>
      <c r="AW57" s="191"/>
      <c r="AX57" s="191"/>
      <c r="AY57" s="191"/>
      <c r="AZ57" s="191"/>
      <c r="BA57" s="191"/>
      <c r="BB57" s="191"/>
      <c r="BC57" s="192"/>
      <c r="BD57" s="193"/>
      <c r="BE57" s="193"/>
      <c r="BF57" s="183"/>
      <c r="BG57" s="184"/>
      <c r="BH57" s="46">
        <v>0</v>
      </c>
      <c r="BI57" s="46">
        <v>0</v>
      </c>
      <c r="BJ57" s="46">
        <v>0</v>
      </c>
      <c r="BK57" s="46">
        <v>0</v>
      </c>
      <c r="BL57" s="46">
        <v>0</v>
      </c>
      <c r="BM57" s="46">
        <v>0</v>
      </c>
      <c r="BN57" s="46">
        <v>0</v>
      </c>
      <c r="BO57" s="191"/>
      <c r="BP57" s="46"/>
      <c r="BQ57" s="46"/>
      <c r="BR57" s="46"/>
    </row>
    <row r="58" spans="1:76" collapsed="1">
      <c r="A58" s="35"/>
      <c r="B58" s="36"/>
      <c r="C58" s="194"/>
      <c r="D58" s="194"/>
      <c r="E58" s="194"/>
      <c r="F58" s="194"/>
      <c r="G58" s="194"/>
      <c r="H58" s="194"/>
      <c r="I58" s="194"/>
      <c r="J58" s="194"/>
      <c r="K58" s="194"/>
      <c r="L58" s="189"/>
      <c r="M58" s="189"/>
      <c r="N58" s="189"/>
      <c r="O58" s="189"/>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0"/>
      <c r="BC58" s="195"/>
      <c r="BD58" s="196"/>
      <c r="BE58" s="196"/>
      <c r="BF58" s="46"/>
      <c r="BG58" s="46"/>
      <c r="BH58" s="46">
        <v>0</v>
      </c>
      <c r="BI58" s="46">
        <v>0</v>
      </c>
      <c r="BJ58" s="46">
        <v>0</v>
      </c>
      <c r="BK58" s="46">
        <v>0</v>
      </c>
      <c r="BL58" s="46">
        <v>0</v>
      </c>
      <c r="BM58" s="46">
        <v>0</v>
      </c>
      <c r="BN58" s="46">
        <v>0</v>
      </c>
      <c r="BP58" s="46"/>
      <c r="BQ58" s="46"/>
      <c r="BR58" s="46"/>
    </row>
    <row r="59" spans="1:76" s="30" customFormat="1" ht="26">
      <c r="A59" s="80" t="s">
        <v>117</v>
      </c>
      <c r="B59" s="81"/>
      <c r="C59" s="31"/>
      <c r="D59" s="31"/>
      <c r="E59" s="31"/>
      <c r="F59" s="31"/>
      <c r="G59" s="82"/>
      <c r="H59" s="82"/>
      <c r="I59" s="82"/>
      <c r="J59" s="82"/>
      <c r="K59" s="82"/>
      <c r="L59" s="84"/>
      <c r="M59" s="84"/>
      <c r="N59" s="84"/>
      <c r="O59" s="84"/>
      <c r="P59" s="82"/>
      <c r="Q59" s="82"/>
      <c r="R59" s="82"/>
      <c r="S59" s="82"/>
      <c r="T59" s="82"/>
      <c r="U59" s="82"/>
      <c r="V59" s="82"/>
      <c r="W59" s="82"/>
      <c r="X59" s="82"/>
      <c r="Y59" s="82"/>
      <c r="Z59" s="82"/>
      <c r="AA59" s="82"/>
      <c r="AB59" s="82"/>
      <c r="AC59" s="82"/>
      <c r="AD59" s="82"/>
      <c r="AE59" s="31"/>
      <c r="AF59" s="31"/>
      <c r="AG59" s="31"/>
      <c r="AH59" s="31"/>
      <c r="AI59" s="31"/>
      <c r="AJ59" s="31"/>
      <c r="AK59" s="31"/>
      <c r="AL59" s="31"/>
      <c r="AM59" s="31"/>
      <c r="AN59" s="31"/>
      <c r="AO59" s="31"/>
      <c r="AP59" s="31"/>
      <c r="AQ59" s="31"/>
      <c r="AR59" s="31"/>
      <c r="AS59" s="31"/>
      <c r="AT59" s="31"/>
      <c r="AU59" s="84"/>
      <c r="AW59" s="31"/>
      <c r="AX59" s="31"/>
      <c r="AY59" s="31"/>
      <c r="AZ59" s="31"/>
      <c r="BA59" s="31"/>
      <c r="BB59" s="31"/>
      <c r="BC59" s="32"/>
      <c r="BD59" s="32"/>
      <c r="BE59" s="32"/>
      <c r="BF59" s="46"/>
      <c r="BG59" s="46"/>
      <c r="BH59" s="46">
        <v>0</v>
      </c>
      <c r="BI59" s="46">
        <v>0</v>
      </c>
      <c r="BJ59" s="46">
        <v>0</v>
      </c>
      <c r="BK59" s="46">
        <v>0</v>
      </c>
      <c r="BL59" s="46">
        <v>0</v>
      </c>
      <c r="BM59" s="46">
        <v>0</v>
      </c>
      <c r="BN59" s="46">
        <v>0</v>
      </c>
      <c r="BO59" s="31"/>
      <c r="BP59" s="46"/>
      <c r="BQ59" s="46"/>
      <c r="BR59" s="46"/>
      <c r="BV59" s="33"/>
      <c r="BW59" s="34"/>
      <c r="BX59" s="34"/>
    </row>
    <row r="60" spans="1:76">
      <c r="A60" s="169" t="s">
        <v>0</v>
      </c>
      <c r="B60" s="36" t="s">
        <v>83</v>
      </c>
      <c r="C60" s="88">
        <f t="shared" ref="C60:M60" si="63">C15</f>
        <v>12598.892037187703</v>
      </c>
      <c r="D60" s="88">
        <f t="shared" si="63"/>
        <v>16893.61615875503</v>
      </c>
      <c r="E60" s="88">
        <f t="shared" si="63"/>
        <v>14341.036854706465</v>
      </c>
      <c r="F60" s="88">
        <f t="shared" si="63"/>
        <v>14683.230933748007</v>
      </c>
      <c r="G60" s="88">
        <f t="shared" si="63"/>
        <v>18458.275642770219</v>
      </c>
      <c r="H60" s="88">
        <f t="shared" si="63"/>
        <v>21957.556401914953</v>
      </c>
      <c r="I60" s="88">
        <f t="shared" si="63"/>
        <v>27365.670995187207</v>
      </c>
      <c r="J60" s="88">
        <f t="shared" si="63"/>
        <v>34077.45016858937</v>
      </c>
      <c r="K60" s="88">
        <f t="shared" si="63"/>
        <v>46589.086444475666</v>
      </c>
      <c r="L60" s="122">
        <f t="shared" si="63"/>
        <v>35602.635528739993</v>
      </c>
      <c r="M60" s="122">
        <f t="shared" si="63"/>
        <v>34846.85192501251</v>
      </c>
      <c r="N60" s="122">
        <f>SUM(AN60:AQ60)</f>
        <v>35602.635528739993</v>
      </c>
      <c r="O60" s="122">
        <f>SUM(AR60:AU60)</f>
        <v>34846.830374432226</v>
      </c>
      <c r="P60" s="88">
        <f t="shared" ref="P60:AB60" si="64">P15</f>
        <v>2728.9290302383843</v>
      </c>
      <c r="Q60" s="88">
        <f t="shared" si="64"/>
        <v>3973.8986550615773</v>
      </c>
      <c r="R60" s="88">
        <f t="shared" si="64"/>
        <v>3996.4319668739645</v>
      </c>
      <c r="S60" s="88">
        <f t="shared" si="64"/>
        <v>3983.9712815740886</v>
      </c>
      <c r="T60" s="88">
        <f t="shared" si="64"/>
        <v>4564.7158750190174</v>
      </c>
      <c r="U60" s="88">
        <f t="shared" si="64"/>
        <v>4967.6911947234566</v>
      </c>
      <c r="V60" s="88">
        <f t="shared" si="64"/>
        <v>4351.9445855158519</v>
      </c>
      <c r="W60" s="88">
        <f t="shared" si="64"/>
        <v>4573.923987511891</v>
      </c>
      <c r="X60" s="88">
        <f t="shared" si="64"/>
        <v>4760.9631841459059</v>
      </c>
      <c r="Y60" s="88">
        <f t="shared" si="64"/>
        <v>6212.132216600181</v>
      </c>
      <c r="Z60" s="88">
        <f t="shared" si="64"/>
        <v>5911.347079164846</v>
      </c>
      <c r="AA60" s="88">
        <f t="shared" si="64"/>
        <v>5073.1139220040222</v>
      </c>
      <c r="AB60" s="88">
        <f t="shared" si="64"/>
        <v>4804.096332878582</v>
      </c>
      <c r="AC60" s="88">
        <v>7749.5042689853317</v>
      </c>
      <c r="AD60" s="88">
        <f>AD15</f>
        <v>7560.9718045045393</v>
      </c>
      <c r="AE60" s="88">
        <f>AE15</f>
        <v>7251.098588465843</v>
      </c>
      <c r="AF60" s="88">
        <f>AF15</f>
        <v>7681.4401338957323</v>
      </c>
      <c r="AG60" s="88">
        <f>AG15</f>
        <v>8188.6900193756355</v>
      </c>
      <c r="AH60" s="88">
        <f>AH15</f>
        <v>9771.9235752647492</v>
      </c>
      <c r="AI60" s="88">
        <f>J60-AF60-AG60-AH60</f>
        <v>8435.3964400532514</v>
      </c>
      <c r="AJ60" s="88">
        <f t="shared" ref="AJ60:AQ60" si="65">AJ15</f>
        <v>10289.799532620993</v>
      </c>
      <c r="AK60" s="88">
        <f t="shared" si="65"/>
        <v>12394.367090379281</v>
      </c>
      <c r="AL60" s="88">
        <f t="shared" si="65"/>
        <v>13447.407466201623</v>
      </c>
      <c r="AM60" s="88">
        <f t="shared" si="65"/>
        <v>10457.512355273777</v>
      </c>
      <c r="AN60" s="88">
        <f t="shared" si="65"/>
        <v>9604.2935179112392</v>
      </c>
      <c r="AO60" s="88">
        <f t="shared" si="65"/>
        <v>11418.99928215523</v>
      </c>
      <c r="AP60" s="88">
        <f t="shared" si="65"/>
        <v>8593.0027508083658</v>
      </c>
      <c r="AQ60" s="88">
        <f t="shared" si="65"/>
        <v>5986.3399778651583</v>
      </c>
      <c r="AR60" s="88">
        <v>9502.4245247159579</v>
      </c>
      <c r="AS60" s="88">
        <f>AS15</f>
        <v>9721.5622568343224</v>
      </c>
      <c r="AT60" s="88">
        <f>AT15</f>
        <v>7842.4244053030416</v>
      </c>
      <c r="AU60" s="89">
        <f>AU15</f>
        <v>7780.4191875789038</v>
      </c>
      <c r="AV60" s="34"/>
      <c r="AW60" s="128">
        <f t="shared" ref="AW60:BC60" si="66">AW15</f>
        <v>12553.600601863913</v>
      </c>
      <c r="AX60" s="128">
        <f t="shared" si="66"/>
        <v>14812.070392970381</v>
      </c>
      <c r="AY60" s="128">
        <f t="shared" si="66"/>
        <v>15870.130153271368</v>
      </c>
      <c r="AZ60" s="128">
        <f t="shared" si="66"/>
        <v>18207.320015318001</v>
      </c>
      <c r="BA60" s="128">
        <f t="shared" si="66"/>
        <v>22684.166623000274</v>
      </c>
      <c r="BB60" s="128">
        <f t="shared" si="66"/>
        <v>23904.9198214754</v>
      </c>
      <c r="BC60" s="100">
        <f t="shared" si="66"/>
        <v>21023.292800066469</v>
      </c>
      <c r="BD60" s="124"/>
      <c r="BE60" s="124"/>
      <c r="BF60" s="46"/>
      <c r="BG60" s="46"/>
      <c r="BH60" s="46">
        <v>0</v>
      </c>
      <c r="BI60" s="46">
        <v>-3.529094101395458E-7</v>
      </c>
      <c r="BJ60" s="46">
        <v>0</v>
      </c>
      <c r="BK60" s="46">
        <v>0</v>
      </c>
      <c r="BL60" s="46">
        <v>0</v>
      </c>
      <c r="BM60" s="46">
        <v>-18328.801418058109</v>
      </c>
      <c r="BN60" s="46">
        <v>21023.292800066469</v>
      </c>
      <c r="BO60" s="128">
        <f>BO15</f>
        <v>8507.7816793457096</v>
      </c>
      <c r="BP60" s="46"/>
      <c r="BQ60" s="46"/>
      <c r="BR60" s="46"/>
      <c r="BT60" s="119"/>
      <c r="BU60" s="119"/>
    </row>
    <row r="61" spans="1:76" hidden="1">
      <c r="A61" s="157"/>
      <c r="B61" s="36"/>
      <c r="C61" s="88"/>
      <c r="D61" s="88"/>
      <c r="E61" s="88"/>
      <c r="F61" s="88"/>
      <c r="G61" s="88"/>
      <c r="H61" s="88"/>
      <c r="I61" s="88"/>
      <c r="J61" s="88"/>
      <c r="K61" s="88"/>
      <c r="L61" s="122"/>
      <c r="M61" s="122"/>
      <c r="N61" s="122"/>
      <c r="O61" s="122"/>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9"/>
      <c r="AV61" s="34"/>
      <c r="AW61" s="128"/>
      <c r="AX61" s="128"/>
      <c r="AY61" s="128"/>
      <c r="AZ61" s="128"/>
      <c r="BA61" s="128"/>
      <c r="BB61" s="128"/>
      <c r="BC61" s="100"/>
      <c r="BD61" s="124"/>
      <c r="BE61" s="124"/>
      <c r="BF61" s="46"/>
      <c r="BG61" s="46"/>
      <c r="BH61" s="46"/>
      <c r="BI61" s="46"/>
      <c r="BJ61" s="46"/>
      <c r="BK61" s="46"/>
      <c r="BL61" s="46"/>
      <c r="BM61" s="46"/>
      <c r="BN61" s="46"/>
      <c r="BO61" s="128"/>
      <c r="BP61" s="46"/>
      <c r="BQ61" s="46"/>
      <c r="BR61" s="46"/>
      <c r="BT61" s="119"/>
      <c r="BU61" s="119"/>
    </row>
    <row r="62" spans="1:76">
      <c r="A62" s="35" t="s">
        <v>10</v>
      </c>
      <c r="B62" s="36" t="s">
        <v>83</v>
      </c>
      <c r="C62" s="88">
        <f t="shared" ref="C62:J62" si="67">C65-C60-C64</f>
        <v>-1746.572703528396</v>
      </c>
      <c r="D62" s="88">
        <f t="shared" si="67"/>
        <v>-7309.9913702824979</v>
      </c>
      <c r="E62" s="88">
        <f t="shared" si="67"/>
        <v>1803.5636376788002</v>
      </c>
      <c r="F62" s="88">
        <f t="shared" si="67"/>
        <v>-3807.5965660486122</v>
      </c>
      <c r="G62" s="88">
        <f t="shared" si="67"/>
        <v>4222.3131553131943</v>
      </c>
      <c r="H62" s="88">
        <f t="shared" si="67"/>
        <v>3482.3132038592566</v>
      </c>
      <c r="I62" s="88">
        <f t="shared" si="67"/>
        <v>-1156.662988355828</v>
      </c>
      <c r="J62" s="88">
        <f t="shared" si="67"/>
        <v>-2923.2742528732838</v>
      </c>
      <c r="K62" s="88">
        <f>K65-K60-K64</f>
        <v>-11423.013623152554</v>
      </c>
      <c r="L62" s="122">
        <f>L65-L60-L64</f>
        <v>8490.4231505390799</v>
      </c>
      <c r="M62" s="122">
        <f>M65-M60-M64</f>
        <v>9902.7568457524558</v>
      </c>
      <c r="N62" s="122">
        <f t="shared" ref="N62:N76" si="68">SUM(AN62:AQ62)</f>
        <v>8490.423313598294</v>
      </c>
      <c r="O62" s="122">
        <f t="shared" ref="O62:O76" si="69">SUM(AR62:AU62)</f>
        <v>9902.778396332742</v>
      </c>
      <c r="P62" s="88">
        <f>P65-P60-P64</f>
        <v>-260.35749936743798</v>
      </c>
      <c r="Q62" s="88">
        <f t="shared" ref="Q62:AM62" si="70">Q65-Q60-Q64</f>
        <v>615.6527447242803</v>
      </c>
      <c r="R62" s="88">
        <f t="shared" si="70"/>
        <v>-1752.5769154271038</v>
      </c>
      <c r="S62" s="88">
        <f t="shared" si="70"/>
        <v>-2410.314895978358</v>
      </c>
      <c r="T62" s="88">
        <f t="shared" si="70"/>
        <v>200.88460567605128</v>
      </c>
      <c r="U62" s="88">
        <f t="shared" si="70"/>
        <v>3365.8111933006489</v>
      </c>
      <c r="V62" s="88">
        <f t="shared" si="70"/>
        <v>2180.4301400896175</v>
      </c>
      <c r="W62" s="88">
        <f t="shared" si="70"/>
        <v>-1524.8127837531206</v>
      </c>
      <c r="X62" s="88">
        <f t="shared" si="70"/>
        <v>4275.5464559565335</v>
      </c>
      <c r="Y62" s="88">
        <f t="shared" si="70"/>
        <v>285.128411244544</v>
      </c>
      <c r="Z62" s="88">
        <f t="shared" si="70"/>
        <v>-3075.447030004284</v>
      </c>
      <c r="AA62" s="88">
        <f t="shared" si="70"/>
        <v>1997.0853666624635</v>
      </c>
      <c r="AB62" s="88">
        <f t="shared" si="70"/>
        <v>231.46365691036846</v>
      </c>
      <c r="AC62" s="88">
        <v>-3542.7240907578102</v>
      </c>
      <c r="AD62" s="88">
        <f t="shared" si="70"/>
        <v>2945.41098945158</v>
      </c>
      <c r="AE62" s="88">
        <f t="shared" si="70"/>
        <v>-790.81354360705541</v>
      </c>
      <c r="AF62" s="88">
        <f t="shared" si="70"/>
        <v>240.85871289695967</v>
      </c>
      <c r="AG62" s="88">
        <f t="shared" si="70"/>
        <v>664.3804718520671</v>
      </c>
      <c r="AH62" s="88">
        <f t="shared" si="70"/>
        <v>-3563.7804260704888</v>
      </c>
      <c r="AI62" s="88">
        <f t="shared" si="70"/>
        <v>-264.73301155181798</v>
      </c>
      <c r="AJ62" s="88">
        <f t="shared" si="70"/>
        <v>-2446.5961669243034</v>
      </c>
      <c r="AK62" s="88">
        <f t="shared" si="70"/>
        <v>-4729.7358901499701</v>
      </c>
      <c r="AL62" s="88">
        <f t="shared" si="70"/>
        <v>-3564.1361976597614</v>
      </c>
      <c r="AM62" s="88">
        <f t="shared" si="70"/>
        <v>-682.54536841852678</v>
      </c>
      <c r="AN62" s="88">
        <f>AN65-AN60-AN64</f>
        <v>-9.5578390354373823</v>
      </c>
      <c r="AO62" s="88">
        <v>2174.1702110278102</v>
      </c>
      <c r="AP62" s="88">
        <v>3977.5092099990284</v>
      </c>
      <c r="AQ62" s="88">
        <f>AQ65-AQ60-AQ64</f>
        <v>2348.3017316068926</v>
      </c>
      <c r="AR62" s="88">
        <v>1283.0698716958684</v>
      </c>
      <c r="AS62" s="88">
        <f>AS65-AS60-AS64</f>
        <v>286.91586562939619</v>
      </c>
      <c r="AT62" s="88">
        <f>AT65-AT60-AT64</f>
        <v>3526.9256143953621</v>
      </c>
      <c r="AU62" s="89">
        <f>AU65-AU60-AU64</f>
        <v>4805.8670446121141</v>
      </c>
      <c r="AV62" s="34"/>
      <c r="AW62" s="128">
        <f t="shared" ref="AW62:BC62" si="71">AW63-AW60</f>
        <v>-3311.2604338474412</v>
      </c>
      <c r="AX62" s="128">
        <f t="shared" si="71"/>
        <v>2154.5974458445271</v>
      </c>
      <c r="AY62" s="128">
        <f t="shared" si="71"/>
        <v>905.23918474902712</v>
      </c>
      <c r="AZ62" s="128">
        <f t="shared" si="71"/>
        <v>-3828.5134376223068</v>
      </c>
      <c r="BA62" s="128">
        <f t="shared" si="71"/>
        <v>-7176.3320570742726</v>
      </c>
      <c r="BB62" s="128">
        <f t="shared" si="71"/>
        <v>-4246.6815660782886</v>
      </c>
      <c r="BC62" s="100">
        <f t="shared" si="71"/>
        <v>2164.6123719923708</v>
      </c>
      <c r="BD62" s="124"/>
      <c r="BE62" s="124"/>
      <c r="BF62" s="46"/>
      <c r="BG62" s="46"/>
      <c r="BH62" s="46">
        <v>0</v>
      </c>
      <c r="BI62" s="46">
        <v>3.529094101395458E-7</v>
      </c>
      <c r="BJ62" s="46">
        <v>9.0003595687448978E-8</v>
      </c>
      <c r="BK62" s="46">
        <v>-8.9989043772220612E-8</v>
      </c>
      <c r="BL62" s="46">
        <v>0</v>
      </c>
      <c r="BM62" s="46">
        <v>-14932.331599640667</v>
      </c>
      <c r="BN62" s="46">
        <v>2164.6123719923708</v>
      </c>
      <c r="BO62" s="128"/>
      <c r="BP62" s="46"/>
      <c r="BQ62" s="46"/>
      <c r="BR62" s="46"/>
      <c r="BT62" s="119"/>
      <c r="BU62" s="119"/>
    </row>
    <row r="63" spans="1:76">
      <c r="A63" s="169" t="str">
        <f>'Historical Financials USD_EN'!A63</f>
        <v xml:space="preserve">Operating cash flow before tax (OCF before tax) </v>
      </c>
      <c r="B63" s="36" t="s">
        <v>83</v>
      </c>
      <c r="C63" s="171">
        <f>C60+C62</f>
        <v>10852.319333659307</v>
      </c>
      <c r="D63" s="171">
        <f t="shared" ref="D63:K63" si="72">D60+D62</f>
        <v>9583.6247884725326</v>
      </c>
      <c r="E63" s="171">
        <f t="shared" si="72"/>
        <v>16144.600492385265</v>
      </c>
      <c r="F63" s="171">
        <f t="shared" si="72"/>
        <v>10875.634367699395</v>
      </c>
      <c r="G63" s="171">
        <f t="shared" si="72"/>
        <v>22680.588798083412</v>
      </c>
      <c r="H63" s="171">
        <f t="shared" si="72"/>
        <v>25439.869605774209</v>
      </c>
      <c r="I63" s="171">
        <f t="shared" si="72"/>
        <v>26209.00800683138</v>
      </c>
      <c r="J63" s="171">
        <f t="shared" si="72"/>
        <v>31154.175915716085</v>
      </c>
      <c r="K63" s="171">
        <f t="shared" si="72"/>
        <v>35166.072821323112</v>
      </c>
      <c r="L63" s="96">
        <f>L60+L62</f>
        <v>44093.058679279071</v>
      </c>
      <c r="M63" s="96">
        <f>M60+M62</f>
        <v>44749.608770764964</v>
      </c>
      <c r="N63" s="96">
        <f t="shared" si="68"/>
        <v>44093.058842338287</v>
      </c>
      <c r="O63" s="96">
        <f t="shared" si="69"/>
        <v>44749.608770764971</v>
      </c>
      <c r="P63" s="171">
        <f t="shared" ref="P63:AQ63" si="73">P60+P62</f>
        <v>2468.5715308709464</v>
      </c>
      <c r="Q63" s="171">
        <f t="shared" si="73"/>
        <v>4589.5513997858579</v>
      </c>
      <c r="R63" s="171">
        <f t="shared" si="73"/>
        <v>2243.8550514468607</v>
      </c>
      <c r="S63" s="171">
        <f t="shared" si="73"/>
        <v>1573.6563855957306</v>
      </c>
      <c r="T63" s="171">
        <f t="shared" si="73"/>
        <v>4765.6004806950687</v>
      </c>
      <c r="U63" s="171">
        <f t="shared" si="73"/>
        <v>8333.502388024106</v>
      </c>
      <c r="V63" s="171">
        <f t="shared" si="73"/>
        <v>6532.3747256054694</v>
      </c>
      <c r="W63" s="171">
        <f t="shared" si="73"/>
        <v>3049.1112037587704</v>
      </c>
      <c r="X63" s="171">
        <f t="shared" si="73"/>
        <v>9036.5096401024384</v>
      </c>
      <c r="Y63" s="171">
        <f t="shared" si="73"/>
        <v>6497.2606278447247</v>
      </c>
      <c r="Z63" s="171">
        <f t="shared" si="73"/>
        <v>2835.900049160562</v>
      </c>
      <c r="AA63" s="171">
        <f t="shared" si="73"/>
        <v>7070.1992886664857</v>
      </c>
      <c r="AB63" s="171">
        <f t="shared" si="73"/>
        <v>5035.5599897889506</v>
      </c>
      <c r="AC63" s="171">
        <f t="shared" si="73"/>
        <v>4206.7801782275219</v>
      </c>
      <c r="AD63" s="171">
        <f t="shared" si="73"/>
        <v>10506.38279395612</v>
      </c>
      <c r="AE63" s="171">
        <f t="shared" si="73"/>
        <v>6460.2850448587878</v>
      </c>
      <c r="AF63" s="171">
        <f t="shared" si="73"/>
        <v>7922.2988467926916</v>
      </c>
      <c r="AG63" s="171">
        <f t="shared" si="73"/>
        <v>8853.0704912277033</v>
      </c>
      <c r="AH63" s="171">
        <f t="shared" si="73"/>
        <v>6208.1431491942603</v>
      </c>
      <c r="AI63" s="171">
        <f t="shared" si="73"/>
        <v>8170.6634285014334</v>
      </c>
      <c r="AJ63" s="171">
        <f t="shared" si="73"/>
        <v>7843.2033656966896</v>
      </c>
      <c r="AK63" s="171">
        <f t="shared" si="73"/>
        <v>7664.6312002293107</v>
      </c>
      <c r="AL63" s="171">
        <f t="shared" si="73"/>
        <v>9883.271268541861</v>
      </c>
      <c r="AM63" s="171">
        <f t="shared" si="73"/>
        <v>9774.9669868552501</v>
      </c>
      <c r="AN63" s="171">
        <f t="shared" si="73"/>
        <v>9594.7356788758025</v>
      </c>
      <c r="AO63" s="171">
        <f t="shared" si="73"/>
        <v>13593.169493183039</v>
      </c>
      <c r="AP63" s="171">
        <f t="shared" si="73"/>
        <v>12570.511960807395</v>
      </c>
      <c r="AQ63" s="171">
        <f t="shared" si="73"/>
        <v>8334.6417094720509</v>
      </c>
      <c r="AR63" s="171">
        <v>10785.494396411827</v>
      </c>
      <c r="AS63" s="171">
        <f>AS60+AS62</f>
        <v>10008.478122463719</v>
      </c>
      <c r="AT63" s="171">
        <f>AT60+AT62</f>
        <v>11369.350019698404</v>
      </c>
      <c r="AU63" s="97">
        <f>AU60+AU62</f>
        <v>12586.286232191018</v>
      </c>
      <c r="AV63" s="34"/>
      <c r="AW63" s="102">
        <f t="shared" ref="AW63:AW73" si="74">AB63+AC63</f>
        <v>9242.3401680164716</v>
      </c>
      <c r="AX63" s="102">
        <f t="shared" ref="AX63:AX73" si="75">AD63+AE63</f>
        <v>16966.667838814908</v>
      </c>
      <c r="AY63" s="102">
        <f t="shared" ref="AY63:AY73" si="76">AF63+AG63</f>
        <v>16775.369338020395</v>
      </c>
      <c r="AZ63" s="102">
        <f t="shared" ref="AZ63:AZ73" si="77">AH63+AI63</f>
        <v>14378.806577695694</v>
      </c>
      <c r="BA63" s="102">
        <f t="shared" ref="BA63:BA73" si="78">AJ63+AK63</f>
        <v>15507.834565926001</v>
      </c>
      <c r="BB63" s="102">
        <f t="shared" ref="BB63:BB73" si="79">AL63+AM63</f>
        <v>19658.238255397111</v>
      </c>
      <c r="BC63" s="109">
        <f t="shared" ref="BC63:BC73" si="80">AN63+AO63</f>
        <v>23187.90517205884</v>
      </c>
      <c r="BD63" s="167"/>
      <c r="BE63" s="167"/>
      <c r="BF63" s="46"/>
      <c r="BG63" s="46"/>
      <c r="BH63" s="46">
        <v>0</v>
      </c>
      <c r="BI63" s="46">
        <v>0</v>
      </c>
      <c r="BJ63" s="46">
        <v>9.0003595687448978E-8</v>
      </c>
      <c r="BK63" s="46">
        <v>-8.9989043772220612E-8</v>
      </c>
      <c r="BL63" s="46">
        <v>0</v>
      </c>
      <c r="BM63" s="46">
        <v>-33261.133017698776</v>
      </c>
      <c r="BN63" s="46">
        <v>23187.90517205884</v>
      </c>
      <c r="BO63" s="102"/>
      <c r="BP63" s="46"/>
      <c r="BQ63" s="46"/>
      <c r="BR63" s="46"/>
      <c r="BT63" s="119"/>
      <c r="BU63" s="119"/>
    </row>
    <row r="64" spans="1:76">
      <c r="A64" s="35" t="s">
        <v>12</v>
      </c>
      <c r="B64" s="36" t="s">
        <v>83</v>
      </c>
      <c r="C64" s="88">
        <v>-468.90779157728701</v>
      </c>
      <c r="D64" s="88">
        <v>-192.43799999999999</v>
      </c>
      <c r="E64" s="88">
        <v>-640.56277060567425</v>
      </c>
      <c r="F64" s="88">
        <v>-496.53989626196966</v>
      </c>
      <c r="G64" s="88">
        <v>-259.10609644277514</v>
      </c>
      <c r="H64" s="88">
        <v>-633.76990956883037</v>
      </c>
      <c r="I64" s="88">
        <v>-1262.8351817456632</v>
      </c>
      <c r="J64" s="88">
        <v>-2247.3664181435138</v>
      </c>
      <c r="K64" s="88">
        <v>-3185.5091735549568</v>
      </c>
      <c r="L64" s="122">
        <v>-3248.1367917158873</v>
      </c>
      <c r="M64" s="122">
        <v>-1313.557448492292</v>
      </c>
      <c r="N64" s="122">
        <f t="shared" si="68"/>
        <v>-3248.1367917158873</v>
      </c>
      <c r="O64" s="122">
        <f t="shared" si="69"/>
        <v>-1313.5574484922918</v>
      </c>
      <c r="P64" s="88">
        <v>-288.72973506081178</v>
      </c>
      <c r="Q64" s="88">
        <v>-155.19410527729235</v>
      </c>
      <c r="R64" s="88">
        <v>-4.9349943725974299</v>
      </c>
      <c r="S64" s="88">
        <v>-47.681061551268101</v>
      </c>
      <c r="T64" s="88">
        <v>-14.420984203093237</v>
      </c>
      <c r="U64" s="88">
        <v>-146.00729903693664</v>
      </c>
      <c r="V64" s="88">
        <v>-190.12187882717438</v>
      </c>
      <c r="W64" s="88">
        <v>91.444065624429129</v>
      </c>
      <c r="X64" s="88">
        <v>-24.563276843921713</v>
      </c>
      <c r="Y64" s="88">
        <v>-226.46499110324231</v>
      </c>
      <c r="Z64" s="88">
        <v>-114.3460468248104</v>
      </c>
      <c r="AA64" s="88">
        <v>-268.39559479685602</v>
      </c>
      <c r="AB64" s="88">
        <v>-70.789449913412511</v>
      </c>
      <c r="AC64" s="88">
        <v>-497.29993859764818</v>
      </c>
      <c r="AD64" s="88">
        <v>-79.971589549935345</v>
      </c>
      <c r="AE64" s="88">
        <v>-614.77420368466733</v>
      </c>
      <c r="AF64" s="88">
        <v>-195.26890953189684</v>
      </c>
      <c r="AG64" s="88">
        <v>-615.42427960139798</v>
      </c>
      <c r="AH64" s="88">
        <v>-367.68706568759967</v>
      </c>
      <c r="AI64" s="88">
        <v>-1068.9861633226192</v>
      </c>
      <c r="AJ64" s="88">
        <v>-253.19950654594393</v>
      </c>
      <c r="AK64" s="88">
        <v>-556.60999935975804</v>
      </c>
      <c r="AL64" s="88">
        <v>-804.45814221943556</v>
      </c>
      <c r="AM64" s="88">
        <v>-1571.2415254298194</v>
      </c>
      <c r="AN64" s="88">
        <v>-1339.6635681244527</v>
      </c>
      <c r="AO64" s="88">
        <v>-1435.0159079611324</v>
      </c>
      <c r="AP64" s="88">
        <v>-90.370836224527011</v>
      </c>
      <c r="AQ64" s="88">
        <v>-383.08647940577521</v>
      </c>
      <c r="AR64" s="88">
        <v>-153.88184181676812</v>
      </c>
      <c r="AS64" s="88">
        <v>-423.83308167601854</v>
      </c>
      <c r="AT64" s="88">
        <v>-256.2489087989394</v>
      </c>
      <c r="AU64" s="89">
        <v>-479.59361620056586</v>
      </c>
      <c r="AV64" s="34"/>
      <c r="AW64" s="128">
        <f t="shared" si="74"/>
        <v>-568.08938851106063</v>
      </c>
      <c r="AX64" s="128">
        <f t="shared" si="75"/>
        <v>-694.74579323460262</v>
      </c>
      <c r="AY64" s="128">
        <f t="shared" si="76"/>
        <v>-810.69318913329482</v>
      </c>
      <c r="AZ64" s="128">
        <f t="shared" si="77"/>
        <v>-1436.6732290102188</v>
      </c>
      <c r="BA64" s="128">
        <f t="shared" si="78"/>
        <v>-809.80950590570194</v>
      </c>
      <c r="BB64" s="128">
        <f t="shared" si="79"/>
        <v>-2375.6996676492549</v>
      </c>
      <c r="BC64" s="100">
        <f t="shared" si="80"/>
        <v>-2774.6794760855851</v>
      </c>
      <c r="BD64" s="124"/>
      <c r="BE64" s="124"/>
      <c r="BF64" s="46"/>
      <c r="BG64" s="46"/>
      <c r="BH64" s="46">
        <v>0</v>
      </c>
      <c r="BI64" s="46">
        <v>0</v>
      </c>
      <c r="BJ64" s="46">
        <v>0</v>
      </c>
      <c r="BK64" s="46">
        <v>0</v>
      </c>
      <c r="BL64" s="46">
        <v>0</v>
      </c>
      <c r="BM64" s="46">
        <v>212.47523726144436</v>
      </c>
      <c r="BN64" s="46">
        <v>-2774.6794760855851</v>
      </c>
      <c r="BO64" s="128"/>
      <c r="BP64" s="46"/>
      <c r="BQ64" s="46"/>
      <c r="BR64" s="46"/>
      <c r="BT64" s="119"/>
      <c r="BU64" s="119"/>
    </row>
    <row r="65" spans="1:76">
      <c r="A65" s="169" t="str">
        <f>'Historical Financials USD_EN'!A65</f>
        <v xml:space="preserve">Operating cash flow after tax (OCF after tax) </v>
      </c>
      <c r="B65" s="36" t="s">
        <v>83</v>
      </c>
      <c r="C65" s="171">
        <f>'Historical Financials USD_EN'!C65*'Historical Financials USD_EN'!$C$8</f>
        <v>10383.41154208202</v>
      </c>
      <c r="D65" s="171">
        <f>'Historical Financials USD_EN'!D65*'Historical Financials USD_EN'!$D$8</f>
        <v>9391.1867884725325</v>
      </c>
      <c r="E65" s="171">
        <f>'Historical Financials USD_EN'!E65*'Historical Financials USD_EN'!$E$8</f>
        <v>15504.03772177959</v>
      </c>
      <c r="F65" s="171">
        <f>'Historical Financials USD_EN'!F65*'Historical Financials USD_EN'!$F$8</f>
        <v>10379.094471437425</v>
      </c>
      <c r="G65" s="171">
        <f>'Historical Financials USD_EN'!G65*'Historical Financials USD_EN'!$G$8</f>
        <v>22421.482701640638</v>
      </c>
      <c r="H65" s="171">
        <v>24806.09969620538</v>
      </c>
      <c r="I65" s="171">
        <v>24946.172825085716</v>
      </c>
      <c r="J65" s="171">
        <v>28906.809497572573</v>
      </c>
      <c r="K65" s="171">
        <v>31980.563647768155</v>
      </c>
      <c r="L65" s="96">
        <v>40844.921887563185</v>
      </c>
      <c r="M65" s="96">
        <v>43436.051322272673</v>
      </c>
      <c r="N65" s="96">
        <f t="shared" si="68"/>
        <v>40844.921887563185</v>
      </c>
      <c r="O65" s="96">
        <f t="shared" si="69"/>
        <v>43436.051322272673</v>
      </c>
      <c r="P65" s="171">
        <v>2179.8417958101345</v>
      </c>
      <c r="Q65" s="171">
        <v>4434.3572945085652</v>
      </c>
      <c r="R65" s="171">
        <v>2238.9200570742632</v>
      </c>
      <c r="S65" s="171">
        <f>F65-R65-Q65-P65</f>
        <v>1525.9753240444625</v>
      </c>
      <c r="T65" s="171">
        <v>4751.1794964919754</v>
      </c>
      <c r="U65" s="171">
        <v>8187.4950889871689</v>
      </c>
      <c r="V65" s="171">
        <v>6342.252846778295</v>
      </c>
      <c r="W65" s="171">
        <f>G65-V65-U65-T65</f>
        <v>3140.5552693831996</v>
      </c>
      <c r="X65" s="171">
        <v>9011.9463632585175</v>
      </c>
      <c r="Y65" s="171">
        <v>6270.7956367414827</v>
      </c>
      <c r="Z65" s="171">
        <v>2721.5540023357516</v>
      </c>
      <c r="AA65" s="171">
        <f>H65-Z65-Y65-X65</f>
        <v>6801.8036938696296</v>
      </c>
      <c r="AB65" s="171">
        <v>4964.7705398755379</v>
      </c>
      <c r="AC65" s="171">
        <v>3709.4802396298733</v>
      </c>
      <c r="AD65" s="171">
        <v>10426.411204406184</v>
      </c>
      <c r="AE65" s="171">
        <f>I65-AB65-AC65-AD65</f>
        <v>5845.5108411741203</v>
      </c>
      <c r="AF65" s="171">
        <f>J65-(AG65+AH65+AI65)</f>
        <v>7727.0299372607951</v>
      </c>
      <c r="AG65" s="171">
        <v>8237.6462116263046</v>
      </c>
      <c r="AH65" s="171">
        <v>5840.4560835066604</v>
      </c>
      <c r="AI65" s="171">
        <v>7101.6772651788142</v>
      </c>
      <c r="AJ65" s="171">
        <v>7590.0038591507455</v>
      </c>
      <c r="AK65" s="171">
        <v>7108.0212008695526</v>
      </c>
      <c r="AL65" s="171">
        <v>9078.8131263224259</v>
      </c>
      <c r="AM65" s="171">
        <v>8203.7254614254307</v>
      </c>
      <c r="AN65" s="171">
        <v>8255.0721107513491</v>
      </c>
      <c r="AO65" s="171">
        <v>12158.153585221906</v>
      </c>
      <c r="AP65" s="171">
        <v>12480.140961523655</v>
      </c>
      <c r="AQ65" s="171">
        <v>7951.5552300662757</v>
      </c>
      <c r="AR65" s="171">
        <v>10631.612554595058</v>
      </c>
      <c r="AS65" s="171">
        <v>9584.6450407877001</v>
      </c>
      <c r="AT65" s="171">
        <v>11113.101110899464</v>
      </c>
      <c r="AU65" s="97">
        <v>12106.692615990452</v>
      </c>
      <c r="AV65" s="34"/>
      <c r="AW65" s="102">
        <f t="shared" si="74"/>
        <v>8674.2507795054116</v>
      </c>
      <c r="AX65" s="102">
        <f t="shared" si="75"/>
        <v>16271.922045580304</v>
      </c>
      <c r="AY65" s="102">
        <f t="shared" si="76"/>
        <v>15964.6761488871</v>
      </c>
      <c r="AZ65" s="102">
        <f t="shared" si="77"/>
        <v>12942.133348685475</v>
      </c>
      <c r="BA65" s="102">
        <f t="shared" si="78"/>
        <v>14698.025060020298</v>
      </c>
      <c r="BB65" s="102">
        <f t="shared" si="79"/>
        <v>17282.538587747855</v>
      </c>
      <c r="BC65" s="109">
        <f t="shared" si="80"/>
        <v>20413.225695973255</v>
      </c>
      <c r="BD65" s="167"/>
      <c r="BE65" s="167"/>
      <c r="BF65" s="46"/>
      <c r="BG65" s="46"/>
      <c r="BH65" s="46"/>
      <c r="BI65" s="46"/>
      <c r="BJ65" s="46"/>
      <c r="BK65" s="46"/>
      <c r="BL65" s="46"/>
      <c r="BM65" s="46"/>
      <c r="BN65" s="46"/>
      <c r="BO65" s="102"/>
      <c r="BP65" s="46"/>
      <c r="BQ65" s="46"/>
      <c r="BR65" s="46"/>
      <c r="BT65" s="119"/>
      <c r="BU65" s="119"/>
    </row>
    <row r="66" spans="1:76">
      <c r="A66" s="35" t="s">
        <v>118</v>
      </c>
      <c r="B66" s="36" t="s">
        <v>83</v>
      </c>
      <c r="C66" s="88">
        <f>('Historical Financials USD_EN'!C66+'Historical Financials USD_EN'!C67)*'Historical Financials USD_EN'!$C$8-C67</f>
        <v>-5625.1484000000009</v>
      </c>
      <c r="D66" s="88">
        <f>('Historical Financials USD_EN'!D66+'Historical Financials USD_EN'!D67)*'Historical Financials USD_EN'!$D$8-D67</f>
        <v>-19827.48404664894</v>
      </c>
      <c r="E66" s="88">
        <v>-38044.319247453226</v>
      </c>
      <c r="F66" s="88">
        <v>-5581.248733562441</v>
      </c>
      <c r="G66" s="88">
        <v>-7872.6894930135331</v>
      </c>
      <c r="H66" s="88">
        <v>-24089.868669044816</v>
      </c>
      <c r="I66" s="88">
        <v>-26391.267340060156</v>
      </c>
      <c r="J66" s="88">
        <v>-24447.269108532979</v>
      </c>
      <c r="K66" s="88">
        <v>-70017.838454717756</v>
      </c>
      <c r="L66" s="122">
        <v>-25646.153322937786</v>
      </c>
      <c r="M66" s="122">
        <v>-65509.087472377003</v>
      </c>
      <c r="N66" s="122">
        <f t="shared" si="68"/>
        <v>-25646.153322937786</v>
      </c>
      <c r="O66" s="122">
        <f t="shared" si="69"/>
        <v>-65509.087472377003</v>
      </c>
      <c r="P66" s="88">
        <v>-1512.8920430350181</v>
      </c>
      <c r="Q66" s="88">
        <v>-1991.791875154463</v>
      </c>
      <c r="R66" s="88">
        <v>-985.24004592059146</v>
      </c>
      <c r="S66" s="88">
        <v>-1091.3247694523702</v>
      </c>
      <c r="T66" s="88">
        <v>-1756.7654058881856</v>
      </c>
      <c r="U66" s="88">
        <v>-1264.9668204667364</v>
      </c>
      <c r="V66" s="88">
        <v>-2558.7546876587217</v>
      </c>
      <c r="W66" s="88">
        <f>(G66+G67-V66-U66-T66)-W67-U67</f>
        <v>-2292.2025789998893</v>
      </c>
      <c r="X66" s="88">
        <v>-2987.3820540580596</v>
      </c>
      <c r="Y66" s="88">
        <v>-12576.755837949477</v>
      </c>
      <c r="Z66" s="88">
        <v>-4218.4502666182725</v>
      </c>
      <c r="AA66" s="88">
        <v>-4307.2975104190018</v>
      </c>
      <c r="AB66" s="88">
        <v>-13310.113472024826</v>
      </c>
      <c r="AC66" s="88">
        <v>-5941.3750050205499</v>
      </c>
      <c r="AD66" s="88">
        <v>-3595.9461225640757</v>
      </c>
      <c r="AE66" s="88">
        <v>-3543.8332331121064</v>
      </c>
      <c r="AF66" s="88">
        <v>-4079.0435821705491</v>
      </c>
      <c r="AG66" s="88">
        <v>-10346.375907517868</v>
      </c>
      <c r="AH66" s="88">
        <v>-4239.7058018406515</v>
      </c>
      <c r="AI66" s="88">
        <f t="shared" ref="AI66:AI71" si="81">J66-AF66-AG66-AH66</f>
        <v>-5782.1438170039091</v>
      </c>
      <c r="AJ66" s="88">
        <v>-3748.3762666324274</v>
      </c>
      <c r="AK66" s="88">
        <v>-17263.768607502567</v>
      </c>
      <c r="AL66" s="88">
        <v>-23220.874551925841</v>
      </c>
      <c r="AM66" s="88">
        <v>-25784.819028656933</v>
      </c>
      <c r="AN66" s="88">
        <v>-9889.1165132661281</v>
      </c>
      <c r="AO66" s="88">
        <v>-3218.8689504632421</v>
      </c>
      <c r="AP66" s="88">
        <v>-6473.8996394957449</v>
      </c>
      <c r="AQ66" s="88">
        <v>-6064.2682197126705</v>
      </c>
      <c r="AR66" s="88">
        <v>-57845.396291325866</v>
      </c>
      <c r="AS66" s="88">
        <v>-2149.9006199430369</v>
      </c>
      <c r="AT66" s="88">
        <v>-2427.122742899388</v>
      </c>
      <c r="AU66" s="89">
        <v>-3086.6678182087126</v>
      </c>
      <c r="AV66" s="34"/>
      <c r="AW66" s="128">
        <f t="shared" si="74"/>
        <v>-19251.488477045375</v>
      </c>
      <c r="AX66" s="128">
        <f t="shared" si="75"/>
        <v>-7139.7793556761826</v>
      </c>
      <c r="AY66" s="128">
        <f t="shared" si="76"/>
        <v>-14425.419489688416</v>
      </c>
      <c r="AZ66" s="128">
        <f t="shared" si="77"/>
        <v>-10021.849618844561</v>
      </c>
      <c r="BA66" s="128">
        <f t="shared" si="78"/>
        <v>-21012.144874134996</v>
      </c>
      <c r="BB66" s="128">
        <f t="shared" si="79"/>
        <v>-49005.693580582774</v>
      </c>
      <c r="BC66" s="100">
        <f t="shared" si="80"/>
        <v>-13107.98546372937</v>
      </c>
      <c r="BD66" s="167"/>
      <c r="BE66" s="167"/>
      <c r="BF66" s="197"/>
      <c r="BG66" s="46"/>
      <c r="BH66" s="46">
        <v>0</v>
      </c>
      <c r="BI66" s="46">
        <v>0</v>
      </c>
      <c r="BJ66" s="46">
        <v>0</v>
      </c>
      <c r="BK66" s="46">
        <v>0</v>
      </c>
      <c r="BL66" s="46">
        <v>-67.448465875953843</v>
      </c>
      <c r="BM66" s="46">
        <v>-24255.552089080062</v>
      </c>
      <c r="BN66" s="46">
        <v>-13107.98546372937</v>
      </c>
      <c r="BO66" s="123"/>
      <c r="BP66" s="46"/>
      <c r="BQ66" s="46"/>
      <c r="BR66" s="46"/>
      <c r="BT66" s="119"/>
      <c r="BU66" s="119"/>
    </row>
    <row r="67" spans="1:76">
      <c r="A67" s="35" t="s">
        <v>119</v>
      </c>
      <c r="B67" s="36" t="s">
        <v>83</v>
      </c>
      <c r="C67" s="88">
        <v>-379.02099999999996</v>
      </c>
      <c r="D67" s="88">
        <v>-10239.47025</v>
      </c>
      <c r="E67" s="88">
        <v>-2810.5786800000001</v>
      </c>
      <c r="F67" s="88">
        <v>-76.712000000000003</v>
      </c>
      <c r="G67" s="88">
        <v>-3840.8357991790895</v>
      </c>
      <c r="H67" s="88">
        <v>-5777.8421044931038</v>
      </c>
      <c r="I67" s="88">
        <v>-7911.205468972601</v>
      </c>
      <c r="J67" s="88">
        <v>-1762.3790755117247</v>
      </c>
      <c r="K67" s="88">
        <v>-3029.4373155829171</v>
      </c>
      <c r="L67" s="122">
        <v>-2984.0625979942442</v>
      </c>
      <c r="M67" s="122">
        <v>-4390.0806272853924</v>
      </c>
      <c r="N67" s="122">
        <f t="shared" si="68"/>
        <v>-2984.0625979942442</v>
      </c>
      <c r="O67" s="122">
        <f t="shared" si="69"/>
        <v>-4390.0806272853924</v>
      </c>
      <c r="P67" s="88">
        <v>0</v>
      </c>
      <c r="Q67" s="88">
        <v>-76.712000000000003</v>
      </c>
      <c r="R67" s="88">
        <v>0</v>
      </c>
      <c r="S67" s="88">
        <v>0</v>
      </c>
      <c r="T67" s="88">
        <v>0</v>
      </c>
      <c r="U67" s="88">
        <v>-3840.8357991790895</v>
      </c>
      <c r="V67" s="88">
        <v>0</v>
      </c>
      <c r="W67" s="88">
        <v>0</v>
      </c>
      <c r="X67" s="88">
        <v>-14.299623337371051</v>
      </c>
      <c r="Y67" s="88">
        <v>-5414.962426666687</v>
      </c>
      <c r="Z67" s="88">
        <v>0</v>
      </c>
      <c r="AA67" s="88">
        <v>-348.58005448904498</v>
      </c>
      <c r="AB67" s="88">
        <v>-4497.0823289975997</v>
      </c>
      <c r="AC67" s="88">
        <v>-3917.1365836150007</v>
      </c>
      <c r="AD67" s="88">
        <v>494.30946505000003</v>
      </c>
      <c r="AE67" s="88">
        <v>8.703978589999906</v>
      </c>
      <c r="AF67" s="88">
        <v>0</v>
      </c>
      <c r="AG67" s="88">
        <v>-1013.4325156803286</v>
      </c>
      <c r="AH67" s="88">
        <v>-394.47622754841609</v>
      </c>
      <c r="AI67" s="88">
        <f t="shared" si="81"/>
        <v>-354.47033228298005</v>
      </c>
      <c r="AJ67" s="88">
        <v>0</v>
      </c>
      <c r="AK67" s="88">
        <v>-1035.1337023673377</v>
      </c>
      <c r="AL67" s="88">
        <v>-183.42771092402208</v>
      </c>
      <c r="AM67" s="88">
        <v>-1810.8759022915574</v>
      </c>
      <c r="AN67" s="88">
        <v>-4547.5057186647391</v>
      </c>
      <c r="AO67" s="88">
        <v>0</v>
      </c>
      <c r="AP67" s="88">
        <v>1184.0378341740688</v>
      </c>
      <c r="AQ67" s="88">
        <v>379.40528649642602</v>
      </c>
      <c r="AR67" s="88">
        <v>-4433.6348108652974</v>
      </c>
      <c r="AS67" s="88">
        <v>37.973517971214278</v>
      </c>
      <c r="AT67" s="88">
        <v>108.80935232652882</v>
      </c>
      <c r="AU67" s="89">
        <v>-103.22868671783817</v>
      </c>
      <c r="AV67" s="34"/>
      <c r="AW67" s="128">
        <f t="shared" si="74"/>
        <v>-8414.2189126125995</v>
      </c>
      <c r="AX67" s="128">
        <f t="shared" si="75"/>
        <v>503.01344363999993</v>
      </c>
      <c r="AY67" s="128">
        <f t="shared" si="76"/>
        <v>-1013.4325156803286</v>
      </c>
      <c r="AZ67" s="128">
        <f t="shared" si="77"/>
        <v>-748.94655983139614</v>
      </c>
      <c r="BA67" s="128">
        <f t="shared" si="78"/>
        <v>-1035.1337023673377</v>
      </c>
      <c r="BB67" s="128">
        <f t="shared" si="79"/>
        <v>-1994.3036132155794</v>
      </c>
      <c r="BC67" s="100">
        <f t="shared" si="80"/>
        <v>-4547.5057186647391</v>
      </c>
      <c r="BD67" s="124"/>
      <c r="BE67" s="124"/>
      <c r="BF67" s="197"/>
      <c r="BG67" s="46"/>
      <c r="BH67" s="46">
        <v>0</v>
      </c>
      <c r="BI67" s="46">
        <v>0</v>
      </c>
      <c r="BJ67" s="46">
        <v>0</v>
      </c>
      <c r="BK67" s="46">
        <v>0</v>
      </c>
      <c r="BL67" s="46">
        <v>75.159601586253075</v>
      </c>
      <c r="BM67" s="46">
        <v>-1994.3036132155794</v>
      </c>
      <c r="BN67" s="46">
        <v>-4547.5057186647391</v>
      </c>
      <c r="BO67" s="123"/>
      <c r="BP67" s="46"/>
      <c r="BQ67" s="46"/>
      <c r="BR67" s="46"/>
      <c r="BT67" s="119"/>
      <c r="BU67" s="119"/>
    </row>
    <row r="68" spans="1:76">
      <c r="A68" s="35" t="s">
        <v>120</v>
      </c>
      <c r="B68" s="36" t="s">
        <v>83</v>
      </c>
      <c r="C68" s="88">
        <f>'Historical Financials USD_EN'!C68*'Historical Financials USD_EN'!$C$8</f>
        <v>-544.80818583596204</v>
      </c>
      <c r="D68" s="88">
        <f>'Historical Financials USD_EN'!E68*'Historical Financials USD_EN'!$E$8</f>
        <v>-1285.1895806422469</v>
      </c>
      <c r="E68" s="88">
        <v>-1328.5225587632294</v>
      </c>
      <c r="F68" s="88">
        <v>-1312.6409257636308</v>
      </c>
      <c r="G68" s="88">
        <v>-2011.9977811110657</v>
      </c>
      <c r="H68" s="88">
        <v>-1869.5559657444485</v>
      </c>
      <c r="I68" s="88">
        <v>-2814.8215788079315</v>
      </c>
      <c r="J68" s="88">
        <v>-3414.75620202153</v>
      </c>
      <c r="K68" s="88">
        <v>-3637.3950691409959</v>
      </c>
      <c r="L68" s="122">
        <v>-5929.1964572075904</v>
      </c>
      <c r="M68" s="122">
        <v>-10211.531894872691</v>
      </c>
      <c r="N68" s="122">
        <f t="shared" si="68"/>
        <v>-5929.1964572075904</v>
      </c>
      <c r="O68" s="122">
        <f t="shared" si="69"/>
        <v>-10211.531894872689</v>
      </c>
      <c r="P68" s="88">
        <v>-240.99041482064737</v>
      </c>
      <c r="Q68" s="88">
        <v>-343.14687286110734</v>
      </c>
      <c r="R68" s="88">
        <v>-421.49351259789114</v>
      </c>
      <c r="S68" s="88">
        <v>-307.01012548398535</v>
      </c>
      <c r="T68" s="88">
        <v>-286.34781533024716</v>
      </c>
      <c r="U68" s="88">
        <v>-411.30393167905538</v>
      </c>
      <c r="V68" s="88">
        <v>-385.69392227391461</v>
      </c>
      <c r="W68" s="88">
        <f>G68-V68-U68-T68</f>
        <v>-928.65211182784833</v>
      </c>
      <c r="X68" s="88">
        <v>-378.00171748960531</v>
      </c>
      <c r="Y68" s="88">
        <v>-349.22728782602314</v>
      </c>
      <c r="Z68" s="88">
        <v>-518.5865058029483</v>
      </c>
      <c r="AA68" s="88">
        <v>-623.74045462587173</v>
      </c>
      <c r="AB68" s="88">
        <v>-633.78241924375004</v>
      </c>
      <c r="AC68" s="88">
        <v>-611.17129147923163</v>
      </c>
      <c r="AD68" s="88">
        <v>-662.33559032559333</v>
      </c>
      <c r="AE68" s="88">
        <v>-907.53227775935648</v>
      </c>
      <c r="AF68" s="88">
        <v>-842.84329288423362</v>
      </c>
      <c r="AG68" s="88">
        <v>-754.9656341566407</v>
      </c>
      <c r="AH68" s="88">
        <v>-837.60403656976848</v>
      </c>
      <c r="AI68" s="88">
        <f t="shared" si="81"/>
        <v>-979.34323841088747</v>
      </c>
      <c r="AJ68" s="88">
        <v>-704.35098363539271</v>
      </c>
      <c r="AK68" s="88">
        <v>-826.85540855048509</v>
      </c>
      <c r="AL68" s="88">
        <v>-734.62575334572807</v>
      </c>
      <c r="AM68" s="88">
        <v>-1371.5629236093901</v>
      </c>
      <c r="AN68" s="88">
        <v>-1883.8796940778971</v>
      </c>
      <c r="AO68" s="88">
        <v>-1231.8334036938745</v>
      </c>
      <c r="AP68" s="88">
        <v>-1284.5565655634473</v>
      </c>
      <c r="AQ68" s="88">
        <v>-1528.9267938723715</v>
      </c>
      <c r="AR68" s="88">
        <v>-4197.3977574255305</v>
      </c>
      <c r="AS68" s="88">
        <v>-1558.7330410736758</v>
      </c>
      <c r="AT68" s="88">
        <v>-1383.9449350218874</v>
      </c>
      <c r="AU68" s="89">
        <v>-3071.4561613515953</v>
      </c>
      <c r="AV68" s="34"/>
      <c r="AW68" s="128">
        <f t="shared" si="74"/>
        <v>-1244.9537107229817</v>
      </c>
      <c r="AX68" s="128">
        <f t="shared" si="75"/>
        <v>-1569.8678680849498</v>
      </c>
      <c r="AY68" s="128">
        <f t="shared" si="76"/>
        <v>-1597.8089270408743</v>
      </c>
      <c r="AZ68" s="128">
        <f t="shared" si="77"/>
        <v>-1816.9472749806559</v>
      </c>
      <c r="BA68" s="128">
        <f t="shared" si="78"/>
        <v>-1531.2063921858778</v>
      </c>
      <c r="BB68" s="128">
        <f t="shared" si="79"/>
        <v>-2106.1886769551184</v>
      </c>
      <c r="BC68" s="100">
        <f t="shared" si="80"/>
        <v>-3115.7130977717716</v>
      </c>
      <c r="BD68" s="124"/>
      <c r="BE68" s="124"/>
      <c r="BF68" s="197"/>
      <c r="BG68" s="46"/>
      <c r="BH68" s="46">
        <v>0</v>
      </c>
      <c r="BI68" s="46">
        <v>0</v>
      </c>
      <c r="BJ68" s="46">
        <v>0</v>
      </c>
      <c r="BK68" s="46">
        <v>0</v>
      </c>
      <c r="BL68" s="46">
        <v>-7.711135710300141</v>
      </c>
      <c r="BM68" s="46">
        <v>1016.9498084439729</v>
      </c>
      <c r="BN68" s="46">
        <v>-3115.7130977717716</v>
      </c>
      <c r="BO68" s="123"/>
      <c r="BP68" s="46"/>
      <c r="BQ68" s="46"/>
      <c r="BR68" s="46"/>
      <c r="BT68" s="119"/>
      <c r="BU68" s="119"/>
    </row>
    <row r="69" spans="1:76">
      <c r="A69" s="169" t="s">
        <v>14</v>
      </c>
      <c r="B69" s="36" t="s">
        <v>83</v>
      </c>
      <c r="C69" s="171">
        <f t="shared" ref="C69:AE69" si="82">C65+C66+C67+C68</f>
        <v>3834.4339562460573</v>
      </c>
      <c r="D69" s="171">
        <f t="shared" si="82"/>
        <v>-21960.957088818657</v>
      </c>
      <c r="E69" s="171">
        <f t="shared" si="82"/>
        <v>-26679.382764436865</v>
      </c>
      <c r="F69" s="171">
        <f t="shared" si="82"/>
        <v>3408.4928121113535</v>
      </c>
      <c r="G69" s="171">
        <f t="shared" si="82"/>
        <v>8695.9596283369501</v>
      </c>
      <c r="H69" s="171">
        <f t="shared" si="82"/>
        <v>-6931.1670430769882</v>
      </c>
      <c r="I69" s="171">
        <f>I65+I66+I67+I68</f>
        <v>-12171.121562754972</v>
      </c>
      <c r="J69" s="171">
        <f>J65+J66+J67+J68</f>
        <v>-717.59488849366107</v>
      </c>
      <c r="K69" s="171">
        <f>K65+K66+K67+K68</f>
        <v>-44704.107191673516</v>
      </c>
      <c r="L69" s="96">
        <f>L65+L66+L67+L68</f>
        <v>6285.5095094235639</v>
      </c>
      <c r="M69" s="96">
        <f>M65+M66+M67+M68</f>
        <v>-36674.64867226241</v>
      </c>
      <c r="N69" s="96">
        <f t="shared" si="68"/>
        <v>6285.5095094235658</v>
      </c>
      <c r="O69" s="96">
        <f t="shared" si="69"/>
        <v>-36674.648672262418</v>
      </c>
      <c r="P69" s="171">
        <f t="shared" si="82"/>
        <v>425.95933795446899</v>
      </c>
      <c r="Q69" s="171">
        <f t="shared" si="82"/>
        <v>2022.7065464929949</v>
      </c>
      <c r="R69" s="171">
        <f t="shared" si="82"/>
        <v>832.18649855578064</v>
      </c>
      <c r="S69" s="171">
        <f t="shared" si="82"/>
        <v>127.6404291081069</v>
      </c>
      <c r="T69" s="171">
        <f t="shared" si="82"/>
        <v>2708.0662752735429</v>
      </c>
      <c r="U69" s="171">
        <f t="shared" si="82"/>
        <v>2670.3885376622879</v>
      </c>
      <c r="V69" s="171">
        <f t="shared" si="82"/>
        <v>3397.8042368456586</v>
      </c>
      <c r="W69" s="171">
        <f t="shared" si="82"/>
        <v>-80.299421444537984</v>
      </c>
      <c r="X69" s="171">
        <f t="shared" si="82"/>
        <v>5632.2629683734804</v>
      </c>
      <c r="Y69" s="171">
        <f t="shared" si="82"/>
        <v>-12070.149915700704</v>
      </c>
      <c r="Z69" s="171">
        <f t="shared" si="82"/>
        <v>-2015.4827700854692</v>
      </c>
      <c r="AA69" s="171">
        <f t="shared" si="82"/>
        <v>1522.1856743357112</v>
      </c>
      <c r="AB69" s="171">
        <f t="shared" si="82"/>
        <v>-13476.207680390637</v>
      </c>
      <c r="AC69" s="171">
        <v>-6760.2026404849094</v>
      </c>
      <c r="AD69" s="171">
        <f t="shared" si="82"/>
        <v>6662.4389565665151</v>
      </c>
      <c r="AE69" s="171">
        <f t="shared" si="82"/>
        <v>1402.8493088926571</v>
      </c>
      <c r="AF69" s="171">
        <f>AF65+AF66+AF67+AF68</f>
        <v>2805.1430622060125</v>
      </c>
      <c r="AG69" s="171">
        <f>AG65+AG66+AG67+AG68</f>
        <v>-3877.1278457285325</v>
      </c>
      <c r="AH69" s="171">
        <f>AH65+AH66+AH67+AH68</f>
        <v>368.67001754782439</v>
      </c>
      <c r="AI69" s="171">
        <f t="shared" si="81"/>
        <v>-14.280122518965413</v>
      </c>
      <c r="AJ69" s="171">
        <f>AJ65+AJ66+AJ67+AJ68</f>
        <v>3137.2766088829253</v>
      </c>
      <c r="AK69" s="171">
        <f>AK65+AK66+AK67+AK68</f>
        <v>-12017.736517550837</v>
      </c>
      <c r="AL69" s="171">
        <f>AL65+AL66+AL67+AL68</f>
        <v>-15060.114889873166</v>
      </c>
      <c r="AM69" s="171">
        <f>AM65+AM66+AM67+AM68</f>
        <v>-20763.532393132453</v>
      </c>
      <c r="AN69" s="171">
        <v>-8065.4298152574156</v>
      </c>
      <c r="AO69" s="171">
        <v>7707.4512310647897</v>
      </c>
      <c r="AP69" s="171">
        <v>5905.722590638532</v>
      </c>
      <c r="AQ69" s="171">
        <f>AQ65+AQ66+AQ67+AQ68</f>
        <v>737.76550297765971</v>
      </c>
      <c r="AR69" s="171">
        <v>-55844.816305021639</v>
      </c>
      <c r="AS69" s="171">
        <f>AS65+AS66+AS67+AS68</f>
        <v>5913.9848977422016</v>
      </c>
      <c r="AT69" s="171">
        <f>AT65+AT66+AT67+AT68</f>
        <v>7410.8427853047178</v>
      </c>
      <c r="AU69" s="97">
        <f>AU65+AU66+AU67+AU68</f>
        <v>5845.3399497123055</v>
      </c>
      <c r="AV69" s="34"/>
      <c r="AW69" s="102">
        <f t="shared" si="74"/>
        <v>-20236.410320875548</v>
      </c>
      <c r="AX69" s="102">
        <f t="shared" si="75"/>
        <v>8065.2882654591722</v>
      </c>
      <c r="AY69" s="102">
        <f t="shared" si="76"/>
        <v>-1071.98478352252</v>
      </c>
      <c r="AZ69" s="102">
        <f t="shared" si="77"/>
        <v>354.38989502885897</v>
      </c>
      <c r="BA69" s="102">
        <f t="shared" si="78"/>
        <v>-8880.4599086679118</v>
      </c>
      <c r="BB69" s="102">
        <f t="shared" si="79"/>
        <v>-35823.647283005615</v>
      </c>
      <c r="BC69" s="109">
        <f t="shared" si="80"/>
        <v>-357.97858419262593</v>
      </c>
      <c r="BD69" s="167"/>
      <c r="BE69" s="167"/>
      <c r="BF69" s="46"/>
      <c r="BG69" s="46"/>
      <c r="BH69" s="46"/>
      <c r="BI69" s="46"/>
      <c r="BJ69" s="46"/>
      <c r="BK69" s="46"/>
      <c r="BL69" s="46"/>
      <c r="BM69" s="46"/>
      <c r="BN69" s="46"/>
      <c r="BO69" s="198"/>
      <c r="BP69" s="46"/>
      <c r="BQ69" s="46"/>
      <c r="BR69" s="46"/>
      <c r="BT69" s="119"/>
      <c r="BU69" s="119"/>
    </row>
    <row r="70" spans="1:76">
      <c r="A70" s="35" t="s">
        <v>15</v>
      </c>
      <c r="B70" s="36" t="s">
        <v>83</v>
      </c>
      <c r="C70" s="88">
        <f>'Historical Financials USD_EN'!C70*'Historical Financials USD_EN'!$C$8</f>
        <v>-1267.5654241656041</v>
      </c>
      <c r="D70" s="88">
        <v>-1867.6669999999999</v>
      </c>
      <c r="E70" s="88">
        <v>-3025.188065404192</v>
      </c>
      <c r="F70" s="88">
        <v>-3922.039354982338</v>
      </c>
      <c r="G70" s="88">
        <v>-3478.1142361539573</v>
      </c>
      <c r="H70" s="88">
        <v>-3544.1576970618721</v>
      </c>
      <c r="I70" s="88">
        <v>-4431.0961299719165</v>
      </c>
      <c r="J70" s="88">
        <v>-4336.1131699571943</v>
      </c>
      <c r="K70" s="88">
        <v>-4964.3974277632406</v>
      </c>
      <c r="L70" s="122">
        <v>-6824.5261553615655</v>
      </c>
      <c r="M70" s="122">
        <v>-8103.134264591652</v>
      </c>
      <c r="N70" s="122">
        <f t="shared" si="68"/>
        <v>-6824.5261553615655</v>
      </c>
      <c r="O70" s="122">
        <f t="shared" si="69"/>
        <v>-8103.134264591652</v>
      </c>
      <c r="P70" s="88">
        <v>-517.76072306822152</v>
      </c>
      <c r="Q70" s="88">
        <v>-1210.611889078335</v>
      </c>
      <c r="R70" s="88">
        <v>-643.33709243461271</v>
      </c>
      <c r="S70" s="88">
        <f>F70-R70-Q70-P70</f>
        <v>-1550.3296504011687</v>
      </c>
      <c r="T70" s="88">
        <v>-585.90263397488707</v>
      </c>
      <c r="U70" s="88">
        <v>-1171.2435128093357</v>
      </c>
      <c r="V70" s="88">
        <v>-609.43632401439345</v>
      </c>
      <c r="W70" s="88">
        <f>G70-V70-U70-T70</f>
        <v>-1111.5317653553411</v>
      </c>
      <c r="X70" s="88">
        <v>-473.46302911220334</v>
      </c>
      <c r="Y70" s="88">
        <v>-1161.6213194884926</v>
      </c>
      <c r="Z70" s="88">
        <v>-685.18522365633999</v>
      </c>
      <c r="AA70" s="88">
        <v>-1223.8553064333341</v>
      </c>
      <c r="AB70" s="88">
        <v>-705.04478442279299</v>
      </c>
      <c r="AC70" s="88">
        <v>-1437.3941748067132</v>
      </c>
      <c r="AD70" s="88">
        <v>-887.77675520896435</v>
      </c>
      <c r="AE70" s="88">
        <v>-1400.9132339049488</v>
      </c>
      <c r="AF70" s="88">
        <v>-746.64191273080041</v>
      </c>
      <c r="AG70" s="88">
        <v>-1465.2380991933705</v>
      </c>
      <c r="AH70" s="88">
        <v>-742.42149259471034</v>
      </c>
      <c r="AI70" s="88">
        <f t="shared" si="81"/>
        <v>-1381.811665438313</v>
      </c>
      <c r="AJ70" s="88">
        <v>-715.32407237726125</v>
      </c>
      <c r="AK70" s="88">
        <v>-1349.224640635859</v>
      </c>
      <c r="AL70" s="88">
        <v>-674.85662709335497</v>
      </c>
      <c r="AM70" s="88">
        <v>-2224.9920876567653</v>
      </c>
      <c r="AN70" s="88">
        <v>-1035.3162375505401</v>
      </c>
      <c r="AO70" s="88">
        <v>-2285.7683627413262</v>
      </c>
      <c r="AP70" s="88">
        <v>-478.91008350327274</v>
      </c>
      <c r="AQ70" s="88">
        <v>-3024.5314715664263</v>
      </c>
      <c r="AR70" s="88">
        <v>-2361.8419837321267</v>
      </c>
      <c r="AS70" s="88">
        <v>-2292.2425694479866</v>
      </c>
      <c r="AT70" s="88">
        <v>-1191.8209239367861</v>
      </c>
      <c r="AU70" s="89">
        <v>-2257.2287874747531</v>
      </c>
      <c r="AV70" s="34"/>
      <c r="AW70" s="128">
        <f t="shared" si="74"/>
        <v>-2142.4389592295061</v>
      </c>
      <c r="AX70" s="128">
        <f t="shared" si="75"/>
        <v>-2288.6899891139133</v>
      </c>
      <c r="AY70" s="128">
        <f t="shared" si="76"/>
        <v>-2211.880011924171</v>
      </c>
      <c r="AZ70" s="128">
        <f t="shared" si="77"/>
        <v>-2124.2331580330233</v>
      </c>
      <c r="BA70" s="128">
        <f t="shared" si="78"/>
        <v>-2064.5487130131205</v>
      </c>
      <c r="BB70" s="128">
        <f t="shared" si="79"/>
        <v>-2899.8487147501201</v>
      </c>
      <c r="BC70" s="100">
        <f t="shared" si="80"/>
        <v>-3321.0846002918661</v>
      </c>
      <c r="BD70" s="124"/>
      <c r="BE70" s="124"/>
      <c r="BF70" s="46"/>
      <c r="BG70" s="46"/>
      <c r="BH70" s="46">
        <v>0</v>
      </c>
      <c r="BI70" s="46">
        <v>-3.2818371502798982E-2</v>
      </c>
      <c r="BJ70" s="46">
        <v>0</v>
      </c>
      <c r="BK70" s="46">
        <v>0</v>
      </c>
      <c r="BL70" s="46">
        <v>0</v>
      </c>
      <c r="BM70" s="46">
        <v>1474.3173049380275</v>
      </c>
      <c r="BN70" s="46">
        <v>-3321.0846002918661</v>
      </c>
      <c r="BO70" s="123"/>
      <c r="BP70" s="46"/>
      <c r="BQ70" s="46"/>
      <c r="BR70" s="46"/>
      <c r="BT70" s="119"/>
      <c r="BU70" s="119"/>
    </row>
    <row r="71" spans="1:76">
      <c r="A71" s="35" t="s">
        <v>121</v>
      </c>
      <c r="B71" s="36" t="s">
        <v>83</v>
      </c>
      <c r="C71" s="88">
        <f>'Historical Financials USD_EN'!C71*'Historical Financials USD_EN'!$C$8</f>
        <v>-1415.965953318833</v>
      </c>
      <c r="D71" s="88">
        <v>-5629.8720000000003</v>
      </c>
      <c r="E71" s="88">
        <v>-3290.5638148854805</v>
      </c>
      <c r="F71" s="88">
        <v>-1626.1436242903901</v>
      </c>
      <c r="G71" s="88">
        <v>-1653.50775430005</v>
      </c>
      <c r="H71" s="88">
        <v>-3177.9897245669003</v>
      </c>
      <c r="I71" s="88">
        <v>-4035.8817301491999</v>
      </c>
      <c r="J71" s="88">
        <v>-5233.1987249969698</v>
      </c>
      <c r="K71" s="88">
        <v>-10042.553259153201</v>
      </c>
      <c r="L71" s="122">
        <v>-9109.8979501582035</v>
      </c>
      <c r="M71" s="122">
        <v>-4859.893083418785</v>
      </c>
      <c r="N71" s="122">
        <f t="shared" si="68"/>
        <v>-9109.8979501582035</v>
      </c>
      <c r="O71" s="122">
        <f t="shared" si="69"/>
        <v>-4859.893083418785</v>
      </c>
      <c r="P71" s="88">
        <v>-3.6469309010385875</v>
      </c>
      <c r="Q71" s="88">
        <v>-866.56630409402146</v>
      </c>
      <c r="R71" s="88">
        <v>-674.57101429748991</v>
      </c>
      <c r="S71" s="88">
        <f>F71-R71-Q71-P71</f>
        <v>-81.359374997840149</v>
      </c>
      <c r="T71" s="88">
        <v>-0.93437512403702738</v>
      </c>
      <c r="U71" s="88">
        <v>-732.20288927272293</v>
      </c>
      <c r="V71" s="88">
        <v>-919.90552950564006</v>
      </c>
      <c r="W71" s="88">
        <f>G71-V71-U71-T71</f>
        <v>-0.46496039764999397</v>
      </c>
      <c r="X71" s="88">
        <v>-318.93065924450531</v>
      </c>
      <c r="Y71" s="88">
        <v>-1170.7561329784041</v>
      </c>
      <c r="Z71" s="88">
        <v>-1423.5992105315158</v>
      </c>
      <c r="AA71" s="88">
        <v>-264.70372181247512</v>
      </c>
      <c r="AB71" s="88">
        <v>-264.65784217999999</v>
      </c>
      <c r="AC71" s="88">
        <v>-1494.8659742769</v>
      </c>
      <c r="AD71" s="88">
        <v>-1708.9436457074003</v>
      </c>
      <c r="AE71" s="88">
        <f>I71-AB71-AC71-AD71</f>
        <v>-567.41426798489965</v>
      </c>
      <c r="AF71" s="88">
        <v>-264.65820622841005</v>
      </c>
      <c r="AG71" s="88">
        <v>-2051.6007083867798</v>
      </c>
      <c r="AH71" s="88">
        <v>-2580.6919882833095</v>
      </c>
      <c r="AI71" s="88">
        <f t="shared" si="81"/>
        <v>-336.24782209847081</v>
      </c>
      <c r="AJ71" s="88">
        <v>-264.65805502341004</v>
      </c>
      <c r="AK71" s="88">
        <v>-3372.6820005402897</v>
      </c>
      <c r="AL71" s="88">
        <v>-4175.2745655292001</v>
      </c>
      <c r="AM71" s="88">
        <v>-2229.9386380603</v>
      </c>
      <c r="AN71" s="88">
        <v>-320.7641980885403</v>
      </c>
      <c r="AO71" s="88">
        <v>-4250.6472317150619</v>
      </c>
      <c r="AP71" s="88">
        <v>-2258.3985608903013</v>
      </c>
      <c r="AQ71" s="88">
        <v>-2280.0879594643002</v>
      </c>
      <c r="AR71" s="88">
        <v>-214.37176132022634</v>
      </c>
      <c r="AS71" s="88">
        <v>-2179.6603906088799</v>
      </c>
      <c r="AT71" s="88">
        <v>-1278.5929878290003</v>
      </c>
      <c r="AU71" s="89">
        <v>-1187.2679436606784</v>
      </c>
      <c r="AV71" s="34"/>
      <c r="AW71" s="128">
        <f t="shared" si="74"/>
        <v>-1759.5238164569</v>
      </c>
      <c r="AX71" s="128">
        <f t="shared" si="75"/>
        <v>-2276.3579136922999</v>
      </c>
      <c r="AY71" s="128">
        <f t="shared" si="76"/>
        <v>-2316.25891461519</v>
      </c>
      <c r="AZ71" s="128">
        <f t="shared" si="77"/>
        <v>-2916.9398103817803</v>
      </c>
      <c r="BA71" s="128">
        <f t="shared" si="78"/>
        <v>-3637.3400555636999</v>
      </c>
      <c r="BB71" s="128">
        <f t="shared" si="79"/>
        <v>-6405.2132035895002</v>
      </c>
      <c r="BC71" s="100">
        <f t="shared" si="80"/>
        <v>-4571.411429803602</v>
      </c>
      <c r="BD71" s="124"/>
      <c r="BE71" s="124"/>
      <c r="BF71" s="46"/>
      <c r="BG71" s="46"/>
      <c r="BH71" s="46">
        <v>0</v>
      </c>
      <c r="BI71" s="46">
        <v>0</v>
      </c>
      <c r="BJ71" s="46">
        <v>0</v>
      </c>
      <c r="BK71" s="46">
        <v>0</v>
      </c>
      <c r="BL71" s="46">
        <v>0</v>
      </c>
      <c r="BM71" s="46">
        <v>-120.75698538316374</v>
      </c>
      <c r="BN71" s="46">
        <v>-4571.411429803602</v>
      </c>
      <c r="BO71" s="123"/>
      <c r="BP71" s="46"/>
      <c r="BQ71" s="46"/>
      <c r="BR71" s="46"/>
      <c r="BT71" s="119"/>
      <c r="BU71" s="119"/>
    </row>
    <row r="72" spans="1:76">
      <c r="A72" s="35" t="s">
        <v>16</v>
      </c>
      <c r="B72" s="36" t="s">
        <v>83</v>
      </c>
      <c r="C72" s="199">
        <v>3824.5039999999999</v>
      </c>
      <c r="D72" s="88">
        <v>17223.786</v>
      </c>
      <c r="E72" s="88">
        <v>0</v>
      </c>
      <c r="F72" s="88">
        <v>0</v>
      </c>
      <c r="G72" s="88">
        <v>0</v>
      </c>
      <c r="H72" s="88">
        <v>0.53531446576118469</v>
      </c>
      <c r="I72" s="88">
        <v>0</v>
      </c>
      <c r="J72" s="88">
        <v>15504.14671434039</v>
      </c>
      <c r="K72" s="88">
        <v>15852.420697027823</v>
      </c>
      <c r="L72" s="122">
        <v>0</v>
      </c>
      <c r="M72" s="122">
        <v>0</v>
      </c>
      <c r="N72" s="122">
        <f t="shared" si="68"/>
        <v>0</v>
      </c>
      <c r="O72" s="122">
        <f t="shared" si="69"/>
        <v>0</v>
      </c>
      <c r="P72" s="88">
        <v>0</v>
      </c>
      <c r="Q72" s="88">
        <v>0</v>
      </c>
      <c r="R72" s="88">
        <v>0</v>
      </c>
      <c r="S72" s="88">
        <v>0</v>
      </c>
      <c r="T72" s="88">
        <v>0</v>
      </c>
      <c r="U72" s="88">
        <v>0</v>
      </c>
      <c r="V72" s="88">
        <v>0</v>
      </c>
      <c r="W72" s="88">
        <v>0</v>
      </c>
      <c r="X72" s="88">
        <v>0</v>
      </c>
      <c r="Y72" s="88">
        <v>0.53387999815177922</v>
      </c>
      <c r="Z72" s="88">
        <v>-7.504620552062988E-6</v>
      </c>
      <c r="AA72" s="88">
        <v>1.4419722299575807E-3</v>
      </c>
      <c r="AB72" s="88">
        <v>0</v>
      </c>
      <c r="AC72" s="88">
        <v>0</v>
      </c>
      <c r="AD72" s="88">
        <v>0</v>
      </c>
      <c r="AE72" s="88">
        <f>I72-AB72-AC72-AD72</f>
        <v>0</v>
      </c>
      <c r="AF72" s="88">
        <v>1.2895901252202988</v>
      </c>
      <c r="AG72" s="88">
        <v>0.71438790023040777</v>
      </c>
      <c r="AH72" s="88">
        <v>15482.966498967029</v>
      </c>
      <c r="AI72" s="88">
        <v>19.176237347908021</v>
      </c>
      <c r="AJ72" s="88">
        <v>7148.2880076440033</v>
      </c>
      <c r="AK72" s="88">
        <v>5850.4697464256078</v>
      </c>
      <c r="AL72" s="88">
        <v>2857.5008770953978</v>
      </c>
      <c r="AM72" s="88">
        <v>-3.8379341371860503</v>
      </c>
      <c r="AN72" s="88">
        <v>0</v>
      </c>
      <c r="AO72" s="88">
        <v>0</v>
      </c>
      <c r="AP72" s="88">
        <v>0</v>
      </c>
      <c r="AQ72" s="200">
        <v>0</v>
      </c>
      <c r="AR72" s="200">
        <v>0</v>
      </c>
      <c r="AS72" s="200">
        <v>0</v>
      </c>
      <c r="AT72" s="200">
        <v>0</v>
      </c>
      <c r="AU72" s="89">
        <v>0</v>
      </c>
      <c r="AV72" s="34"/>
      <c r="AW72" s="90">
        <f t="shared" si="74"/>
        <v>0</v>
      </c>
      <c r="AX72" s="154">
        <f t="shared" si="75"/>
        <v>0</v>
      </c>
      <c r="AY72" s="128">
        <f t="shared" si="76"/>
        <v>2.0039780254507065</v>
      </c>
      <c r="AZ72" s="128">
        <f t="shared" si="77"/>
        <v>15502.142736314938</v>
      </c>
      <c r="BA72" s="128">
        <f t="shared" si="78"/>
        <v>12998.757754069611</v>
      </c>
      <c r="BB72" s="128">
        <f t="shared" si="79"/>
        <v>2853.6629429582117</v>
      </c>
      <c r="BC72" s="201">
        <f t="shared" si="80"/>
        <v>0</v>
      </c>
      <c r="BD72" s="124"/>
      <c r="BE72" s="124"/>
      <c r="BF72" s="46"/>
      <c r="BG72" s="46"/>
      <c r="BH72" s="46">
        <v>0</v>
      </c>
      <c r="BI72" s="46">
        <v>0</v>
      </c>
      <c r="BJ72" s="46">
        <v>0</v>
      </c>
      <c r="BK72" s="46">
        <v>0</v>
      </c>
      <c r="BL72" s="46">
        <v>0</v>
      </c>
      <c r="BM72" s="46">
        <v>-13069.567826272558</v>
      </c>
      <c r="BN72" s="46">
        <v>0</v>
      </c>
      <c r="BO72" s="202"/>
      <c r="BP72" s="46"/>
      <c r="BQ72" s="46"/>
      <c r="BR72" s="46"/>
      <c r="BT72" s="119"/>
      <c r="BU72" s="119"/>
    </row>
    <row r="73" spans="1:76">
      <c r="A73" s="35" t="s">
        <v>17</v>
      </c>
      <c r="B73" s="36" t="s">
        <v>83</v>
      </c>
      <c r="C73" s="88">
        <v>0</v>
      </c>
      <c r="D73" s="88">
        <v>0</v>
      </c>
      <c r="E73" s="88">
        <v>0</v>
      </c>
      <c r="F73" s="88">
        <v>0</v>
      </c>
      <c r="G73" s="88">
        <v>14874.07167302</v>
      </c>
      <c r="H73" s="88">
        <v>0</v>
      </c>
      <c r="I73" s="88">
        <v>0</v>
      </c>
      <c r="J73" s="88"/>
      <c r="K73" s="88">
        <f>AM73+AK73+AJ73+AL73</f>
        <v>0</v>
      </c>
      <c r="L73" s="122">
        <v>-774.03123281999967</v>
      </c>
      <c r="M73" s="122">
        <v>678.78894000000003</v>
      </c>
      <c r="N73" s="122">
        <f t="shared" si="68"/>
        <v>-774.03123281999967</v>
      </c>
      <c r="O73" s="122">
        <f t="shared" si="69"/>
        <v>678.78894000000003</v>
      </c>
      <c r="P73" s="88">
        <v>0</v>
      </c>
      <c r="Q73" s="88">
        <v>0</v>
      </c>
      <c r="R73" s="88">
        <v>0</v>
      </c>
      <c r="S73" s="88">
        <v>0</v>
      </c>
      <c r="T73" s="88">
        <v>0</v>
      </c>
      <c r="U73" s="88">
        <v>0</v>
      </c>
      <c r="V73" s="88">
        <v>0</v>
      </c>
      <c r="W73" s="88">
        <f>G73-V73-U73-T73</f>
        <v>14874.07167302</v>
      </c>
      <c r="X73" s="88">
        <v>0</v>
      </c>
      <c r="Y73" s="88">
        <v>0</v>
      </c>
      <c r="Z73" s="88">
        <v>0</v>
      </c>
      <c r="AA73" s="88">
        <v>0</v>
      </c>
      <c r="AB73" s="88">
        <v>0</v>
      </c>
      <c r="AC73" s="88">
        <v>0</v>
      </c>
      <c r="AD73" s="88">
        <v>0</v>
      </c>
      <c r="AE73" s="88">
        <f>I73-AB73-AC73-AD73</f>
        <v>0</v>
      </c>
      <c r="AF73" s="88">
        <v>0</v>
      </c>
      <c r="AG73" s="88"/>
      <c r="AH73" s="88"/>
      <c r="AI73" s="88">
        <f>J73-AF73-AG73-AH73</f>
        <v>0</v>
      </c>
      <c r="AJ73" s="88">
        <v>0</v>
      </c>
      <c r="AK73" s="88">
        <v>0</v>
      </c>
      <c r="AL73" s="88">
        <v>0</v>
      </c>
      <c r="AM73" s="88">
        <v>0</v>
      </c>
      <c r="AN73" s="88">
        <v>0</v>
      </c>
      <c r="AO73" s="88">
        <v>0</v>
      </c>
      <c r="AP73" s="88">
        <v>0</v>
      </c>
      <c r="AQ73" s="88">
        <v>-774.03123281999967</v>
      </c>
      <c r="AR73" s="88">
        <v>678.78893982248007</v>
      </c>
      <c r="AS73" s="88">
        <v>1.7751995073922444E-7</v>
      </c>
      <c r="AT73" s="88">
        <v>0</v>
      </c>
      <c r="AU73" s="89">
        <v>0</v>
      </c>
      <c r="AV73" s="34"/>
      <c r="AW73" s="154">
        <f t="shared" si="74"/>
        <v>0</v>
      </c>
      <c r="AX73" s="154">
        <f t="shared" si="75"/>
        <v>0</v>
      </c>
      <c r="AY73" s="154">
        <f t="shared" si="76"/>
        <v>0</v>
      </c>
      <c r="AZ73" s="154">
        <f t="shared" si="77"/>
        <v>0</v>
      </c>
      <c r="BA73" s="154">
        <f t="shared" si="78"/>
        <v>0</v>
      </c>
      <c r="BB73" s="154">
        <f t="shared" si="79"/>
        <v>0</v>
      </c>
      <c r="BC73" s="201">
        <f t="shared" si="80"/>
        <v>0</v>
      </c>
      <c r="BD73" s="153"/>
      <c r="BE73" s="153"/>
      <c r="BF73" s="46"/>
      <c r="BG73" s="46"/>
      <c r="BH73" s="46">
        <v>0</v>
      </c>
      <c r="BI73" s="46">
        <v>0</v>
      </c>
      <c r="BJ73" s="46">
        <v>0</v>
      </c>
      <c r="BK73" s="46">
        <v>0</v>
      </c>
      <c r="BL73" s="46">
        <v>0</v>
      </c>
      <c r="BM73" s="46">
        <v>0</v>
      </c>
      <c r="BN73" s="46">
        <v>0</v>
      </c>
      <c r="BO73" s="203"/>
      <c r="BP73" s="46"/>
      <c r="BQ73" s="46"/>
      <c r="BR73" s="46"/>
      <c r="BT73" s="119"/>
      <c r="BU73" s="119"/>
    </row>
    <row r="74" spans="1:76">
      <c r="A74" s="169" t="s">
        <v>18</v>
      </c>
      <c r="B74" s="36" t="s">
        <v>83</v>
      </c>
      <c r="C74" s="88">
        <f t="shared" ref="C74:J74" si="83">SUM(C69:C73)</f>
        <v>4975.40657876162</v>
      </c>
      <c r="D74" s="88">
        <f t="shared" si="83"/>
        <v>-12234.710088818658</v>
      </c>
      <c r="E74" s="88">
        <f t="shared" si="83"/>
        <v>-32995.134644726539</v>
      </c>
      <c r="F74" s="88">
        <f t="shared" si="83"/>
        <v>-2139.6901671613746</v>
      </c>
      <c r="G74" s="88">
        <f t="shared" si="83"/>
        <v>18438.409310902942</v>
      </c>
      <c r="H74" s="88">
        <f t="shared" si="83"/>
        <v>-13652.779150239998</v>
      </c>
      <c r="I74" s="88">
        <f t="shared" si="83"/>
        <v>-20638.09942287609</v>
      </c>
      <c r="J74" s="88">
        <f t="shared" si="83"/>
        <v>5217.2399308925651</v>
      </c>
      <c r="K74" s="88">
        <f>SUM(K69:K73)</f>
        <v>-43858.637181562139</v>
      </c>
      <c r="L74" s="122">
        <f>SUM(L69:L73)</f>
        <v>-10422.945828916205</v>
      </c>
      <c r="M74" s="122">
        <f>SUM(M69:M73)</f>
        <v>-48958.887080272849</v>
      </c>
      <c r="N74" s="122">
        <f t="shared" si="68"/>
        <v>-10422.945828916203</v>
      </c>
      <c r="O74" s="122">
        <f t="shared" si="69"/>
        <v>-48958.887080272849</v>
      </c>
      <c r="P74" s="88">
        <f t="shared" ref="P74:AH74" si="84">SUM(P69:P73)</f>
        <v>-95.448316014791118</v>
      </c>
      <c r="Q74" s="88">
        <f t="shared" si="84"/>
        <v>-54.471646679361584</v>
      </c>
      <c r="R74" s="88">
        <f t="shared" si="84"/>
        <v>-485.72160817632198</v>
      </c>
      <c r="S74" s="88">
        <f t="shared" si="84"/>
        <v>-1504.048596290902</v>
      </c>
      <c r="T74" s="88">
        <f t="shared" si="84"/>
        <v>2121.2292661746187</v>
      </c>
      <c r="U74" s="88">
        <f t="shared" si="84"/>
        <v>766.94213558022932</v>
      </c>
      <c r="V74" s="88">
        <f t="shared" si="84"/>
        <v>1868.4623833256251</v>
      </c>
      <c r="W74" s="88">
        <f t="shared" si="84"/>
        <v>13681.775525822472</v>
      </c>
      <c r="X74" s="88">
        <f t="shared" si="84"/>
        <v>4839.8692800167719</v>
      </c>
      <c r="Y74" s="88">
        <f t="shared" si="84"/>
        <v>-14401.99348816945</v>
      </c>
      <c r="Z74" s="88">
        <f t="shared" si="84"/>
        <v>-4124.2672117779457</v>
      </c>
      <c r="AA74" s="88">
        <f t="shared" si="84"/>
        <v>33.628088062131852</v>
      </c>
      <c r="AB74" s="88">
        <f t="shared" si="84"/>
        <v>-14445.91030699343</v>
      </c>
      <c r="AC74" s="88">
        <v>-9692.4627895685226</v>
      </c>
      <c r="AD74" s="88">
        <f t="shared" si="84"/>
        <v>4065.7185556501504</v>
      </c>
      <c r="AE74" s="88">
        <f t="shared" si="84"/>
        <v>-565.4781929971914</v>
      </c>
      <c r="AF74" s="88">
        <f t="shared" si="84"/>
        <v>1795.1325333720222</v>
      </c>
      <c r="AG74" s="88">
        <f t="shared" si="84"/>
        <v>-7393.2522654084523</v>
      </c>
      <c r="AH74" s="88">
        <f t="shared" si="84"/>
        <v>12528.523035636834</v>
      </c>
      <c r="AI74" s="88">
        <f>J74-AF74-AG74-AH74</f>
        <v>-1713.1633727078388</v>
      </c>
      <c r="AJ74" s="88">
        <f t="shared" ref="AJ74:AQ74" si="85">SUM(AJ69:AJ73)</f>
        <v>9305.5824891262564</v>
      </c>
      <c r="AK74" s="88">
        <f t="shared" si="85"/>
        <v>-10889.173412301376</v>
      </c>
      <c r="AL74" s="88">
        <f t="shared" si="85"/>
        <v>-17052.745205400326</v>
      </c>
      <c r="AM74" s="88">
        <f t="shared" si="85"/>
        <v>-25222.301052986706</v>
      </c>
      <c r="AN74" s="88">
        <f t="shared" si="85"/>
        <v>-9421.5102508964956</v>
      </c>
      <c r="AO74" s="88">
        <f t="shared" si="85"/>
        <v>1171.0356366084015</v>
      </c>
      <c r="AP74" s="88">
        <f t="shared" si="85"/>
        <v>3168.4139462449575</v>
      </c>
      <c r="AQ74" s="88">
        <f t="shared" si="85"/>
        <v>-5340.8851608730665</v>
      </c>
      <c r="AR74" s="88">
        <v>-57742.241110251511</v>
      </c>
      <c r="AS74" s="88">
        <f>SUM(AS69:AS73)</f>
        <v>1442.0819378628551</v>
      </c>
      <c r="AT74" s="88">
        <f>SUM(AT69:AT73)</f>
        <v>4940.4288735389309</v>
      </c>
      <c r="AU74" s="89">
        <f>SUM(AU69:AU73)</f>
        <v>2400.8432185768743</v>
      </c>
      <c r="AV74" s="34"/>
      <c r="AW74" s="128">
        <f>SUM(AW69:AW73)</f>
        <v>-24138.373096561954</v>
      </c>
      <c r="AX74" s="128">
        <f t="shared" ref="AX74:BC74" si="86">SUM(AX69:AX73)</f>
        <v>3500.2403626529594</v>
      </c>
      <c r="AY74" s="128">
        <f t="shared" si="86"/>
        <v>-5598.1197320364299</v>
      </c>
      <c r="AZ74" s="128">
        <f t="shared" si="86"/>
        <v>10815.359662928993</v>
      </c>
      <c r="BA74" s="128">
        <f t="shared" si="86"/>
        <v>-1583.5909231751211</v>
      </c>
      <c r="BB74" s="128">
        <f t="shared" si="86"/>
        <v>-42275.046258387025</v>
      </c>
      <c r="BC74" s="100">
        <f t="shared" si="86"/>
        <v>-8250.474614288094</v>
      </c>
      <c r="BD74" s="124"/>
      <c r="BE74" s="124"/>
      <c r="BF74" s="46"/>
      <c r="BG74" s="46"/>
      <c r="BH74" s="46">
        <v>0</v>
      </c>
      <c r="BI74" s="46">
        <v>-3.2818371504617971E-2</v>
      </c>
      <c r="BJ74" s="46">
        <v>9.0002686192747205E-8</v>
      </c>
      <c r="BK74" s="46">
        <v>-8.9992681751027703E-8</v>
      </c>
      <c r="BL74" s="46">
        <v>-1.8189894035458565E-12</v>
      </c>
      <c r="BM74" s="46">
        <v>-69997.5711810067</v>
      </c>
      <c r="BN74" s="46">
        <v>-8250.474614288094</v>
      </c>
      <c r="BO74" s="123"/>
      <c r="BP74" s="46"/>
      <c r="BQ74" s="46"/>
      <c r="BR74" s="46"/>
      <c r="BT74" s="119"/>
      <c r="BU74" s="119"/>
    </row>
    <row r="75" spans="1:76">
      <c r="A75" s="35" t="s">
        <v>19</v>
      </c>
      <c r="B75" s="36" t="s">
        <v>83</v>
      </c>
      <c r="C75" s="88">
        <f>C76-C74</f>
        <v>2520.59342123838</v>
      </c>
      <c r="D75" s="88">
        <f>D76-D74</f>
        <v>-1360.2899111813422</v>
      </c>
      <c r="E75" s="88">
        <f>E76-E74</f>
        <v>635.57277063067886</v>
      </c>
      <c r="F75" s="88">
        <f>F76-F74</f>
        <v>-2775.756495640147</v>
      </c>
      <c r="G75" s="88">
        <f>G76-G74</f>
        <v>-179.9385127384885</v>
      </c>
      <c r="H75" s="88">
        <f t="shared" ref="H75:AB75" si="87">H76-H74</f>
        <v>-3025.9038045637008</v>
      </c>
      <c r="I75" s="88">
        <f>I76-I74</f>
        <v>2443.8040172785913</v>
      </c>
      <c r="J75" s="88">
        <f>J76-J74</f>
        <v>3344.2485363506439</v>
      </c>
      <c r="K75" s="88">
        <f>K76-K74</f>
        <v>1415.3991038072418</v>
      </c>
      <c r="L75" s="122">
        <f>L76-L74</f>
        <v>5538.1790415227497</v>
      </c>
      <c r="M75" s="122">
        <f>M76-M74</f>
        <v>-7025.0223987146601</v>
      </c>
      <c r="N75" s="122">
        <f t="shared" si="68"/>
        <v>5538.1790415227479</v>
      </c>
      <c r="O75" s="122">
        <f t="shared" si="69"/>
        <v>-7025.0223987146292</v>
      </c>
      <c r="P75" s="88">
        <f t="shared" si="87"/>
        <v>1084.1928844705371</v>
      </c>
      <c r="Q75" s="88">
        <f t="shared" si="87"/>
        <v>-2029.1327100947383</v>
      </c>
      <c r="R75" s="88">
        <f t="shared" si="87"/>
        <v>-272.61835885219239</v>
      </c>
      <c r="S75" s="88">
        <f t="shared" si="87"/>
        <v>-1558.1983111637514</v>
      </c>
      <c r="T75" s="88">
        <f t="shared" si="87"/>
        <v>437.82321334954668</v>
      </c>
      <c r="U75" s="88">
        <f t="shared" si="87"/>
        <v>-660.14005679888544</v>
      </c>
      <c r="V75" s="88">
        <f t="shared" si="87"/>
        <v>-64.535424024294571</v>
      </c>
      <c r="W75" s="88">
        <f t="shared" si="87"/>
        <v>106.91375473514199</v>
      </c>
      <c r="X75" s="88">
        <f t="shared" si="87"/>
        <v>38.682668464474773</v>
      </c>
      <c r="Y75" s="88">
        <f t="shared" si="87"/>
        <v>-819.14423130243085</v>
      </c>
      <c r="Z75" s="88">
        <f t="shared" si="87"/>
        <v>-2576.8626039879146</v>
      </c>
      <c r="AA75" s="88">
        <f t="shared" si="87"/>
        <v>331.40454389066394</v>
      </c>
      <c r="AB75" s="88">
        <f t="shared" si="87"/>
        <v>1157.6929479727496</v>
      </c>
      <c r="AC75" s="88">
        <v>-26.033791732657846</v>
      </c>
      <c r="AD75" s="88">
        <f>AD76-AD74</f>
        <v>3039.8127175431869</v>
      </c>
      <c r="AE75" s="88">
        <f>AE76-AE74</f>
        <v>-1727.6345454717839</v>
      </c>
      <c r="AF75" s="88">
        <f>AF76-AF74</f>
        <v>2360.1251308524015</v>
      </c>
      <c r="AG75" s="88">
        <f>AG76-AG74</f>
        <v>-408.16717663041436</v>
      </c>
      <c r="AH75" s="88">
        <f>AH76-AH74</f>
        <v>436.18163337620354</v>
      </c>
      <c r="AI75" s="88">
        <f>J75-AF75-AG75-AH75</f>
        <v>956.10894875245322</v>
      </c>
      <c r="AJ75" s="88">
        <f t="shared" ref="AJ75:AQ75" si="88">AJ76-AJ74</f>
        <v>2139.3011117757014</v>
      </c>
      <c r="AK75" s="88">
        <f t="shared" si="88"/>
        <v>-2471.3981186459114</v>
      </c>
      <c r="AL75" s="88">
        <f t="shared" si="88"/>
        <v>1429.6962363607781</v>
      </c>
      <c r="AM75" s="88">
        <f t="shared" si="88"/>
        <v>317.79987431668633</v>
      </c>
      <c r="AN75" s="88">
        <f t="shared" si="88"/>
        <v>967.19597399748818</v>
      </c>
      <c r="AO75" s="88">
        <f t="shared" si="88"/>
        <v>1671.7670606676838</v>
      </c>
      <c r="AP75" s="88">
        <f t="shared" si="88"/>
        <v>1474.8211032989739</v>
      </c>
      <c r="AQ75" s="88">
        <f t="shared" si="88"/>
        <v>1424.394903558602</v>
      </c>
      <c r="AR75" s="88">
        <v>-19190.25413750302</v>
      </c>
      <c r="AS75" s="88">
        <f>AS76-AS74</f>
        <v>10199.340013100587</v>
      </c>
      <c r="AT75" s="88">
        <f>AT76-AT74</f>
        <v>-5161.032752102783</v>
      </c>
      <c r="AU75" s="89">
        <f>AU76-AU74</f>
        <v>7126.924477790586</v>
      </c>
      <c r="AV75" s="34"/>
      <c r="AW75" s="128">
        <f>AB75+AC75</f>
        <v>1131.6591562400918</v>
      </c>
      <c r="AX75" s="128">
        <f>AD75+AE75</f>
        <v>1312.178172071403</v>
      </c>
      <c r="AY75" s="128">
        <f>AF75+AG75</f>
        <v>1951.9579542219872</v>
      </c>
      <c r="AZ75" s="128">
        <f>AH75+AI75</f>
        <v>1392.2905821286568</v>
      </c>
      <c r="BA75" s="128">
        <f>AJ75+AK75</f>
        <v>-332.09700687020995</v>
      </c>
      <c r="BB75" s="128">
        <f>AL75+AM75</f>
        <v>1747.4961106774645</v>
      </c>
      <c r="BC75" s="100">
        <f>AN75+AO75</f>
        <v>2638.963034665172</v>
      </c>
      <c r="BD75" s="124"/>
      <c r="BE75" s="124"/>
      <c r="BF75" s="46"/>
      <c r="BG75" s="46"/>
      <c r="BH75" s="46">
        <v>5.4569682106375694E-12</v>
      </c>
      <c r="BI75" s="46">
        <v>3.2818371505072719E-2</v>
      </c>
      <c r="BJ75" s="46">
        <v>-9.0002686192747205E-8</v>
      </c>
      <c r="BK75" s="46">
        <v>8.9990862761624157E-8</v>
      </c>
      <c r="BL75" s="46">
        <v>0</v>
      </c>
      <c r="BM75" s="46">
        <v>-16352.718299252763</v>
      </c>
      <c r="BN75" s="46">
        <v>2638.963034665172</v>
      </c>
      <c r="BO75" s="123"/>
      <c r="BP75" s="46"/>
      <c r="BQ75" s="46"/>
      <c r="BR75" s="46"/>
      <c r="BT75" s="119"/>
      <c r="BU75" s="119"/>
    </row>
    <row r="76" spans="1:76">
      <c r="A76" s="169" t="s">
        <v>20</v>
      </c>
      <c r="B76" s="36" t="s">
        <v>83</v>
      </c>
      <c r="C76" s="171">
        <f>-C48+37540</f>
        <v>7496</v>
      </c>
      <c r="D76" s="204">
        <f t="shared" ref="D76:M76" si="89">-D48+C48</f>
        <v>-13595</v>
      </c>
      <c r="E76" s="171">
        <f t="shared" si="89"/>
        <v>-32359.56187409586</v>
      </c>
      <c r="F76" s="171">
        <f t="shared" si="89"/>
        <v>-4915.4466628015216</v>
      </c>
      <c r="G76" s="171">
        <f t="shared" si="89"/>
        <v>18258.470798164453</v>
      </c>
      <c r="H76" s="171">
        <f t="shared" si="89"/>
        <v>-16678.682954803699</v>
      </c>
      <c r="I76" s="171">
        <f t="shared" si="89"/>
        <v>-18194.295405597499</v>
      </c>
      <c r="J76" s="171">
        <f t="shared" si="89"/>
        <v>8561.488467243209</v>
      </c>
      <c r="K76" s="171">
        <f t="shared" si="89"/>
        <v>-42443.238077754897</v>
      </c>
      <c r="L76" s="96">
        <f t="shared" si="89"/>
        <v>-4884.7667873934552</v>
      </c>
      <c r="M76" s="96">
        <f t="shared" si="89"/>
        <v>-55983.909478987509</v>
      </c>
      <c r="N76" s="96">
        <f t="shared" si="68"/>
        <v>-4884.7667873934552</v>
      </c>
      <c r="O76" s="96">
        <f t="shared" si="69"/>
        <v>-55983.90947898748</v>
      </c>
      <c r="P76" s="171">
        <f>-P48+E48</f>
        <v>988.74456845574605</v>
      </c>
      <c r="Q76" s="171">
        <f t="shared" ref="Q76:AB76" si="90">-Q48+P48</f>
        <v>-2083.6043567740999</v>
      </c>
      <c r="R76" s="171">
        <f t="shared" si="90"/>
        <v>-758.33996702851437</v>
      </c>
      <c r="S76" s="171">
        <f t="shared" si="90"/>
        <v>-3062.2469074546534</v>
      </c>
      <c r="T76" s="171">
        <f t="shared" si="90"/>
        <v>2559.0524795241654</v>
      </c>
      <c r="U76" s="171">
        <f t="shared" si="90"/>
        <v>106.80207878134388</v>
      </c>
      <c r="V76" s="171">
        <f t="shared" si="90"/>
        <v>1803.9269593013305</v>
      </c>
      <c r="W76" s="171">
        <f t="shared" si="90"/>
        <v>13788.689280557614</v>
      </c>
      <c r="X76" s="171">
        <f t="shared" si="90"/>
        <v>4878.5519484812467</v>
      </c>
      <c r="Y76" s="171">
        <f t="shared" si="90"/>
        <v>-15221.137719471881</v>
      </c>
      <c r="Z76" s="171">
        <f t="shared" si="90"/>
        <v>-6701.1298157658603</v>
      </c>
      <c r="AA76" s="171">
        <f t="shared" si="90"/>
        <v>365.03263195279578</v>
      </c>
      <c r="AB76" s="171">
        <f t="shared" si="90"/>
        <v>-13288.21735902068</v>
      </c>
      <c r="AC76" s="171">
        <v>-9718.4965813011804</v>
      </c>
      <c r="AD76" s="171">
        <f t="shared" ref="AD76:AQ76" si="91">-AD48+AC48</f>
        <v>7105.5312731933373</v>
      </c>
      <c r="AE76" s="171">
        <f t="shared" si="91"/>
        <v>-2293.1127384689753</v>
      </c>
      <c r="AF76" s="171">
        <f t="shared" si="91"/>
        <v>4155.2576642244239</v>
      </c>
      <c r="AG76" s="171">
        <f t="shared" si="91"/>
        <v>-7801.4194420388667</v>
      </c>
      <c r="AH76" s="171">
        <f t="shared" si="91"/>
        <v>12964.704669013037</v>
      </c>
      <c r="AI76" s="171">
        <f t="shared" si="91"/>
        <v>-757.05442395538557</v>
      </c>
      <c r="AJ76" s="171">
        <f t="shared" si="91"/>
        <v>11444.883600901958</v>
      </c>
      <c r="AK76" s="171">
        <f t="shared" si="91"/>
        <v>-13360.571530947287</v>
      </c>
      <c r="AL76" s="171">
        <f t="shared" si="91"/>
        <v>-15623.048969039548</v>
      </c>
      <c r="AM76" s="171">
        <f t="shared" si="91"/>
        <v>-24904.50117867002</v>
      </c>
      <c r="AN76" s="171">
        <f t="shared" si="91"/>
        <v>-8454.3142768990074</v>
      </c>
      <c r="AO76" s="171">
        <f t="shared" si="91"/>
        <v>2842.8026972760854</v>
      </c>
      <c r="AP76" s="171">
        <f t="shared" si="91"/>
        <v>4643.2350495439314</v>
      </c>
      <c r="AQ76" s="171">
        <f t="shared" si="91"/>
        <v>-3916.4902573144645</v>
      </c>
      <c r="AR76" s="171">
        <v>-76932.49524775453</v>
      </c>
      <c r="AS76" s="171">
        <f>-AS48+AR48</f>
        <v>11641.421950963442</v>
      </c>
      <c r="AT76" s="171">
        <f>-AT48+AS48</f>
        <v>-220.60387856385205</v>
      </c>
      <c r="AU76" s="97">
        <f>-AU48+AT48</f>
        <v>9527.7676963674603</v>
      </c>
      <c r="AV76" s="34"/>
      <c r="AW76" s="102">
        <f>AB76+AC76</f>
        <v>-23006.713940321861</v>
      </c>
      <c r="AX76" s="128">
        <f>AD76+AE76</f>
        <v>4812.418534724362</v>
      </c>
      <c r="AY76" s="128">
        <f>AF76+AG76</f>
        <v>-3646.1617778144428</v>
      </c>
      <c r="AZ76" s="128">
        <f>AH76+AI76</f>
        <v>12207.650245057652</v>
      </c>
      <c r="BA76" s="128">
        <f>AJ76+AK76</f>
        <v>-1915.6879300453293</v>
      </c>
      <c r="BB76" s="128">
        <f>AL76+AM76</f>
        <v>-40527.550147709568</v>
      </c>
      <c r="BC76" s="100">
        <f>AN76+AO76</f>
        <v>-5611.511579622922</v>
      </c>
      <c r="BD76" s="167"/>
      <c r="BE76" s="167"/>
      <c r="BF76" s="46"/>
      <c r="BG76" s="46"/>
      <c r="BH76" s="46">
        <v>0</v>
      </c>
      <c r="BI76" s="46">
        <v>0</v>
      </c>
      <c r="BJ76" s="46">
        <v>0</v>
      </c>
      <c r="BK76" s="46">
        <v>0</v>
      </c>
      <c r="BL76" s="46">
        <v>0</v>
      </c>
      <c r="BM76" s="46">
        <v>-86350.289480259467</v>
      </c>
      <c r="BN76" s="46">
        <v>-5611.511579622922</v>
      </c>
      <c r="BO76" s="198"/>
      <c r="BP76" s="46"/>
      <c r="BQ76" s="46"/>
      <c r="BR76" s="46"/>
      <c r="BT76" s="119"/>
      <c r="BU76" s="119"/>
    </row>
    <row r="77" spans="1:76" s="34" customFormat="1" hidden="1" outlineLevel="1">
      <c r="A77" s="187" t="s">
        <v>122</v>
      </c>
      <c r="B77" s="188"/>
      <c r="C77" s="105"/>
      <c r="D77" s="105"/>
      <c r="E77" s="105"/>
      <c r="F77" s="105"/>
      <c r="G77" s="105"/>
      <c r="H77" s="105"/>
      <c r="I77" s="105"/>
      <c r="J77" s="105"/>
      <c r="K77" s="105"/>
      <c r="L77" s="106"/>
      <c r="M77" s="106"/>
      <c r="N77" s="106"/>
      <c r="O77" s="106"/>
      <c r="P77" s="105">
        <f>E48-P48-P76</f>
        <v>0</v>
      </c>
      <c r="Q77" s="105">
        <f>P48-Q48-Q76</f>
        <v>0</v>
      </c>
      <c r="R77" s="105">
        <f>Q48-R48-R76</f>
        <v>0</v>
      </c>
      <c r="S77" s="105">
        <f>R48-S48-S76</f>
        <v>0</v>
      </c>
      <c r="T77" s="105">
        <f>S48-T48-T76</f>
        <v>0</v>
      </c>
      <c r="U77" s="105">
        <f t="shared" ref="U77:AB77" si="92">P48-SUM(Q76:U76)-U48</f>
        <v>0</v>
      </c>
      <c r="V77" s="105">
        <f t="shared" si="92"/>
        <v>0</v>
      </c>
      <c r="W77" s="105">
        <f t="shared" si="92"/>
        <v>0</v>
      </c>
      <c r="X77" s="105">
        <f t="shared" si="92"/>
        <v>0</v>
      </c>
      <c r="Y77" s="105">
        <f t="shared" si="92"/>
        <v>0</v>
      </c>
      <c r="Z77" s="105">
        <f t="shared" si="92"/>
        <v>0</v>
      </c>
      <c r="AA77" s="105">
        <f t="shared" si="92"/>
        <v>0</v>
      </c>
      <c r="AB77" s="105">
        <f t="shared" si="92"/>
        <v>0</v>
      </c>
      <c r="AC77" s="105">
        <v>0</v>
      </c>
      <c r="AD77" s="105">
        <f t="shared" ref="AD77:AU77" si="93">Y48-SUM(Z76:AD76)-AD48</f>
        <v>0</v>
      </c>
      <c r="AE77" s="105">
        <f t="shared" si="93"/>
        <v>0</v>
      </c>
      <c r="AF77" s="105">
        <f t="shared" si="93"/>
        <v>0</v>
      </c>
      <c r="AG77" s="105">
        <f t="shared" si="93"/>
        <v>0</v>
      </c>
      <c r="AH77" s="105">
        <f t="shared" si="93"/>
        <v>0</v>
      </c>
      <c r="AI77" s="105">
        <f t="shared" si="93"/>
        <v>0</v>
      </c>
      <c r="AJ77" s="105">
        <f t="shared" si="93"/>
        <v>0</v>
      </c>
      <c r="AK77" s="105">
        <f t="shared" si="93"/>
        <v>0</v>
      </c>
      <c r="AL77" s="105">
        <f t="shared" si="93"/>
        <v>0</v>
      </c>
      <c r="AM77" s="105">
        <f t="shared" si="93"/>
        <v>0</v>
      </c>
      <c r="AN77" s="105">
        <f t="shared" si="93"/>
        <v>0</v>
      </c>
      <c r="AO77" s="105">
        <f t="shared" si="93"/>
        <v>0</v>
      </c>
      <c r="AP77" s="105">
        <f t="shared" si="93"/>
        <v>0</v>
      </c>
      <c r="AQ77" s="105">
        <f t="shared" si="93"/>
        <v>0</v>
      </c>
      <c r="AR77" s="105">
        <f t="shared" si="93"/>
        <v>0</v>
      </c>
      <c r="AS77" s="105">
        <f t="shared" si="93"/>
        <v>0</v>
      </c>
      <c r="AT77" s="105">
        <f t="shared" si="93"/>
        <v>0</v>
      </c>
      <c r="AU77" s="107">
        <f t="shared" si="93"/>
        <v>0</v>
      </c>
      <c r="AW77" s="205">
        <f>AB77+AC77</f>
        <v>0</v>
      </c>
      <c r="AX77" s="154">
        <f>AD77+AE77</f>
        <v>0</v>
      </c>
      <c r="AY77" s="154">
        <f>AE77+AF77</f>
        <v>0</v>
      </c>
      <c r="AZ77" s="154">
        <f>AF77+AG77</f>
        <v>0</v>
      </c>
      <c r="BA77" s="154">
        <f>AG77+AH77</f>
        <v>0</v>
      </c>
      <c r="BB77" s="154">
        <f>AH77+AI77</f>
        <v>0</v>
      </c>
      <c r="BC77" s="201">
        <f>AI77+AJ77</f>
        <v>0</v>
      </c>
      <c r="BD77" s="206"/>
      <c r="BE77" s="206"/>
      <c r="BH77" s="34">
        <v>0</v>
      </c>
      <c r="BI77" s="34">
        <v>0</v>
      </c>
      <c r="BJ77" s="34">
        <v>0</v>
      </c>
      <c r="BK77" s="34">
        <v>0</v>
      </c>
      <c r="BL77" s="34">
        <v>0</v>
      </c>
      <c r="BM77" s="34">
        <v>-0.28592368094590709</v>
      </c>
      <c r="BN77" s="34">
        <v>0</v>
      </c>
      <c r="BO77" s="103"/>
    </row>
    <row r="78" spans="1:76" s="66" customFormat="1" collapsed="1">
      <c r="A78" s="61" t="s">
        <v>123</v>
      </c>
      <c r="B78" s="36" t="s">
        <v>78</v>
      </c>
      <c r="C78" s="63">
        <f t="shared" ref="C78:K78" si="94">C65/C56</f>
        <v>0.16670806040109207</v>
      </c>
      <c r="D78" s="63">
        <f t="shared" si="94"/>
        <v>9.8118194900092284E-2</v>
      </c>
      <c r="E78" s="63">
        <f t="shared" si="94"/>
        <v>0.12148033715433271</v>
      </c>
      <c r="F78" s="63">
        <f t="shared" si="94"/>
        <v>7.7788987123714862E-2</v>
      </c>
      <c r="G78" s="63">
        <f t="shared" si="94"/>
        <v>0.16906255548444477</v>
      </c>
      <c r="H78" s="63">
        <f t="shared" si="94"/>
        <v>0.16509952047323315</v>
      </c>
      <c r="I78" s="63">
        <f t="shared" si="94"/>
        <v>0.14431989537511164</v>
      </c>
      <c r="J78" s="63">
        <f t="shared" si="94"/>
        <v>0.15795922838997384</v>
      </c>
      <c r="K78" s="63">
        <f t="shared" si="94"/>
        <v>0.131235948320366</v>
      </c>
      <c r="L78" s="64">
        <f>L65/L56</f>
        <v>0.17772949371344784</v>
      </c>
      <c r="M78" s="64">
        <f>M65/M56</f>
        <v>0.14328717561345067</v>
      </c>
      <c r="N78" s="64">
        <f t="shared" ref="N78:O78" si="95">N65/N56</f>
        <v>0.17772949371344784</v>
      </c>
      <c r="O78" s="64">
        <f t="shared" si="95"/>
        <v>0.14328717561345067</v>
      </c>
      <c r="P78" s="63">
        <f>P65/P56*4</f>
        <v>7.1520025569544218E-2</v>
      </c>
      <c r="Q78" s="63">
        <f t="shared" ref="Q78:AU78" si="96">Q65/Q56*4</f>
        <v>0.13895150566073708</v>
      </c>
      <c r="R78" s="63">
        <f t="shared" si="96"/>
        <v>6.8938990329829572E-2</v>
      </c>
      <c r="S78" s="63">
        <f t="shared" si="96"/>
        <v>4.5362254763945946E-2</v>
      </c>
      <c r="T78" s="63">
        <f t="shared" si="96"/>
        <v>0.14277737911331789</v>
      </c>
      <c r="U78" s="63">
        <f t="shared" si="96"/>
        <v>0.24415231459161246</v>
      </c>
      <c r="V78" s="63">
        <f t="shared" si="96"/>
        <v>0.19449483265200374</v>
      </c>
      <c r="W78" s="63">
        <f t="shared" si="96"/>
        <v>9.4721710699928255E-2</v>
      </c>
      <c r="X78" s="63">
        <f t="shared" si="96"/>
        <v>0.28912256565749378</v>
      </c>
      <c r="Y78" s="63">
        <f t="shared" si="96"/>
        <v>0.17079982573963565</v>
      </c>
      <c r="Z78" s="63">
        <f t="shared" si="96"/>
        <v>7.1034976032095437E-2</v>
      </c>
      <c r="AA78" s="63">
        <f t="shared" si="96"/>
        <v>0.18108038618948621</v>
      </c>
      <c r="AB78" s="63">
        <f t="shared" si="96"/>
        <v>0.1313447792116105</v>
      </c>
      <c r="AC78" s="63">
        <f t="shared" si="96"/>
        <v>8.3579382065747623E-2</v>
      </c>
      <c r="AD78" s="63">
        <f t="shared" si="96"/>
        <v>0.24500849823054227</v>
      </c>
      <c r="AE78" s="63">
        <f t="shared" si="96"/>
        <v>0.13527101233965433</v>
      </c>
      <c r="AF78" s="63">
        <f t="shared" si="96"/>
        <v>0.18354889847235473</v>
      </c>
      <c r="AG78" s="63">
        <f t="shared" si="96"/>
        <v>0.18895329977283021</v>
      </c>
      <c r="AH78" s="63">
        <f t="shared" si="96"/>
        <v>0.13448827942391331</v>
      </c>
      <c r="AI78" s="63">
        <f t="shared" si="96"/>
        <v>0.15522646470914964</v>
      </c>
      <c r="AJ78" s="63">
        <f t="shared" si="96"/>
        <v>0.17037167731063316</v>
      </c>
      <c r="AK78" s="63">
        <f t="shared" si="96"/>
        <v>0.13716220398458134</v>
      </c>
      <c r="AL78" s="63">
        <f t="shared" si="96"/>
        <v>0.15842805599819629</v>
      </c>
      <c r="AM78" s="63">
        <f t="shared" si="96"/>
        <v>0.13465975178523576</v>
      </c>
      <c r="AN78" s="63">
        <f t="shared" si="96"/>
        <v>0.13121377183962485</v>
      </c>
      <c r="AO78" s="63">
        <f t="shared" si="96"/>
        <v>0.20246895340859281</v>
      </c>
      <c r="AP78" s="63">
        <f t="shared" si="96"/>
        <v>0.21513133385475394</v>
      </c>
      <c r="AQ78" s="63">
        <f t="shared" si="96"/>
        <v>0.13839917619766667</v>
      </c>
      <c r="AR78" s="63">
        <f t="shared" si="96"/>
        <v>0.12606908270783104</v>
      </c>
      <c r="AS78" s="63">
        <f t="shared" si="96"/>
        <v>0.12190640718598131</v>
      </c>
      <c r="AT78" s="63">
        <f t="shared" si="96"/>
        <v>0.14006078322938761</v>
      </c>
      <c r="AU78" s="65">
        <f t="shared" si="96"/>
        <v>0.15975059777829964</v>
      </c>
      <c r="AV78" s="98"/>
      <c r="AW78" s="159"/>
      <c r="AX78" s="159"/>
      <c r="AY78" s="159"/>
      <c r="AZ78" s="159"/>
      <c r="BA78" s="159"/>
      <c r="BB78" s="159"/>
      <c r="BC78" s="160"/>
      <c r="BD78" s="193"/>
      <c r="BE78" s="193"/>
      <c r="BF78" s="46"/>
      <c r="BG78" s="46"/>
      <c r="BH78" s="46">
        <v>-0.23544582629295421</v>
      </c>
      <c r="BI78" s="46">
        <v>-0.27189551337846313</v>
      </c>
      <c r="BJ78" s="46">
        <v>-0.28113057330074898</v>
      </c>
      <c r="BK78" s="46">
        <v>-0.28278519836353488</v>
      </c>
      <c r="BL78" s="46">
        <v>-0.24301920970929705</v>
      </c>
      <c r="BM78" s="46">
        <v>-0.24973225366019514</v>
      </c>
      <c r="BN78" s="46">
        <v>0</v>
      </c>
      <c r="BO78" s="207"/>
      <c r="BP78" s="46"/>
      <c r="BQ78" s="46"/>
      <c r="BR78" s="46"/>
      <c r="BV78" s="34"/>
      <c r="BW78" s="34"/>
      <c r="BX78" s="34"/>
    </row>
    <row r="79" spans="1:76">
      <c r="A79" s="208" t="s">
        <v>124</v>
      </c>
      <c r="B79" s="209" t="s">
        <v>78</v>
      </c>
      <c r="C79" s="210">
        <f t="shared" ref="C79:AB79" si="97">C68/C16</f>
        <v>0.15696000744337713</v>
      </c>
      <c r="D79" s="211">
        <f t="shared" si="97"/>
        <v>0.26909329577936492</v>
      </c>
      <c r="E79" s="211">
        <f t="shared" si="97"/>
        <v>0.19772228962292304</v>
      </c>
      <c r="F79" s="211">
        <f t="shared" si="97"/>
        <v>0.1918741908894874</v>
      </c>
      <c r="G79" s="211">
        <f t="shared" si="97"/>
        <v>0.25474482485711042</v>
      </c>
      <c r="H79" s="211">
        <f t="shared" si="97"/>
        <v>0.20048844641434532</v>
      </c>
      <c r="I79" s="211">
        <f t="shared" si="97"/>
        <v>0.25447164665415756</v>
      </c>
      <c r="J79" s="211">
        <f t="shared" si="97"/>
        <v>0.28200855979974809</v>
      </c>
      <c r="K79" s="211">
        <f t="shared" si="97"/>
        <v>0.25492288559355786</v>
      </c>
      <c r="L79" s="212">
        <f t="shared" si="97"/>
        <v>0.34807708180197844</v>
      </c>
      <c r="M79" s="212">
        <f t="shared" si="97"/>
        <v>0.49887212816153564</v>
      </c>
      <c r="N79" s="212">
        <f t="shared" si="97"/>
        <v>0.34807708180197844</v>
      </c>
      <c r="O79" s="212">
        <f t="shared" si="97"/>
        <v>0.49887212816153559</v>
      </c>
      <c r="P79" s="211">
        <f t="shared" si="97"/>
        <v>0.13986675265272627</v>
      </c>
      <c r="Q79" s="211">
        <f t="shared" si="97"/>
        <v>0.20790492624418874</v>
      </c>
      <c r="R79" s="211">
        <f t="shared" si="97"/>
        <v>0.23468262380764701</v>
      </c>
      <c r="S79" s="211">
        <f t="shared" si="97"/>
        <v>0.16315693770585815</v>
      </c>
      <c r="T79" s="211">
        <f t="shared" si="97"/>
        <v>0.1532357075623868</v>
      </c>
      <c r="U79" s="211">
        <f t="shared" si="97"/>
        <v>0.20615083730638228</v>
      </c>
      <c r="V79" s="211">
        <f t="shared" si="97"/>
        <v>0.18951092880014958</v>
      </c>
      <c r="W79" s="211">
        <f t="shared" si="97"/>
        <v>0.46454706696905129</v>
      </c>
      <c r="X79" s="211">
        <f t="shared" si="97"/>
        <v>0.18359771268260158</v>
      </c>
      <c r="Y79" s="211">
        <f t="shared" si="97"/>
        <v>0.14791990872331462</v>
      </c>
      <c r="Z79" s="211">
        <f t="shared" si="97"/>
        <v>0.21624683379582627</v>
      </c>
      <c r="AA79" s="211">
        <f t="shared" si="97"/>
        <v>0.24878932162973433</v>
      </c>
      <c r="AB79" s="211">
        <f t="shared" si="97"/>
        <v>0.27061381220970548</v>
      </c>
      <c r="AC79" s="211">
        <v>0.20748434848118247</v>
      </c>
      <c r="AD79" s="211">
        <f t="shared" ref="AD79:AU79" si="98">AD68/AD16</f>
        <v>0.23345812597859505</v>
      </c>
      <c r="AE79" s="211">
        <f t="shared" si="98"/>
        <v>0.30902845438330723</v>
      </c>
      <c r="AF79" s="211">
        <f t="shared" si="98"/>
        <v>0.30005015752330849</v>
      </c>
      <c r="AG79" s="211">
        <f t="shared" si="98"/>
        <v>0.26264207324094946</v>
      </c>
      <c r="AH79" s="211">
        <f t="shared" si="98"/>
        <v>0.26741526609873656</v>
      </c>
      <c r="AI79" s="211">
        <f t="shared" si="98"/>
        <v>0.29740487166448198</v>
      </c>
      <c r="AJ79" s="211">
        <f t="shared" si="98"/>
        <v>0.23088736004852534</v>
      </c>
      <c r="AK79" s="211">
        <f t="shared" si="98"/>
        <v>0.25691455685160258</v>
      </c>
      <c r="AL79" s="211">
        <f t="shared" si="98"/>
        <v>0.19176096994138131</v>
      </c>
      <c r="AM79" s="211">
        <f t="shared" si="98"/>
        <v>0.32901990948355353</v>
      </c>
      <c r="AN79" s="211">
        <f t="shared" si="98"/>
        <v>0.47262183395292662</v>
      </c>
      <c r="AO79" s="211">
        <f t="shared" si="98"/>
        <v>0.29961419288784014</v>
      </c>
      <c r="AP79" s="211">
        <f t="shared" si="98"/>
        <v>0.2871706242139288</v>
      </c>
      <c r="AQ79" s="211">
        <f t="shared" si="98"/>
        <v>0.34253356538738294</v>
      </c>
      <c r="AR79" s="211">
        <f t="shared" si="98"/>
        <v>0.86008362060722465</v>
      </c>
      <c r="AS79" s="211">
        <f t="shared" si="98"/>
        <v>0.2981601224810399</v>
      </c>
      <c r="AT79" s="211">
        <f t="shared" si="98"/>
        <v>0.27522227702867968</v>
      </c>
      <c r="AU79" s="213">
        <f t="shared" si="98"/>
        <v>0.57596478262784923</v>
      </c>
      <c r="AV79" s="98"/>
      <c r="AW79" s="214">
        <f t="shared" ref="AW79:BD79" si="99">AW68/AW16</f>
        <v>0.23544582629295421</v>
      </c>
      <c r="AX79" s="214">
        <f t="shared" si="99"/>
        <v>0.27189551337846313</v>
      </c>
      <c r="AY79" s="214">
        <f t="shared" si="99"/>
        <v>0.28113057330074898</v>
      </c>
      <c r="AZ79" s="214">
        <f t="shared" si="99"/>
        <v>0.28278519836353488</v>
      </c>
      <c r="BA79" s="214">
        <f t="shared" si="99"/>
        <v>0.2442492457716432</v>
      </c>
      <c r="BB79" s="214">
        <f t="shared" si="99"/>
        <v>0.26328750173643239</v>
      </c>
      <c r="BC79" s="161">
        <f t="shared" si="99"/>
        <v>0.38477859782022356</v>
      </c>
      <c r="BD79" s="214" t="e">
        <f t="shared" si="99"/>
        <v>#DIV/0!</v>
      </c>
      <c r="BE79" s="214"/>
      <c r="BF79" s="46"/>
      <c r="BG79" s="46"/>
      <c r="BH79" s="46"/>
      <c r="BI79" s="46"/>
      <c r="BJ79" s="46"/>
      <c r="BK79" s="46"/>
      <c r="BL79" s="46"/>
      <c r="BM79" s="46"/>
      <c r="BN79" s="46"/>
      <c r="BO79" s="214"/>
      <c r="BP79" s="46"/>
      <c r="BQ79" s="46"/>
      <c r="BR79" s="46"/>
    </row>
    <row r="80" spans="1:76" ht="14.5">
      <c r="A80" s="3"/>
      <c r="B80" s="2"/>
      <c r="C80" s="215"/>
      <c r="D80" s="215"/>
      <c r="E80" s="215"/>
      <c r="F80" s="215"/>
      <c r="G80" s="215"/>
      <c r="H80" s="215"/>
      <c r="I80" s="215"/>
      <c r="J80" s="215"/>
      <c r="K80" s="216"/>
      <c r="L80" s="216"/>
      <c r="M80" s="216"/>
      <c r="N80" s="216"/>
      <c r="O80" s="216"/>
      <c r="P80" s="215"/>
      <c r="Q80" s="215"/>
      <c r="R80" s="215"/>
      <c r="S80" s="215"/>
      <c r="T80" s="215"/>
      <c r="U80" s="215"/>
      <c r="V80" s="215"/>
      <c r="W80" s="215"/>
      <c r="X80" s="215"/>
      <c r="Y80" s="215"/>
      <c r="Z80" s="215"/>
      <c r="AA80" s="215"/>
      <c r="AB80" s="215"/>
      <c r="AC80" s="215"/>
      <c r="AD80" s="3"/>
      <c r="AE80" s="3"/>
      <c r="AF80" s="3"/>
      <c r="AG80" s="3"/>
      <c r="AH80" s="3"/>
      <c r="AI80" s="3"/>
      <c r="AJ80" s="3"/>
      <c r="AK80" s="3"/>
      <c r="AL80" s="3"/>
      <c r="AM80" s="3"/>
      <c r="AN80" s="3"/>
      <c r="AO80" s="3"/>
      <c r="AP80" s="3"/>
      <c r="AQ80" s="3"/>
      <c r="AR80" s="3"/>
      <c r="AS80" s="3"/>
      <c r="AT80" s="3"/>
      <c r="AU80" s="3"/>
      <c r="AW80" s="217"/>
      <c r="AX80" s="217"/>
      <c r="AY80" s="217"/>
      <c r="AZ80" s="217"/>
      <c r="BA80" s="217"/>
      <c r="BB80" s="217"/>
      <c r="BC80" s="217"/>
      <c r="BI80" s="46"/>
      <c r="BJ80" s="46"/>
      <c r="BK80" s="46"/>
      <c r="BL80" s="46"/>
    </row>
    <row r="81" spans="1:76" s="218" customFormat="1" ht="56.5" customHeight="1">
      <c r="A81" s="392" t="s">
        <v>125</v>
      </c>
      <c r="B81" s="392"/>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W81" s="217"/>
      <c r="AX81" s="217"/>
      <c r="AY81" s="217"/>
      <c r="AZ81" s="217"/>
      <c r="BA81" s="217"/>
      <c r="BB81" s="217"/>
      <c r="BC81" s="217"/>
      <c r="BV81" s="219"/>
      <c r="BW81" s="219"/>
      <c r="BX81" s="219"/>
    </row>
    <row r="82" spans="1:76" s="218" customFormat="1" ht="41.5" customHeight="1">
      <c r="A82" s="392" t="s">
        <v>126</v>
      </c>
      <c r="B82" s="392"/>
      <c r="C82" s="392"/>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W82" s="220"/>
      <c r="AX82" s="220"/>
      <c r="AY82" s="220"/>
      <c r="AZ82" s="220"/>
      <c r="BA82" s="220"/>
      <c r="BB82" s="220"/>
      <c r="BC82" s="220"/>
      <c r="BV82" s="219"/>
      <c r="BW82" s="219"/>
      <c r="BX82" s="219"/>
    </row>
    <row r="83" spans="1:76">
      <c r="A83" s="3"/>
      <c r="B83" s="2"/>
      <c r="C83" s="3"/>
      <c r="D83" s="3"/>
      <c r="E83" s="3"/>
      <c r="F83" s="3"/>
      <c r="G83" s="3"/>
      <c r="H83" s="3"/>
      <c r="P83" s="3"/>
      <c r="Q83" s="3"/>
      <c r="R83" s="3"/>
      <c r="S83" s="3"/>
      <c r="T83" s="3"/>
      <c r="U83" s="3"/>
      <c r="V83" s="3"/>
      <c r="W83" s="3"/>
      <c r="X83" s="3"/>
      <c r="Y83" s="3"/>
      <c r="Z83" s="3"/>
      <c r="AA83" s="3"/>
      <c r="AB83" s="3"/>
      <c r="AC83" s="3"/>
      <c r="AD83" s="3"/>
      <c r="AE83" s="3"/>
      <c r="AF83" s="221"/>
      <c r="AG83" s="221"/>
      <c r="AH83" s="3"/>
      <c r="AI83" s="3"/>
      <c r="AJ83" s="3"/>
      <c r="AK83" s="221"/>
      <c r="AL83" s="221"/>
      <c r="AM83" s="3"/>
      <c r="AN83" s="3"/>
      <c r="AO83" s="221"/>
      <c r="AP83" s="3"/>
      <c r="AQ83" s="3"/>
      <c r="AR83" s="3"/>
      <c r="AS83" s="3"/>
      <c r="AT83" s="3"/>
      <c r="AU83" s="222"/>
      <c r="BD83" s="223"/>
      <c r="BE83" s="223"/>
      <c r="BO83" s="223"/>
    </row>
    <row r="84" spans="1:76">
      <c r="L84" s="225"/>
      <c r="M84" s="225"/>
      <c r="N84" s="225"/>
      <c r="O84" s="225"/>
      <c r="P84" s="226"/>
      <c r="Q84" s="226"/>
      <c r="R84" s="226"/>
      <c r="S84" s="226"/>
      <c r="T84" s="226"/>
      <c r="U84" s="226"/>
      <c r="V84" s="226"/>
      <c r="W84" s="226"/>
      <c r="X84" s="226"/>
      <c r="Y84" s="227"/>
      <c r="Z84" s="227"/>
      <c r="AA84" s="227"/>
      <c r="AB84" s="227"/>
      <c r="AC84" s="227"/>
      <c r="AD84" s="226"/>
      <c r="AE84" s="226"/>
      <c r="AF84" s="226"/>
      <c r="AG84" s="226"/>
      <c r="AH84" s="226"/>
      <c r="AI84" s="226"/>
      <c r="AJ84" s="226"/>
      <c r="AK84" s="226"/>
      <c r="AL84" s="226"/>
      <c r="AM84" s="226"/>
      <c r="AN84" s="226"/>
      <c r="AO84" s="228"/>
      <c r="AP84" s="228"/>
      <c r="AQ84" s="228"/>
      <c r="AR84" s="228"/>
      <c r="AS84" s="228"/>
      <c r="AT84" s="228"/>
      <c r="AU84" s="228"/>
    </row>
    <row r="85" spans="1:76">
      <c r="L85" s="225"/>
      <c r="M85" s="225"/>
      <c r="N85" s="225"/>
      <c r="O85" s="225"/>
      <c r="P85" s="226"/>
      <c r="Q85" s="226"/>
      <c r="R85" s="226"/>
      <c r="S85" s="226"/>
      <c r="T85" s="226"/>
      <c r="U85" s="226"/>
      <c r="V85" s="226"/>
      <c r="W85" s="226"/>
      <c r="X85" s="226"/>
      <c r="Y85" s="227"/>
      <c r="Z85" s="227"/>
      <c r="AA85" s="227"/>
      <c r="AB85" s="227"/>
      <c r="AC85" s="227"/>
      <c r="AD85" s="226"/>
      <c r="AE85" s="226"/>
      <c r="AF85" s="226"/>
      <c r="AG85" s="226"/>
      <c r="AH85" s="226"/>
      <c r="AI85" s="226"/>
      <c r="AJ85" s="226"/>
      <c r="AK85" s="226"/>
      <c r="AL85" s="226"/>
      <c r="AM85" s="226"/>
      <c r="AN85" s="228"/>
      <c r="AO85" s="228"/>
      <c r="AP85" s="228"/>
      <c r="AQ85" s="228"/>
      <c r="AR85" s="228"/>
      <c r="AS85" s="228"/>
      <c r="AT85" s="228"/>
      <c r="AU85" s="228"/>
      <c r="BF85" s="46"/>
    </row>
    <row r="86" spans="1:76">
      <c r="L86" s="229"/>
      <c r="N86" s="229">
        <v>-7.3826397056109272E-5</v>
      </c>
    </row>
    <row r="87" spans="1:76">
      <c r="L87" s="229"/>
      <c r="N87" s="229">
        <v>0</v>
      </c>
    </row>
    <row r="90" spans="1:76">
      <c r="AN90" s="119"/>
      <c r="AO90" s="119"/>
    </row>
    <row r="91" spans="1:76">
      <c r="AN91" s="230"/>
      <c r="AO91" s="230"/>
    </row>
    <row r="92" spans="1:76">
      <c r="AN92" s="230"/>
      <c r="AO92" s="230"/>
    </row>
    <row r="93" spans="1:76">
      <c r="AN93" s="119"/>
      <c r="AO93" s="119"/>
    </row>
    <row r="94" spans="1:76">
      <c r="AN94" s="119"/>
      <c r="AO94" s="119"/>
    </row>
    <row r="95" spans="1:76">
      <c r="AN95" s="119"/>
    </row>
  </sheetData>
  <mergeCells count="2">
    <mergeCell ref="A81:AU81"/>
    <mergeCell ref="A82:AU82"/>
  </mergeCells>
  <pageMargins left="0.19685039370078741" right="0.19685039370078741" top="0.19685039370078741" bottom="0.19685039370078741" header="0.31496062992125984" footer="0.31496062992125984"/>
  <pageSetup paperSize="9" scale="7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X91"/>
  <sheetViews>
    <sheetView showGridLines="0" view="pageBreakPreview" zoomScale="70" zoomScaleNormal="70" zoomScaleSheetLayoutView="70" workbookViewId="0">
      <pane xSplit="2" ySplit="2" topLeftCell="C3" activePane="bottomRight" state="frozen"/>
      <selection activeCell="CC10" sqref="CC10"/>
      <selection pane="topRight" activeCell="CC10" sqref="CC10"/>
      <selection pane="bottomLeft" activeCell="CC10" sqref="CC10"/>
      <selection pane="bottomRight" activeCell="CC10" sqref="CC10"/>
    </sheetView>
  </sheetViews>
  <sheetFormatPr defaultColWidth="9.1796875" defaultRowHeight="13" outlineLevelRow="1" outlineLevelCol="1"/>
  <cols>
    <col min="1" max="1" width="49.90625" style="8" customWidth="1"/>
    <col min="2" max="2" width="13.81640625" style="224" customWidth="1"/>
    <col min="3" max="3" width="6.36328125" style="8" hidden="1" customWidth="1" outlineLevel="1"/>
    <col min="4" max="8" width="7.26953125" style="8" hidden="1" customWidth="1" outlineLevel="1"/>
    <col min="9" max="10" width="7.26953125" style="3" hidden="1" customWidth="1" outlineLevel="1"/>
    <col min="11" max="11" width="8.26953125" style="3" hidden="1" customWidth="1" outlineLevel="1"/>
    <col min="12" max="12" width="8.26953125" style="3" customWidth="1" collapsed="1"/>
    <col min="13" max="13" width="8.26953125" style="3" customWidth="1"/>
    <col min="14" max="15" width="8.26953125" style="3" hidden="1" customWidth="1"/>
    <col min="16" max="24" width="7.26953125" style="8" hidden="1" customWidth="1" outlineLevel="1"/>
    <col min="25" max="29" width="7.26953125" style="224" hidden="1" customWidth="1" outlineLevel="1"/>
    <col min="30" max="34" width="7.26953125" style="8" hidden="1" customWidth="1" outlineLevel="1"/>
    <col min="35" max="35" width="7.26953125" style="8" hidden="1" customWidth="1" outlineLevel="1" collapsed="1"/>
    <col min="36" max="36" width="8.26953125" style="8" hidden="1" customWidth="1" outlineLevel="1" collapsed="1"/>
    <col min="37" max="39" width="8.26953125" style="8" hidden="1" customWidth="1" outlineLevel="1"/>
    <col min="40" max="40" width="8.26953125" style="8" customWidth="1" collapsed="1"/>
    <col min="41" max="47" width="8.26953125" style="8" customWidth="1"/>
    <col min="48" max="48" width="10.1796875" style="8" bestFit="1" customWidth="1"/>
    <col min="49" max="49" width="9.6328125" style="8" hidden="1" customWidth="1" outlineLevel="1"/>
    <col min="50" max="53" width="9.54296875" style="8" hidden="1" customWidth="1" outlineLevel="1"/>
    <col min="54" max="54" width="6.36328125" style="8" hidden="1" customWidth="1" outlineLevel="1"/>
    <col min="55" max="55" width="8.1796875" style="8" hidden="1" customWidth="1" outlineLevel="1"/>
    <col min="56" max="57" width="9.90625" style="8" hidden="1" customWidth="1" outlineLevel="1"/>
    <col min="58" max="59" width="15.6328125" style="8" hidden="1" customWidth="1" outlineLevel="1"/>
    <col min="60" max="65" width="11.453125" style="8" hidden="1" customWidth="1" outlineLevel="1"/>
    <col min="66" max="66" width="9.1796875" style="8" hidden="1" customWidth="1" outlineLevel="1"/>
    <col min="67" max="67" width="9.90625" style="8" hidden="1" customWidth="1" outlineLevel="1"/>
    <col min="68" max="68" width="9.1796875" style="8" hidden="1" customWidth="1" outlineLevel="1"/>
    <col min="69" max="69" width="10.36328125" style="8" hidden="1" customWidth="1" outlineLevel="1"/>
    <col min="70" max="73" width="9.1796875" style="8" hidden="1" customWidth="1" outlineLevel="1"/>
    <col min="74" max="74" width="10.1796875" style="34" customWidth="1" collapsed="1"/>
    <col min="75" max="76" width="9.1796875" style="34"/>
    <col min="77" max="16384" width="9.1796875" style="8"/>
  </cols>
  <sheetData>
    <row r="1" spans="1:76" s="7" customFormat="1" ht="15.5">
      <c r="A1" s="1">
        <v>44252</v>
      </c>
      <c r="B1" s="2"/>
      <c r="C1" s="3"/>
      <c r="D1" s="3"/>
      <c r="E1" s="3"/>
      <c r="F1" s="3"/>
      <c r="G1" s="3"/>
      <c r="H1" s="3"/>
      <c r="I1" s="3"/>
      <c r="J1" s="3"/>
      <c r="K1" s="4"/>
      <c r="L1" s="5"/>
      <c r="M1" s="5"/>
      <c r="N1" s="5"/>
      <c r="O1" s="5"/>
      <c r="P1" s="5"/>
      <c r="Q1" s="5"/>
      <c r="R1" s="3"/>
      <c r="S1" s="3"/>
      <c r="T1" s="3"/>
      <c r="U1" s="3"/>
      <c r="V1" s="3"/>
      <c r="W1" s="3"/>
      <c r="X1" s="3"/>
      <c r="Y1" s="3"/>
      <c r="Z1" s="3"/>
      <c r="AA1" s="3"/>
      <c r="AB1" s="3"/>
      <c r="AC1" s="3"/>
      <c r="AD1" s="3"/>
      <c r="AE1" s="3"/>
      <c r="AF1" s="3"/>
      <c r="AG1" s="3"/>
      <c r="AH1" s="3"/>
      <c r="AI1" s="3"/>
      <c r="AJ1" s="3"/>
      <c r="AK1" s="3"/>
      <c r="AL1" s="3"/>
      <c r="AM1" s="3"/>
      <c r="AN1" s="3"/>
      <c r="AO1" s="3"/>
      <c r="AP1" s="3"/>
      <c r="AQ1" s="3"/>
      <c r="AR1" s="6"/>
      <c r="AS1" s="6"/>
      <c r="AT1" s="6"/>
      <c r="AU1" s="6"/>
      <c r="AW1" s="8"/>
      <c r="AX1" s="8"/>
      <c r="AY1" s="8"/>
      <c r="AZ1" s="8"/>
      <c r="BA1" s="8"/>
      <c r="BB1" s="8"/>
      <c r="BC1" s="8"/>
      <c r="BP1" s="9" t="s">
        <v>21</v>
      </c>
      <c r="BQ1" s="9" t="s">
        <v>22</v>
      </c>
      <c r="BR1" s="9"/>
      <c r="BS1" s="9" t="s">
        <v>23</v>
      </c>
      <c r="BV1" s="10"/>
      <c r="BW1" s="10"/>
      <c r="BX1" s="10"/>
    </row>
    <row r="2" spans="1:76" s="7" customFormat="1" ht="45" customHeight="1">
      <c r="A2" s="11" t="s">
        <v>166</v>
      </c>
      <c r="B2" s="12"/>
      <c r="C2" s="13">
        <v>2010</v>
      </c>
      <c r="D2" s="13">
        <v>2011</v>
      </c>
      <c r="E2" s="13">
        <v>2012</v>
      </c>
      <c r="F2" s="14" t="s">
        <v>25</v>
      </c>
      <c r="G2" s="14" t="s">
        <v>26</v>
      </c>
      <c r="H2" s="13">
        <v>2015</v>
      </c>
      <c r="I2" s="13">
        <v>2016</v>
      </c>
      <c r="J2" s="13">
        <v>2017</v>
      </c>
      <c r="K2" s="13">
        <v>2018</v>
      </c>
      <c r="L2" s="15">
        <v>2562</v>
      </c>
      <c r="M2" s="15">
        <v>2563</v>
      </c>
      <c r="N2" s="15" t="s">
        <v>27</v>
      </c>
      <c r="O2" s="15" t="s">
        <v>28</v>
      </c>
      <c r="P2" s="16" t="s">
        <v>29</v>
      </c>
      <c r="Q2" s="17" t="s">
        <v>30</v>
      </c>
      <c r="R2" s="17" t="s">
        <v>31</v>
      </c>
      <c r="S2" s="17" t="s">
        <v>32</v>
      </c>
      <c r="T2" s="17" t="s">
        <v>33</v>
      </c>
      <c r="U2" s="17" t="s">
        <v>34</v>
      </c>
      <c r="V2" s="17" t="s">
        <v>35</v>
      </c>
      <c r="W2" s="17" t="s">
        <v>36</v>
      </c>
      <c r="X2" s="17" t="s">
        <v>37</v>
      </c>
      <c r="Y2" s="18" t="s">
        <v>38</v>
      </c>
      <c r="Z2" s="18" t="s">
        <v>39</v>
      </c>
      <c r="AA2" s="17" t="s">
        <v>40</v>
      </c>
      <c r="AB2" s="388" t="s">
        <v>165</v>
      </c>
      <c r="AC2" s="388" t="s">
        <v>164</v>
      </c>
      <c r="AD2" s="388" t="s">
        <v>163</v>
      </c>
      <c r="AE2" s="388" t="s">
        <v>162</v>
      </c>
      <c r="AF2" s="388" t="s">
        <v>161</v>
      </c>
      <c r="AG2" s="388" t="s">
        <v>160</v>
      </c>
      <c r="AH2" s="388" t="s">
        <v>159</v>
      </c>
      <c r="AI2" s="388" t="s">
        <v>158</v>
      </c>
      <c r="AJ2" s="388" t="s">
        <v>154</v>
      </c>
      <c r="AK2" s="388" t="s">
        <v>155</v>
      </c>
      <c r="AL2" s="388" t="s">
        <v>156</v>
      </c>
      <c r="AM2" s="388" t="s">
        <v>157</v>
      </c>
      <c r="AN2" s="388" t="s">
        <v>146</v>
      </c>
      <c r="AO2" s="388" t="s">
        <v>147</v>
      </c>
      <c r="AP2" s="388" t="s">
        <v>148</v>
      </c>
      <c r="AQ2" s="389" t="s">
        <v>149</v>
      </c>
      <c r="AR2" s="389" t="s">
        <v>150</v>
      </c>
      <c r="AS2" s="389" t="s">
        <v>151</v>
      </c>
      <c r="AT2" s="389" t="s">
        <v>152</v>
      </c>
      <c r="AU2" s="389" t="s">
        <v>153</v>
      </c>
      <c r="AW2" s="16" t="s">
        <v>61</v>
      </c>
      <c r="AX2" s="17" t="s">
        <v>62</v>
      </c>
      <c r="AY2" s="17" t="s">
        <v>63</v>
      </c>
      <c r="AZ2" s="17" t="s">
        <v>64</v>
      </c>
      <c r="BA2" s="17" t="s">
        <v>65</v>
      </c>
      <c r="BB2" s="17" t="s">
        <v>66</v>
      </c>
      <c r="BC2" s="17" t="s">
        <v>67</v>
      </c>
      <c r="BD2" s="17" t="s">
        <v>68</v>
      </c>
      <c r="BE2" s="20" t="s">
        <v>69</v>
      </c>
      <c r="BF2" s="21"/>
      <c r="BG2" s="21"/>
      <c r="BH2" s="17" t="s">
        <v>61</v>
      </c>
      <c r="BI2" s="17" t="s">
        <v>62</v>
      </c>
      <c r="BJ2" s="17" t="s">
        <v>63</v>
      </c>
      <c r="BK2" s="17" t="s">
        <v>64</v>
      </c>
      <c r="BL2" s="17" t="s">
        <v>65</v>
      </c>
      <c r="BM2" s="17" t="s">
        <v>66</v>
      </c>
      <c r="BN2" s="22" t="s">
        <v>67</v>
      </c>
      <c r="BO2" s="17" t="s">
        <v>70</v>
      </c>
      <c r="BP2" s="21"/>
      <c r="BQ2" s="21" t="s">
        <v>55</v>
      </c>
      <c r="BR2" s="21" t="s">
        <v>71</v>
      </c>
      <c r="BS2" s="7" t="s">
        <v>69</v>
      </c>
      <c r="BV2" s="10"/>
      <c r="BW2" s="10"/>
      <c r="BX2" s="10"/>
    </row>
    <row r="3" spans="1:76" s="30" customFormat="1" ht="26">
      <c r="A3" s="23" t="s">
        <v>167</v>
      </c>
      <c r="B3" s="24"/>
      <c r="C3" s="25"/>
      <c r="D3" s="25"/>
      <c r="E3" s="25"/>
      <c r="F3" s="25"/>
      <c r="G3" s="26"/>
      <c r="H3" s="26"/>
      <c r="I3" s="26"/>
      <c r="J3" s="26"/>
      <c r="K3" s="26"/>
      <c r="L3" s="27"/>
      <c r="M3" s="27"/>
      <c r="N3" s="27"/>
      <c r="O3" s="27"/>
      <c r="P3" s="25"/>
      <c r="Q3" s="25"/>
      <c r="R3" s="25"/>
      <c r="S3" s="25"/>
      <c r="T3" s="25"/>
      <c r="U3" s="25"/>
      <c r="V3" s="25"/>
      <c r="W3" s="25"/>
      <c r="X3" s="28"/>
      <c r="Y3" s="25"/>
      <c r="Z3" s="25"/>
      <c r="AA3" s="25"/>
      <c r="AB3" s="25"/>
      <c r="AC3" s="25"/>
      <c r="AD3" s="25"/>
      <c r="AE3" s="25"/>
      <c r="AF3" s="25"/>
      <c r="AG3" s="25"/>
      <c r="AH3" s="25"/>
      <c r="AI3" s="25"/>
      <c r="AJ3" s="25"/>
      <c r="AK3" s="25"/>
      <c r="AL3" s="25"/>
      <c r="AM3" s="25"/>
      <c r="AN3" s="25"/>
      <c r="AO3" s="25"/>
      <c r="AP3" s="25"/>
      <c r="AQ3" s="25"/>
      <c r="AR3" s="25"/>
      <c r="AS3" s="25"/>
      <c r="AT3" s="25"/>
      <c r="AU3" s="29"/>
      <c r="AW3" s="31"/>
      <c r="AX3" s="31"/>
      <c r="AY3" s="31"/>
      <c r="AZ3" s="31"/>
      <c r="BA3" s="31"/>
      <c r="BB3" s="31"/>
      <c r="BC3" s="32"/>
      <c r="BD3" s="32"/>
      <c r="BE3" s="32"/>
      <c r="BO3" s="31"/>
      <c r="BV3" s="33"/>
      <c r="BW3" s="34"/>
      <c r="BX3" s="34"/>
    </row>
    <row r="4" spans="1:76">
      <c r="A4" s="35" t="s">
        <v>168</v>
      </c>
      <c r="B4" s="36" t="s">
        <v>175</v>
      </c>
      <c r="C4" s="37">
        <v>3.26</v>
      </c>
      <c r="D4" s="37">
        <v>5.4939999999999998</v>
      </c>
      <c r="E4" s="37">
        <v>6.78</v>
      </c>
      <c r="F4" s="37">
        <v>7.0289999999999999</v>
      </c>
      <c r="G4" s="37">
        <v>7.51</v>
      </c>
      <c r="H4" s="37">
        <f>'Historical Financials USD_EN'!H4</f>
        <v>8.7759999999999998</v>
      </c>
      <c r="I4" s="37">
        <v>10.470313663308314</v>
      </c>
      <c r="J4" s="37">
        <v>10.691965558165966</v>
      </c>
      <c r="K4" s="37">
        <v>13.055700536732774</v>
      </c>
      <c r="L4" s="38">
        <v>14.818327045931488</v>
      </c>
      <c r="M4" s="38">
        <v>17.29521841196534</v>
      </c>
      <c r="N4" s="39"/>
      <c r="O4" s="39"/>
      <c r="P4" s="40"/>
      <c r="Q4" s="40"/>
      <c r="R4" s="40"/>
      <c r="S4" s="40"/>
      <c r="T4" s="40"/>
      <c r="U4" s="40"/>
      <c r="V4" s="40"/>
      <c r="W4" s="40"/>
      <c r="X4" s="40"/>
      <c r="Y4" s="40"/>
      <c r="Z4" s="40"/>
      <c r="AA4" s="40"/>
      <c r="AB4" s="40"/>
      <c r="AC4" s="40"/>
      <c r="AD4" s="40"/>
      <c r="AE4" s="40"/>
      <c r="AF4" s="40"/>
      <c r="AG4" s="40"/>
      <c r="AH4" s="40"/>
      <c r="AI4" s="40"/>
      <c r="AJ4" s="41"/>
      <c r="AK4" s="41"/>
      <c r="AL4" s="41"/>
      <c r="AM4" s="41"/>
      <c r="AN4" s="41"/>
      <c r="AO4" s="41"/>
      <c r="AP4" s="41"/>
      <c r="AQ4" s="41"/>
      <c r="AR4" s="41"/>
      <c r="AS4" s="41"/>
      <c r="AT4" s="41"/>
      <c r="AU4" s="42"/>
      <c r="AW4" s="43"/>
      <c r="AX4" s="43"/>
      <c r="AY4" s="43"/>
      <c r="AZ4" s="43"/>
      <c r="BA4" s="43"/>
      <c r="BB4" s="43"/>
      <c r="BC4" s="44"/>
      <c r="BD4" s="45"/>
      <c r="BE4" s="45"/>
      <c r="BF4" s="46"/>
      <c r="BG4" s="46"/>
      <c r="BH4" s="46"/>
      <c r="BI4" s="46"/>
      <c r="BJ4" s="46"/>
      <c r="BK4" s="46"/>
      <c r="BM4" s="46"/>
      <c r="BN4" s="46"/>
      <c r="BO4" s="43"/>
      <c r="BP4" s="46"/>
      <c r="BQ4" s="46"/>
      <c r="BR4" s="46"/>
    </row>
    <row r="5" spans="1:76">
      <c r="A5" s="35" t="s">
        <v>169</v>
      </c>
      <c r="B5" s="36" t="s">
        <v>175</v>
      </c>
      <c r="C5" s="37">
        <v>3.260861095890411</v>
      </c>
      <c r="D5" s="37">
        <v>5.0987422999999996</v>
      </c>
      <c r="E5" s="37">
        <v>6.2811430557377044</v>
      </c>
      <c r="F5" s="37">
        <v>6.8188870000000001</v>
      </c>
      <c r="G5" s="37">
        <f>SUM(T5:W5)</f>
        <v>7.3134799999999993</v>
      </c>
      <c r="H5" s="37">
        <f>SUM(X5:AA5)</f>
        <v>8.2030046986301386</v>
      </c>
      <c r="I5" s="37">
        <v>10.178894686942215</v>
      </c>
      <c r="J5" s="37">
        <v>10.380801593413699</v>
      </c>
      <c r="K5" s="37">
        <v>11.846721627691677</v>
      </c>
      <c r="L5" s="47">
        <v>14.548759004835595</v>
      </c>
      <c r="M5" s="47">
        <v>17.261264758427206</v>
      </c>
      <c r="N5" s="47">
        <f>SUM(AN5:AQ5)</f>
        <v>14.548759004835595</v>
      </c>
      <c r="O5" s="47">
        <f>SUM(AR5:AU5)</f>
        <v>17.26126475842721</v>
      </c>
      <c r="P5" s="37">
        <v>1.67126317</v>
      </c>
      <c r="Q5" s="37">
        <v>1.6925056200000004</v>
      </c>
      <c r="R5" s="37">
        <v>1.712436001095889</v>
      </c>
      <c r="S5" s="37">
        <v>1.7426822089041107</v>
      </c>
      <c r="T5" s="37">
        <v>1.7105372100000003</v>
      </c>
      <c r="U5" s="37">
        <v>1.8487242999999998</v>
      </c>
      <c r="V5" s="37">
        <v>1.8982822399999999</v>
      </c>
      <c r="W5" s="37">
        <v>1.8559362500000001</v>
      </c>
      <c r="X5" s="37">
        <v>1.8601375068493151</v>
      </c>
      <c r="Y5" s="37">
        <v>2.0221659753424661</v>
      </c>
      <c r="Z5" s="37">
        <v>2.157687594520548</v>
      </c>
      <c r="AA5" s="37">
        <v>2.1630136219178082</v>
      </c>
      <c r="AB5" s="37">
        <v>2.2045906940386901</v>
      </c>
      <c r="AC5" s="37">
        <v>2.6595395708522105</v>
      </c>
      <c r="AD5" s="37">
        <v>2.6688661836283969</v>
      </c>
      <c r="AE5" s="37">
        <f>'Historical Financials USD_EN'!AE5</f>
        <v>2.6458982384229173</v>
      </c>
      <c r="AF5" s="37">
        <v>2.5281743660283835</v>
      </c>
      <c r="AG5" s="37">
        <v>2.5673803761454876</v>
      </c>
      <c r="AH5" s="37">
        <v>2.6012438064418326</v>
      </c>
      <c r="AI5" s="37">
        <f>J5-AF5-AG5-AH5</f>
        <v>2.6840030447979952</v>
      </c>
      <c r="AJ5" s="37">
        <v>2.659591722756026</v>
      </c>
      <c r="AK5" s="37">
        <v>2.770971289842965</v>
      </c>
      <c r="AL5" s="37">
        <v>3.146663733642233</v>
      </c>
      <c r="AM5" s="37">
        <v>3.2694948814504534</v>
      </c>
      <c r="AN5" s="37">
        <v>3.4967181276910315</v>
      </c>
      <c r="AO5" s="37">
        <v>3.6323109643000802</v>
      </c>
      <c r="AP5" s="37">
        <v>3.8821864694022752</v>
      </c>
      <c r="AQ5" s="37">
        <f>L5-(AN5+AO5+AP5)</f>
        <v>3.5375434434422086</v>
      </c>
      <c r="AR5" s="37">
        <v>4.3206113856548596</v>
      </c>
      <c r="AS5" s="37">
        <v>4.2816442230411385</v>
      </c>
      <c r="AT5" s="37">
        <v>4.3286136773246211</v>
      </c>
      <c r="AU5" s="48">
        <v>4.3303954724065887</v>
      </c>
      <c r="AV5" s="49"/>
      <c r="AW5" s="50">
        <f>AB5+AC5</f>
        <v>4.8641302648909006</v>
      </c>
      <c r="AX5" s="50">
        <f>AD5+AE5</f>
        <v>5.3147644220513142</v>
      </c>
      <c r="AY5" s="50">
        <f>AF5+AG5</f>
        <v>5.0955547421738707</v>
      </c>
      <c r="AZ5" s="50">
        <f>AH5+AI5</f>
        <v>5.2852468512398278</v>
      </c>
      <c r="BA5" s="50">
        <f>AJ5+AK5</f>
        <v>5.4305630125989914</v>
      </c>
      <c r="BB5" s="50">
        <f>AL5+AM5</f>
        <v>6.4161586150926864</v>
      </c>
      <c r="BC5" s="51">
        <f>AN5+AO5</f>
        <v>7.1290290919911117</v>
      </c>
      <c r="BD5" s="52"/>
      <c r="BE5" s="53">
        <v>11.011215561393387</v>
      </c>
      <c r="BF5" s="46"/>
      <c r="BG5" s="46"/>
      <c r="BH5" s="46">
        <v>0</v>
      </c>
      <c r="BI5" s="46">
        <v>0</v>
      </c>
      <c r="BJ5" s="46">
        <v>0</v>
      </c>
      <c r="BK5" s="46">
        <v>0</v>
      </c>
      <c r="BL5" s="46">
        <v>0</v>
      </c>
      <c r="BM5" s="46">
        <v>-5.2252862656126888</v>
      </c>
      <c r="BN5" s="46">
        <v>4.422918918931515</v>
      </c>
      <c r="BO5" s="53">
        <v>3.6722264694022777</v>
      </c>
      <c r="BP5" s="46"/>
      <c r="BQ5" s="46">
        <v>0.10671999999999998</v>
      </c>
      <c r="BR5" s="46"/>
      <c r="BS5" s="8">
        <v>0.20996000000000001</v>
      </c>
    </row>
    <row r="6" spans="1:76">
      <c r="A6" s="35" t="s">
        <v>170</v>
      </c>
      <c r="B6" s="36" t="s">
        <v>175</v>
      </c>
      <c r="C6" s="54">
        <v>3.1855030000000002</v>
      </c>
      <c r="D6" s="54">
        <v>4.3613119999999999</v>
      </c>
      <c r="E6" s="54">
        <v>5.2548760000000003</v>
      </c>
      <c r="F6" s="54">
        <v>5.8039160000000001</v>
      </c>
      <c r="G6" s="54">
        <f>SUM(T6:W6)</f>
        <v>6.2494175399999996</v>
      </c>
      <c r="H6" s="54">
        <f>SUM(X6:AA6)</f>
        <v>7.023597275263648</v>
      </c>
      <c r="I6" s="54">
        <v>8.728926665510043</v>
      </c>
      <c r="J6" s="54">
        <v>9.1032677084520284</v>
      </c>
      <c r="K6" s="54">
        <v>10.419398600419296</v>
      </c>
      <c r="L6" s="55">
        <v>12.33950243619735</v>
      </c>
      <c r="M6" s="55">
        <v>13.716188146035622</v>
      </c>
      <c r="N6" s="55">
        <f>SUM(AN6:AQ6)</f>
        <v>12.33950243619735</v>
      </c>
      <c r="O6" s="55">
        <f>SUM(AR6:AU6)</f>
        <v>13.716188146035618</v>
      </c>
      <c r="P6" s="54">
        <v>1.4233449847838788</v>
      </c>
      <c r="Q6" s="54">
        <v>1.4457370687095275</v>
      </c>
      <c r="R6" s="54">
        <v>1.470999958875725</v>
      </c>
      <c r="S6" s="54">
        <v>1.4638338576308696</v>
      </c>
      <c r="T6" s="54">
        <v>1.5054495400000001</v>
      </c>
      <c r="U6" s="54">
        <v>1.5868450000000001</v>
      </c>
      <c r="V6" s="54">
        <v>1.6325160000000001</v>
      </c>
      <c r="W6" s="54">
        <v>1.524607</v>
      </c>
      <c r="X6" s="54">
        <v>1.6267209389142077</v>
      </c>
      <c r="Y6" s="54">
        <v>1.8145852072488726</v>
      </c>
      <c r="Z6" s="54">
        <v>1.8015288626199988</v>
      </c>
      <c r="AA6" s="54">
        <v>1.7807622664805691</v>
      </c>
      <c r="AB6" s="54">
        <v>1.7647709200019872</v>
      </c>
      <c r="AC6" s="54">
        <v>2.3193589555325862</v>
      </c>
      <c r="AD6" s="54">
        <v>2.3795751199698389</v>
      </c>
      <c r="AE6" s="54">
        <f>'Historical Financials USD_EN'!AE6</f>
        <v>2.2652216700056305</v>
      </c>
      <c r="AF6" s="54">
        <v>2.1881375496729887</v>
      </c>
      <c r="AG6" s="54">
        <v>2.2228976203174389</v>
      </c>
      <c r="AH6" s="54">
        <v>2.3866285300104808</v>
      </c>
      <c r="AI6" s="54">
        <f>J6-AF6-AG6-AH6</f>
        <v>2.3056040084511196</v>
      </c>
      <c r="AJ6" s="54">
        <v>2.325123570352289</v>
      </c>
      <c r="AK6" s="54">
        <v>2.5462493404533282</v>
      </c>
      <c r="AL6" s="54">
        <v>2.7299829088126062</v>
      </c>
      <c r="AM6" s="54">
        <v>2.8180427808010728</v>
      </c>
      <c r="AN6" s="54">
        <v>2.9662154634429299</v>
      </c>
      <c r="AO6" s="54">
        <v>3.1478780257755492</v>
      </c>
      <c r="AP6" s="54">
        <v>3.3450166773252423</v>
      </c>
      <c r="AQ6" s="54">
        <f>L6-(AN6+AO6+AP6)</f>
        <v>2.8803922696536279</v>
      </c>
      <c r="AR6" s="54">
        <v>3.3113336544278331</v>
      </c>
      <c r="AS6" s="54">
        <v>3.2393508690869788</v>
      </c>
      <c r="AT6" s="54">
        <v>3.6807895388665575</v>
      </c>
      <c r="AU6" s="56">
        <v>3.4847140836542487</v>
      </c>
      <c r="AW6" s="57">
        <f>AB6+AC6</f>
        <v>4.0841298755345736</v>
      </c>
      <c r="AX6" s="57">
        <f>AD6+AE6</f>
        <v>4.6447967899754694</v>
      </c>
      <c r="AY6" s="57">
        <f>AF6+AG6</f>
        <v>4.4110351699904271</v>
      </c>
      <c r="AZ6" s="57">
        <f>AH6+AI6</f>
        <v>4.6922325384616004</v>
      </c>
      <c r="BA6" s="57">
        <f>AJ6+AK6</f>
        <v>4.8713729108056167</v>
      </c>
      <c r="BB6" s="57">
        <f>AL6+AM6</f>
        <v>5.548025689613679</v>
      </c>
      <c r="BC6" s="58">
        <f>AN6+AO6</f>
        <v>6.1140934892184795</v>
      </c>
      <c r="BD6" s="59"/>
      <c r="BE6" s="57">
        <v>9.4591101665437218</v>
      </c>
      <c r="BF6" s="46"/>
      <c r="BG6" s="46"/>
      <c r="BH6" s="46">
        <v>0</v>
      </c>
      <c r="BI6" s="46">
        <v>0</v>
      </c>
      <c r="BJ6" s="46">
        <v>0</v>
      </c>
      <c r="BK6" s="46">
        <v>0</v>
      </c>
      <c r="BL6" s="46">
        <v>0</v>
      </c>
      <c r="BM6" s="46">
        <v>-5.046467298406716</v>
      </c>
      <c r="BN6" s="46">
        <v>3.6767974214829851</v>
      </c>
      <c r="BO6" s="60">
        <v>3.2194926773252437</v>
      </c>
      <c r="BP6" s="46"/>
      <c r="BQ6" s="46">
        <v>6.5174999999999997E-2</v>
      </c>
      <c r="BR6" s="46"/>
      <c r="BS6" s="46">
        <v>0.125524</v>
      </c>
    </row>
    <row r="7" spans="1:76" s="66" customFormat="1">
      <c r="A7" s="61" t="s">
        <v>171</v>
      </c>
      <c r="B7" s="62" t="s">
        <v>78</v>
      </c>
      <c r="C7" s="63">
        <f>C6/C5</f>
        <v>0.97689012390457763</v>
      </c>
      <c r="D7" s="63">
        <f t="shared" ref="D7:AB7" si="0">D6/D5</f>
        <v>0.85537015667569627</v>
      </c>
      <c r="E7" s="63">
        <f t="shared" si="0"/>
        <v>0.83661141823537533</v>
      </c>
      <c r="F7" s="63">
        <f t="shared" si="0"/>
        <v>0.85115298141764195</v>
      </c>
      <c r="G7" s="63">
        <f t="shared" si="0"/>
        <v>0.85450668354873471</v>
      </c>
      <c r="H7" s="63">
        <f t="shared" si="0"/>
        <v>0.85622251032436369</v>
      </c>
      <c r="I7" s="63">
        <f t="shared" si="0"/>
        <v>0.85755152538396595</v>
      </c>
      <c r="J7" s="63">
        <f t="shared" si="0"/>
        <v>0.87693302164909626</v>
      </c>
      <c r="K7" s="63">
        <f t="shared" si="0"/>
        <v>0.87951746718383106</v>
      </c>
      <c r="L7" s="64">
        <f t="shared" si="0"/>
        <v>0.84814810885904757</v>
      </c>
      <c r="M7" s="64">
        <f t="shared" si="0"/>
        <v>0.79462242993168708</v>
      </c>
      <c r="N7" s="64">
        <f t="shared" si="0"/>
        <v>0.84814810885904757</v>
      </c>
      <c r="O7" s="64">
        <f t="shared" si="0"/>
        <v>0.79462242993168664</v>
      </c>
      <c r="P7" s="63">
        <f t="shared" si="0"/>
        <v>0.85165820101443324</v>
      </c>
      <c r="Q7" s="63">
        <f t="shared" si="0"/>
        <v>0.85419927214748459</v>
      </c>
      <c r="R7" s="63">
        <f t="shared" si="0"/>
        <v>0.85901018078009639</v>
      </c>
      <c r="S7" s="63">
        <f t="shared" si="0"/>
        <v>0.83998898373525288</v>
      </c>
      <c r="T7" s="63">
        <f t="shared" si="0"/>
        <v>0.88010335653557625</v>
      </c>
      <c r="U7" s="63">
        <f t="shared" si="0"/>
        <v>0.85834594157711908</v>
      </c>
      <c r="V7" s="63">
        <f t="shared" si="0"/>
        <v>0.85999645658592905</v>
      </c>
      <c r="W7" s="63">
        <f t="shared" si="0"/>
        <v>0.821475953174577</v>
      </c>
      <c r="X7" s="63">
        <f t="shared" si="0"/>
        <v>0.87451649833647704</v>
      </c>
      <c r="Y7" s="63">
        <f t="shared" si="0"/>
        <v>0.89734731440210369</v>
      </c>
      <c r="Z7" s="63">
        <f t="shared" si="0"/>
        <v>0.8349349865082345</v>
      </c>
      <c r="AA7" s="63">
        <f t="shared" si="0"/>
        <v>0.82327834112375087</v>
      </c>
      <c r="AB7" s="63">
        <f t="shared" si="0"/>
        <v>0.80049821709490343</v>
      </c>
      <c r="AC7" s="63">
        <v>0.87209041029210244</v>
      </c>
      <c r="AD7" s="63">
        <f t="shared" ref="AD7:AU7" si="1">AD6/AD5</f>
        <v>0.89160525715633343</v>
      </c>
      <c r="AE7" s="63">
        <f t="shared" si="1"/>
        <v>0.85612577124500888</v>
      </c>
      <c r="AF7" s="63">
        <f t="shared" si="1"/>
        <v>0.86550104260032779</v>
      </c>
      <c r="AG7" s="63">
        <f t="shared" si="1"/>
        <v>0.86582324963267243</v>
      </c>
      <c r="AH7" s="63">
        <f t="shared" si="1"/>
        <v>0.91749513217489675</v>
      </c>
      <c r="AI7" s="63">
        <f t="shared" si="1"/>
        <v>0.85901691241361655</v>
      </c>
      <c r="AJ7" s="63">
        <f t="shared" si="1"/>
        <v>0.87424079059129367</v>
      </c>
      <c r="AK7" s="63">
        <f t="shared" si="1"/>
        <v>0.91890137937792482</v>
      </c>
      <c r="AL7" s="63">
        <f t="shared" si="1"/>
        <v>0.86758012291725795</v>
      </c>
      <c r="AM7" s="63">
        <f t="shared" si="1"/>
        <v>0.8619199243250989</v>
      </c>
      <c r="AN7" s="63">
        <f t="shared" si="1"/>
        <v>0.8482855509436199</v>
      </c>
      <c r="AO7" s="63">
        <f t="shared" si="1"/>
        <v>0.86663230563524241</v>
      </c>
      <c r="AP7" s="63">
        <f t="shared" si="1"/>
        <v>0.86163215077102184</v>
      </c>
      <c r="AQ7" s="63">
        <f t="shared" si="1"/>
        <v>0.81423516508135396</v>
      </c>
      <c r="AR7" s="63">
        <f t="shared" si="1"/>
        <v>0.76640395510274439</v>
      </c>
      <c r="AS7" s="63">
        <f t="shared" si="1"/>
        <v>0.75656703367711242</v>
      </c>
      <c r="AT7" s="63">
        <f t="shared" si="1"/>
        <v>0.8503391185377247</v>
      </c>
      <c r="AU7" s="65">
        <f t="shared" si="1"/>
        <v>0.80471035633095234</v>
      </c>
      <c r="AW7" s="67">
        <f t="shared" ref="AW7:BC7" si="2">AW6/AW5</f>
        <v>0.83964237245323403</v>
      </c>
      <c r="AX7" s="67">
        <f t="shared" si="2"/>
        <v>0.87394217713656241</v>
      </c>
      <c r="AY7" s="67">
        <f t="shared" si="2"/>
        <v>0.86566338567262391</v>
      </c>
      <c r="AZ7" s="67">
        <f t="shared" si="2"/>
        <v>0.8877981805827827</v>
      </c>
      <c r="BA7" s="67">
        <f t="shared" si="2"/>
        <v>0.89702907405805898</v>
      </c>
      <c r="BB7" s="67">
        <f t="shared" si="2"/>
        <v>0.86469584410882483</v>
      </c>
      <c r="BC7" s="68">
        <f t="shared" si="2"/>
        <v>0.8576334042579753</v>
      </c>
      <c r="BD7" s="69"/>
      <c r="BE7" s="69"/>
      <c r="BF7" s="46"/>
      <c r="BG7" s="46"/>
      <c r="BH7" s="46">
        <v>0</v>
      </c>
      <c r="BI7" s="46">
        <v>0</v>
      </c>
      <c r="BJ7" s="46">
        <v>0</v>
      </c>
      <c r="BK7" s="46">
        <v>0</v>
      </c>
      <c r="BL7" s="46">
        <v>0</v>
      </c>
      <c r="BM7" s="46">
        <v>-4.5370998674564844E-2</v>
      </c>
      <c r="BN7" s="46">
        <v>-4.303061600245095E-2</v>
      </c>
      <c r="BO7" s="67">
        <f>BO6/BO5</f>
        <v>0.87671408725760736</v>
      </c>
      <c r="BP7" s="46"/>
      <c r="BQ7" s="46"/>
      <c r="BR7" s="46"/>
      <c r="BV7" s="70"/>
      <c r="BW7" s="34"/>
      <c r="BX7" s="34"/>
    </row>
    <row r="8" spans="1:76">
      <c r="A8" s="35" t="s">
        <v>172</v>
      </c>
      <c r="B8" s="36" t="s">
        <v>176</v>
      </c>
      <c r="C8" s="71">
        <v>31.701000000000001</v>
      </c>
      <c r="D8" s="71">
        <v>30.496700000000001</v>
      </c>
      <c r="E8" s="71">
        <v>31.087</v>
      </c>
      <c r="F8" s="71">
        <v>30.729800000000001</v>
      </c>
      <c r="G8" s="71">
        <v>32.480800000000002</v>
      </c>
      <c r="H8" s="71">
        <v>34.286099999999998</v>
      </c>
      <c r="I8" s="71">
        <v>35.289706557377052</v>
      </c>
      <c r="J8" s="71">
        <v>33.933399999999999</v>
      </c>
      <c r="K8" s="71">
        <v>32.322000000000003</v>
      </c>
      <c r="L8" s="72">
        <v>31.045200000000001</v>
      </c>
      <c r="M8" s="72">
        <v>31.293399999999998</v>
      </c>
      <c r="N8" s="72">
        <f>L8</f>
        <v>31.045200000000001</v>
      </c>
      <c r="O8" s="72">
        <f>M8</f>
        <v>31.293399999999998</v>
      </c>
      <c r="P8" s="71">
        <v>29.805745161290321</v>
      </c>
      <c r="Q8" s="71">
        <v>29.906706779661032</v>
      </c>
      <c r="R8" s="71">
        <v>31.478965079365075</v>
      </c>
      <c r="S8" s="71">
        <v>31.69132459016393</v>
      </c>
      <c r="T8" s="71">
        <v>32.66654193548387</v>
      </c>
      <c r="U8" s="71">
        <v>32.45390508474577</v>
      </c>
      <c r="V8" s="71">
        <v>32.099451612903231</v>
      </c>
      <c r="W8" s="71">
        <v>32.702045161290329</v>
      </c>
      <c r="X8" s="71">
        <v>32.646173770491792</v>
      </c>
      <c r="Y8" s="71">
        <v>33.287399999999998</v>
      </c>
      <c r="Z8" s="71">
        <v>35.255120634920651</v>
      </c>
      <c r="AA8" s="71">
        <v>35.83311129032257</v>
      </c>
      <c r="AB8" s="71">
        <v>35.646999999999998</v>
      </c>
      <c r="AC8" s="71">
        <v>35.286499999999997</v>
      </c>
      <c r="AD8" s="71">
        <v>34.829500000000003</v>
      </c>
      <c r="AE8" s="71">
        <v>35.389843548387091</v>
      </c>
      <c r="AF8" s="71">
        <v>35.106046774193558</v>
      </c>
      <c r="AG8" s="71">
        <v>34.286299999999997</v>
      </c>
      <c r="AH8" s="71">
        <v>33.373800000000003</v>
      </c>
      <c r="AI8" s="71">
        <v>32.947000000000003</v>
      </c>
      <c r="AJ8" s="71">
        <v>31.542200000000001</v>
      </c>
      <c r="AK8" s="71">
        <v>31.9468</v>
      </c>
      <c r="AL8" s="71">
        <v>32.975000000000001</v>
      </c>
      <c r="AM8" s="71">
        <v>32.819699999999997</v>
      </c>
      <c r="AN8" s="71">
        <v>31.624500000000001</v>
      </c>
      <c r="AO8" s="71">
        <v>31.592500000000001</v>
      </c>
      <c r="AP8" s="71">
        <v>30.712299999999999</v>
      </c>
      <c r="AQ8" s="71">
        <v>30.279800000000002</v>
      </c>
      <c r="AR8" s="71">
        <v>31.2835</v>
      </c>
      <c r="AS8" s="71">
        <v>31.942621666666682</v>
      </c>
      <c r="AT8" s="71">
        <v>31.326799999999999</v>
      </c>
      <c r="AU8" s="73">
        <v>30.620999999999999</v>
      </c>
      <c r="AW8" s="74">
        <v>35.4758</v>
      </c>
      <c r="AX8" s="74">
        <v>35.109699999999997</v>
      </c>
      <c r="AY8" s="74">
        <v>34.7029</v>
      </c>
      <c r="AZ8" s="74">
        <v>33.163899999999998</v>
      </c>
      <c r="BA8" s="75">
        <v>31.741199999999999</v>
      </c>
      <c r="BB8" s="74">
        <v>33.163899999999998</v>
      </c>
      <c r="BC8" s="76">
        <v>31.609000000000002</v>
      </c>
      <c r="BD8" s="77"/>
      <c r="BE8" s="74">
        <v>31.3003</v>
      </c>
      <c r="BF8" s="46"/>
      <c r="BG8" s="46"/>
      <c r="BH8" s="46">
        <v>0</v>
      </c>
      <c r="BI8" s="46">
        <v>0</v>
      </c>
      <c r="BJ8" s="46">
        <v>0</v>
      </c>
      <c r="BK8" s="46">
        <v>0</v>
      </c>
      <c r="BL8" s="46">
        <v>0</v>
      </c>
      <c r="BM8" s="46">
        <v>0.66389999999999816</v>
      </c>
      <c r="BN8" s="46">
        <v>-0.89099999999999824</v>
      </c>
      <c r="BO8" s="78">
        <v>30.712299999999999</v>
      </c>
      <c r="BP8" s="46"/>
      <c r="BQ8" s="46"/>
      <c r="BR8" s="79">
        <v>31.609000000000002</v>
      </c>
      <c r="BS8" s="79">
        <v>31.124400000000001</v>
      </c>
    </row>
    <row r="9" spans="1:76">
      <c r="A9" s="35" t="s">
        <v>173</v>
      </c>
      <c r="B9" s="36" t="s">
        <v>176</v>
      </c>
      <c r="C9" s="71">
        <v>30.151299999999999</v>
      </c>
      <c r="D9" s="71">
        <v>31.691199999999998</v>
      </c>
      <c r="E9" s="71">
        <v>30.631599999999999</v>
      </c>
      <c r="F9" s="71">
        <v>32.813600000000001</v>
      </c>
      <c r="G9" s="71">
        <v>32.963000000000001</v>
      </c>
      <c r="H9" s="71">
        <v>36.0886</v>
      </c>
      <c r="I9" s="71">
        <v>35.8307</v>
      </c>
      <c r="J9" s="71">
        <v>32.680900000000001</v>
      </c>
      <c r="K9" s="71">
        <v>32.449800000000003</v>
      </c>
      <c r="L9" s="72">
        <v>30.154</v>
      </c>
      <c r="M9" s="72">
        <v>30.037099999999999</v>
      </c>
      <c r="N9" s="72">
        <f>L9</f>
        <v>30.154</v>
      </c>
      <c r="O9" s="72">
        <f>M9</f>
        <v>30.037099999999999</v>
      </c>
      <c r="P9" s="71">
        <v>29.308499999999999</v>
      </c>
      <c r="Q9" s="71">
        <v>31.127099999999999</v>
      </c>
      <c r="R9" s="71">
        <v>31.390699999999999</v>
      </c>
      <c r="S9" s="71">
        <v>32.813600000000001</v>
      </c>
      <c r="T9" s="71">
        <v>32.443199999999997</v>
      </c>
      <c r="U9" s="71">
        <v>32.454999999999998</v>
      </c>
      <c r="V9" s="71">
        <v>32.3733</v>
      </c>
      <c r="W9" s="71">
        <v>32.963000000000001</v>
      </c>
      <c r="X9" s="71">
        <v>32.555100000000003</v>
      </c>
      <c r="Y9" s="71">
        <v>33.776800000000001</v>
      </c>
      <c r="Z9" s="71">
        <v>36.369599999999998</v>
      </c>
      <c r="AA9" s="71">
        <v>36.0886</v>
      </c>
      <c r="AB9" s="71">
        <v>35.239199999999997</v>
      </c>
      <c r="AC9" s="71">
        <v>35.180199999999999</v>
      </c>
      <c r="AD9" s="71">
        <v>34.6999</v>
      </c>
      <c r="AE9" s="71">
        <v>35.8307</v>
      </c>
      <c r="AF9" s="71">
        <v>34.450099999999999</v>
      </c>
      <c r="AG9" s="71">
        <v>33.981400000000001</v>
      </c>
      <c r="AH9" s="71">
        <v>33.368400000000001</v>
      </c>
      <c r="AI9" s="71">
        <f>J9</f>
        <v>32.680900000000001</v>
      </c>
      <c r="AJ9" s="71">
        <v>31.2318</v>
      </c>
      <c r="AK9" s="71">
        <v>33.167200000000001</v>
      </c>
      <c r="AL9" s="71">
        <v>32.406599999999997</v>
      </c>
      <c r="AM9" s="71">
        <v>32.449800000000003</v>
      </c>
      <c r="AN9" s="71">
        <v>31.811699999999998</v>
      </c>
      <c r="AO9" s="71">
        <v>30.744299999999999</v>
      </c>
      <c r="AP9" s="71">
        <v>30.591899999999999</v>
      </c>
      <c r="AQ9" s="71">
        <f>L9</f>
        <v>30.154</v>
      </c>
      <c r="AR9" s="71">
        <v>32.671199999999999</v>
      </c>
      <c r="AS9" s="71">
        <v>30.890499999999999</v>
      </c>
      <c r="AT9" s="71">
        <v>31.657900000000001</v>
      </c>
      <c r="AU9" s="73">
        <v>30.037099999999999</v>
      </c>
      <c r="AW9" s="74">
        <v>35.180199999999999</v>
      </c>
      <c r="AX9" s="74">
        <v>35.8307</v>
      </c>
      <c r="AY9" s="74">
        <v>33.981400000000001</v>
      </c>
      <c r="AZ9" s="74">
        <v>32.680900000000001</v>
      </c>
      <c r="BA9" s="75">
        <v>33.167200000000001</v>
      </c>
      <c r="BB9" s="74">
        <v>32.449800000000003</v>
      </c>
      <c r="BC9" s="79">
        <v>30.744299999999999</v>
      </c>
      <c r="BD9" s="77"/>
      <c r="BE9" s="74">
        <v>30.591899999999999</v>
      </c>
      <c r="BF9" s="46"/>
      <c r="BG9" s="46"/>
      <c r="BH9" s="46">
        <v>0</v>
      </c>
      <c r="BI9" s="46">
        <v>0</v>
      </c>
      <c r="BJ9" s="46">
        <v>0</v>
      </c>
      <c r="BK9" s="46">
        <v>0</v>
      </c>
      <c r="BL9" s="46">
        <v>0</v>
      </c>
      <c r="BM9" s="46">
        <v>-5.0199999999996692E-2</v>
      </c>
      <c r="BN9" s="46">
        <v>-1.7557000000000009</v>
      </c>
      <c r="BO9" s="78">
        <v>30.591899999999999</v>
      </c>
      <c r="BP9" s="46"/>
      <c r="BQ9" s="46">
        <f>BS9</f>
        <v>30.591899999999999</v>
      </c>
      <c r="BR9" s="79">
        <v>30.744299999999999</v>
      </c>
      <c r="BS9" s="79">
        <v>30.591899999999999</v>
      </c>
    </row>
    <row r="10" spans="1:76" s="30" customFormat="1" ht="26">
      <c r="A10" s="80" t="s">
        <v>174</v>
      </c>
      <c r="B10" s="81"/>
      <c r="C10" s="31"/>
      <c r="D10" s="31"/>
      <c r="E10" s="31"/>
      <c r="F10" s="31"/>
      <c r="G10" s="82"/>
      <c r="H10" s="82"/>
      <c r="I10" s="82"/>
      <c r="J10" s="82"/>
      <c r="K10" s="82"/>
      <c r="L10" s="83"/>
      <c r="M10" s="83"/>
      <c r="N10" s="83"/>
      <c r="O10" s="83"/>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84"/>
      <c r="AW10" s="31"/>
      <c r="AX10" s="31"/>
      <c r="AY10" s="31"/>
      <c r="AZ10" s="31"/>
      <c r="BA10" s="31"/>
      <c r="BB10" s="31"/>
      <c r="BC10" s="32"/>
      <c r="BD10" s="32"/>
      <c r="BE10" s="32"/>
      <c r="BF10" s="46"/>
      <c r="BG10" s="46"/>
      <c r="BH10" s="46">
        <v>0</v>
      </c>
      <c r="BI10" s="46">
        <v>0</v>
      </c>
      <c r="BJ10" s="46">
        <v>0</v>
      </c>
      <c r="BK10" s="46">
        <v>0</v>
      </c>
      <c r="BL10" s="46">
        <v>0</v>
      </c>
      <c r="BM10" s="46">
        <v>0</v>
      </c>
      <c r="BN10" s="46">
        <v>0</v>
      </c>
      <c r="BO10" s="31"/>
      <c r="BP10" s="46"/>
      <c r="BQ10" s="46"/>
      <c r="BR10" s="46"/>
      <c r="BV10" s="33"/>
      <c r="BW10" s="34"/>
      <c r="BX10" s="34"/>
    </row>
    <row r="11" spans="1:76">
      <c r="A11" s="35"/>
      <c r="B11" s="36"/>
      <c r="C11" s="85"/>
      <c r="D11" s="85"/>
      <c r="E11" s="85"/>
      <c r="F11" s="85"/>
      <c r="G11" s="85"/>
      <c r="H11" s="85"/>
      <c r="I11" s="85"/>
      <c r="J11" s="85"/>
      <c r="K11" s="85"/>
      <c r="L11" s="86"/>
      <c r="M11" s="86"/>
      <c r="N11" s="86"/>
      <c r="O11" s="86"/>
      <c r="P11" s="87"/>
      <c r="Q11" s="87"/>
      <c r="R11" s="87"/>
      <c r="S11" s="87"/>
      <c r="T11" s="88"/>
      <c r="U11" s="88"/>
      <c r="V11" s="88"/>
      <c r="W11" s="88"/>
      <c r="X11" s="88"/>
      <c r="Y11" s="88"/>
      <c r="Z11" s="88"/>
      <c r="AA11" s="88"/>
      <c r="AB11" s="88"/>
      <c r="AC11" s="88"/>
      <c r="AD11" s="87"/>
      <c r="AE11" s="88"/>
      <c r="AF11" s="88"/>
      <c r="AG11" s="88"/>
      <c r="AH11" s="88"/>
      <c r="AI11" s="88"/>
      <c r="AJ11" s="88"/>
      <c r="AK11" s="88"/>
      <c r="AL11" s="88"/>
      <c r="AM11" s="88"/>
      <c r="AN11" s="88"/>
      <c r="AO11" s="88"/>
      <c r="AP11" s="88"/>
      <c r="AQ11" s="88"/>
      <c r="AR11" s="88"/>
      <c r="AS11" s="88"/>
      <c r="AT11" s="88"/>
      <c r="AU11" s="89"/>
      <c r="AW11" s="90"/>
      <c r="AX11" s="90"/>
      <c r="AY11" s="90"/>
      <c r="AZ11" s="90"/>
      <c r="BA11" s="90"/>
      <c r="BB11" s="90"/>
      <c r="BC11" s="91"/>
      <c r="BD11" s="92"/>
      <c r="BE11" s="92"/>
      <c r="BF11" s="46"/>
      <c r="BG11" s="46"/>
      <c r="BH11" s="46">
        <v>0</v>
      </c>
      <c r="BI11" s="46">
        <v>0</v>
      </c>
      <c r="BJ11" s="46">
        <v>0</v>
      </c>
      <c r="BK11" s="46">
        <v>0</v>
      </c>
      <c r="BL11" s="46">
        <v>0</v>
      </c>
      <c r="BM11" s="46">
        <v>0</v>
      </c>
      <c r="BN11" s="46">
        <v>0</v>
      </c>
      <c r="BO11" s="90"/>
      <c r="BP11" s="46"/>
      <c r="BQ11" s="46"/>
      <c r="BR11" s="46"/>
    </row>
    <row r="12" spans="1:76">
      <c r="A12" s="93" t="s">
        <v>177</v>
      </c>
      <c r="B12" s="94" t="s">
        <v>178</v>
      </c>
      <c r="C12" s="95">
        <v>96858</v>
      </c>
      <c r="D12" s="95">
        <v>186096</v>
      </c>
      <c r="E12" s="95">
        <v>210728.984</v>
      </c>
      <c r="F12" s="95">
        <v>229120.448</v>
      </c>
      <c r="G12" s="95">
        <v>243907.21766484791</v>
      </c>
      <c r="H12" s="95">
        <v>234697.94899999999</v>
      </c>
      <c r="I12" s="95">
        <v>254619.53899999999</v>
      </c>
      <c r="J12" s="95">
        <v>286332.272</v>
      </c>
      <c r="K12" s="95">
        <v>347170.9003483</v>
      </c>
      <c r="L12" s="96">
        <v>352692.44799999997</v>
      </c>
      <c r="M12" s="96">
        <v>331512.90667300002</v>
      </c>
      <c r="N12" s="96">
        <f>SUM(AN12:AQ12)</f>
        <v>352692.44799999997</v>
      </c>
      <c r="O12" s="96">
        <f>SUM(AR12:AU12)</f>
        <v>331512.90667299996</v>
      </c>
      <c r="P12" s="95">
        <v>55494</v>
      </c>
      <c r="Q12" s="95">
        <v>56807.148000000001</v>
      </c>
      <c r="R12" s="95">
        <v>59181.069999999992</v>
      </c>
      <c r="S12" s="95">
        <v>57638.23000000001</v>
      </c>
      <c r="T12" s="95">
        <v>61646.606</v>
      </c>
      <c r="U12" s="95">
        <v>64029.859889935993</v>
      </c>
      <c r="V12" s="95">
        <v>63606.215110064019</v>
      </c>
      <c r="W12" s="95">
        <v>54624.536664847896</v>
      </c>
      <c r="X12" s="95">
        <v>53660.3648109368</v>
      </c>
      <c r="Y12" s="95">
        <v>61225.241189063199</v>
      </c>
      <c r="Z12" s="95">
        <v>62333.540304536982</v>
      </c>
      <c r="AA12" s="95">
        <v>57478.802695463004</v>
      </c>
      <c r="AB12" s="95">
        <v>57164.231830578989</v>
      </c>
      <c r="AC12" s="95">
        <v>66730.030342933402</v>
      </c>
      <c r="AD12" s="95">
        <v>65435.834507806205</v>
      </c>
      <c r="AE12" s="95">
        <v>65289.440000000002</v>
      </c>
      <c r="AF12" s="95">
        <v>71650.278999999995</v>
      </c>
      <c r="AG12" s="95">
        <v>71660.810000000012</v>
      </c>
      <c r="AH12" s="95">
        <v>72604.546000000002</v>
      </c>
      <c r="AI12" s="95">
        <f>J12-AF12-AG12-AH12</f>
        <v>70416.637000000017</v>
      </c>
      <c r="AJ12" s="95">
        <v>76143.351999999999</v>
      </c>
      <c r="AK12" s="95">
        <v>83590.938999999998</v>
      </c>
      <c r="AL12" s="95">
        <v>96000.728879000002</v>
      </c>
      <c r="AM12" s="95">
        <v>91435.880469299998</v>
      </c>
      <c r="AN12" s="95">
        <f>'Historical Financials USD_EN'!AN12*'Historical Financials THB_TH'!$AN$8</f>
        <v>95810.293048000007</v>
      </c>
      <c r="AO12" s="95">
        <v>92556.791738030253</v>
      </c>
      <c r="AP12" s="95">
        <v>86816.79021396974</v>
      </c>
      <c r="AQ12" s="95">
        <f>L12-(AN12+AO12+AP12)</f>
        <v>77508.572999999975</v>
      </c>
      <c r="AR12" s="95">
        <f>'Historical Financials USD_EN'!AR12*'Historical Financials THB_TH'!$AR$8</f>
        <v>92023.667285999996</v>
      </c>
      <c r="AS12" s="95">
        <f>SUM('Historical Financials USD_EN'!AR12:AS12)*31.605-AR12</f>
        <v>75009.862797745576</v>
      </c>
      <c r="AT12" s="95">
        <f>SUM('Historical Financials USD_EN'!$AR12:AT12)*31.5138-SUM($AR12:AS12)</f>
        <v>81019.386916254385</v>
      </c>
      <c r="AU12" s="97">
        <f>SUM('Historical Financials USD_EN'!$AR12:AU12)*31.2934-SUM($AR12:AT12)</f>
        <v>83459.989673000004</v>
      </c>
      <c r="AV12" s="98"/>
      <c r="AW12" s="99">
        <f>AB12+AC12</f>
        <v>123894.2621735124</v>
      </c>
      <c r="AX12" s="99">
        <f>AD12+AE12</f>
        <v>130725.2745078062</v>
      </c>
      <c r="AY12" s="99">
        <f>AF12+AG12</f>
        <v>143311.08900000001</v>
      </c>
      <c r="AZ12" s="99">
        <f>AH12+AI12</f>
        <v>143021.18300000002</v>
      </c>
      <c r="BA12" s="99">
        <f>AJ12+AK12</f>
        <v>159734.291</v>
      </c>
      <c r="BB12" s="99">
        <f>AL12+AM12</f>
        <v>187436.6093483</v>
      </c>
      <c r="BC12" s="100">
        <f t="shared" ref="BC12:BC19" si="3">AN12+AO12</f>
        <v>188367.08478603026</v>
      </c>
      <c r="BD12" s="101"/>
      <c r="BE12" s="102">
        <v>275183.875</v>
      </c>
      <c r="BF12" s="34">
        <f>AO12+AN12+AM12+AL12-N12</f>
        <v>23111.246134330286</v>
      </c>
      <c r="BG12" s="103">
        <f>AS12+AR12+AQ12+AP12-O12</f>
        <v>-154.01337528467411</v>
      </c>
      <c r="BH12" s="46">
        <v>0</v>
      </c>
      <c r="BI12" s="46">
        <v>0</v>
      </c>
      <c r="BJ12" s="46">
        <v>0</v>
      </c>
      <c r="BK12" s="46">
        <v>0</v>
      </c>
      <c r="BL12" s="46">
        <v>0</v>
      </c>
      <c r="BM12" s="46">
        <v>-167638.79733490091</v>
      </c>
      <c r="BN12" s="46">
        <v>105017.68513845942</v>
      </c>
      <c r="BO12" s="104">
        <v>82066.032048865367</v>
      </c>
      <c r="BP12" s="46"/>
      <c r="BQ12" s="46">
        <f>BS12-BR12</f>
        <v>2412.3999511346174</v>
      </c>
      <c r="BR12" s="46">
        <v>2338.3582139697337</v>
      </c>
      <c r="BS12" s="46">
        <v>4750.7581651043511</v>
      </c>
    </row>
    <row r="13" spans="1:76" hidden="1" outlineLevel="1">
      <c r="A13" s="35"/>
      <c r="B13" s="36"/>
      <c r="C13" s="105"/>
      <c r="D13" s="105"/>
      <c r="E13" s="105"/>
      <c r="F13" s="105"/>
      <c r="G13" s="105"/>
      <c r="H13" s="105"/>
      <c r="I13" s="105"/>
      <c r="J13" s="105"/>
      <c r="K13" s="105"/>
      <c r="L13" s="106"/>
      <c r="M13" s="106"/>
      <c r="N13" s="106"/>
      <c r="O13" s="106"/>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7"/>
      <c r="AV13" s="98"/>
      <c r="AW13" s="74"/>
      <c r="AX13" s="74"/>
      <c r="AY13" s="74"/>
      <c r="AZ13" s="74"/>
      <c r="BA13" s="74"/>
      <c r="BB13" s="74"/>
      <c r="BC13" s="79">
        <f t="shared" si="3"/>
        <v>0</v>
      </c>
      <c r="BD13" s="101"/>
      <c r="BE13" s="101"/>
      <c r="BF13" s="34">
        <f t="shared" ref="BF13:BF32" si="4">AO13+AN13+AM13+AL13-N13</f>
        <v>0</v>
      </c>
      <c r="BG13" s="34"/>
      <c r="BH13" s="46">
        <v>0</v>
      </c>
      <c r="BI13" s="46">
        <v>0</v>
      </c>
      <c r="BJ13" s="46">
        <v>0</v>
      </c>
      <c r="BK13" s="46">
        <v>0</v>
      </c>
      <c r="BL13" s="46">
        <v>0</v>
      </c>
      <c r="BM13" s="46">
        <v>0</v>
      </c>
      <c r="BN13" s="46">
        <v>0</v>
      </c>
      <c r="BO13" s="74"/>
      <c r="BP13" s="46"/>
      <c r="BQ13" s="46"/>
      <c r="BR13" s="46"/>
    </row>
    <row r="14" spans="1:76" hidden="1" outlineLevel="1">
      <c r="A14" s="35"/>
      <c r="B14" s="36"/>
      <c r="C14" s="105"/>
      <c r="D14" s="105"/>
      <c r="E14" s="105"/>
      <c r="F14" s="105"/>
      <c r="G14" s="105"/>
      <c r="H14" s="105"/>
      <c r="I14" s="105"/>
      <c r="J14" s="105"/>
      <c r="K14" s="105"/>
      <c r="L14" s="106"/>
      <c r="M14" s="106"/>
      <c r="N14" s="106"/>
      <c r="O14" s="106"/>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7"/>
      <c r="AV14" s="98"/>
      <c r="AW14" s="74"/>
      <c r="AX14" s="74"/>
      <c r="AY14" s="74"/>
      <c r="AZ14" s="74"/>
      <c r="BA14" s="74"/>
      <c r="BB14" s="74"/>
      <c r="BC14" s="79">
        <f t="shared" si="3"/>
        <v>0</v>
      </c>
      <c r="BD14" s="101"/>
      <c r="BE14" s="101"/>
      <c r="BF14" s="34">
        <f t="shared" si="4"/>
        <v>0</v>
      </c>
      <c r="BG14" s="34"/>
      <c r="BH14" s="46">
        <v>0</v>
      </c>
      <c r="BI14" s="46">
        <v>0</v>
      </c>
      <c r="BJ14" s="46">
        <v>0</v>
      </c>
      <c r="BK14" s="46">
        <v>0</v>
      </c>
      <c r="BL14" s="46">
        <v>0</v>
      </c>
      <c r="BM14" s="46">
        <v>0</v>
      </c>
      <c r="BN14" s="46">
        <v>0</v>
      </c>
      <c r="BO14" s="74"/>
      <c r="BP14" s="46"/>
      <c r="BQ14" s="46"/>
      <c r="BR14" s="46"/>
    </row>
    <row r="15" spans="1:76" s="110" customFormat="1" collapsed="1">
      <c r="A15" s="93" t="s">
        <v>84</v>
      </c>
      <c r="B15" s="94" t="s">
        <v>178</v>
      </c>
      <c r="C15" s="95">
        <v>12598.892037187703</v>
      </c>
      <c r="D15" s="95">
        <v>16893.61615875503</v>
      </c>
      <c r="E15" s="95">
        <v>14341.036854706465</v>
      </c>
      <c r="F15" s="95">
        <v>14683.230933748007</v>
      </c>
      <c r="G15" s="95">
        <v>18458.275642770219</v>
      </c>
      <c r="H15" s="95">
        <v>21957.556401914953</v>
      </c>
      <c r="I15" s="95">
        <v>27365.670995187207</v>
      </c>
      <c r="J15" s="95">
        <v>34077.45016858937</v>
      </c>
      <c r="K15" s="95">
        <v>46589.086444475666</v>
      </c>
      <c r="L15" s="96">
        <v>35602.635528739993</v>
      </c>
      <c r="M15" s="96">
        <v>34846.85192501251</v>
      </c>
      <c r="N15" s="96">
        <f>SUM(AN15:AQ15)</f>
        <v>35602.635528739993</v>
      </c>
      <c r="O15" s="96">
        <f>SUM(AR15:AU15)</f>
        <v>34846.830374432226</v>
      </c>
      <c r="P15" s="95">
        <v>2728.9290302383843</v>
      </c>
      <c r="Q15" s="95">
        <v>3973.8986550615773</v>
      </c>
      <c r="R15" s="95">
        <v>3996.4319668739645</v>
      </c>
      <c r="S15" s="95">
        <v>3983.9712815740886</v>
      </c>
      <c r="T15" s="95">
        <v>4564.7158750190174</v>
      </c>
      <c r="U15" s="95">
        <v>4967.6911947234566</v>
      </c>
      <c r="V15" s="95">
        <v>4351.9445855158519</v>
      </c>
      <c r="W15" s="95">
        <v>4573.923987511891</v>
      </c>
      <c r="X15" s="95">
        <v>4760.9631841459059</v>
      </c>
      <c r="Y15" s="95">
        <v>6212.132216600181</v>
      </c>
      <c r="Z15" s="95">
        <v>5911.347079164846</v>
      </c>
      <c r="AA15" s="95">
        <v>5073.1139220040222</v>
      </c>
      <c r="AB15" s="95">
        <v>4804.096332878582</v>
      </c>
      <c r="AC15" s="95">
        <v>7749.5042689853317</v>
      </c>
      <c r="AD15" s="95">
        <v>7560.9718045045393</v>
      </c>
      <c r="AE15" s="95">
        <v>7251.098588465843</v>
      </c>
      <c r="AF15" s="95">
        <v>7681.4401338957323</v>
      </c>
      <c r="AG15" s="95">
        <v>8188.6900193756355</v>
      </c>
      <c r="AH15" s="95">
        <v>9771.9235752647492</v>
      </c>
      <c r="AI15" s="95">
        <f>J15-AF15-AG15-AH15</f>
        <v>8435.3964400532514</v>
      </c>
      <c r="AJ15" s="95">
        <v>10289.799532620993</v>
      </c>
      <c r="AK15" s="95">
        <v>12394.367090379281</v>
      </c>
      <c r="AL15" s="95">
        <v>13447.407466201623</v>
      </c>
      <c r="AM15" s="95">
        <v>10457.512355273777</v>
      </c>
      <c r="AN15" s="95">
        <f>'Historical Financials USD_EN'!AN15*'Historical Financials THB_TH'!$AN$8</f>
        <v>9604.2935179112392</v>
      </c>
      <c r="AO15" s="95">
        <v>11418.99928215523</v>
      </c>
      <c r="AP15" s="95">
        <v>8593.0027508083658</v>
      </c>
      <c r="AQ15" s="95">
        <f>L15-(AN15+AO15+AP15)</f>
        <v>5986.3399778651583</v>
      </c>
      <c r="AR15" s="95">
        <f>'Historical Financials USD_EN'!AR15*'Historical Financials THB_TH'!$AR$8</f>
        <v>9502.4245247159579</v>
      </c>
      <c r="AS15" s="95">
        <f>SUM('Historical Financials USD_EN'!AR15:AS15)*31.605-AR15</f>
        <v>9721.5622568343224</v>
      </c>
      <c r="AT15" s="95">
        <f>SUM('Historical Financials USD_EN'!$AR15:AT15)*31.5138-SUM($AR15:AS15)</f>
        <v>7842.4244053030416</v>
      </c>
      <c r="AU15" s="97">
        <f>SUM('Historical Financials USD_EN'!$AR15:AU15)*31.2934-SUM($AR15:AT15)</f>
        <v>7780.4191875789038</v>
      </c>
      <c r="AV15" s="98"/>
      <c r="AW15" s="108">
        <f>AB15+AC15</f>
        <v>12553.600601863913</v>
      </c>
      <c r="AX15" s="108">
        <f>AD15+AE15</f>
        <v>14812.070392970381</v>
      </c>
      <c r="AY15" s="108">
        <f>AF15+AG15</f>
        <v>15870.130153271368</v>
      </c>
      <c r="AZ15" s="108">
        <f>AH15+AI15</f>
        <v>18207.320015318001</v>
      </c>
      <c r="BA15" s="108">
        <f>AJ15+AK15</f>
        <v>22684.166623000274</v>
      </c>
      <c r="BB15" s="108">
        <f>AL15+AM15</f>
        <v>23904.9198214754</v>
      </c>
      <c r="BC15" s="109">
        <f t="shared" si="3"/>
        <v>21023.292800066469</v>
      </c>
      <c r="BD15" s="101"/>
      <c r="BE15" s="102">
        <v>29616.295550874835</v>
      </c>
      <c r="BF15" s="34">
        <f t="shared" si="4"/>
        <v>9325.5770928018756</v>
      </c>
      <c r="BG15" s="103">
        <f>AS15+AR15+AQ15+AP15-O15</f>
        <v>-1043.5008642084213</v>
      </c>
      <c r="BH15" s="46">
        <v>0</v>
      </c>
      <c r="BI15" s="46">
        <v>-3.529094101395458E-7</v>
      </c>
      <c r="BJ15" s="46">
        <v>0</v>
      </c>
      <c r="BK15" s="46">
        <v>0</v>
      </c>
      <c r="BL15" s="46">
        <v>0</v>
      </c>
      <c r="BM15" s="46">
        <v>-18328.801418058109</v>
      </c>
      <c r="BN15" s="46">
        <v>10983.383160595273</v>
      </c>
      <c r="BO15" s="104">
        <v>8507.7816793457096</v>
      </c>
      <c r="BP15" s="46"/>
      <c r="BQ15" s="46">
        <f>BS15-BR15</f>
        <v>21.539749983661956</v>
      </c>
      <c r="BR15" s="46">
        <v>63.681158419776715</v>
      </c>
      <c r="BS15" s="46">
        <v>85.220908403438671</v>
      </c>
      <c r="BV15" s="70"/>
      <c r="BW15" s="34"/>
      <c r="BX15" s="34"/>
    </row>
    <row r="16" spans="1:76" s="119" customFormat="1">
      <c r="A16" s="111" t="s">
        <v>179</v>
      </c>
      <c r="B16" s="112" t="s">
        <v>178</v>
      </c>
      <c r="C16" s="113">
        <v>-3471</v>
      </c>
      <c r="D16" s="113">
        <v>-4776</v>
      </c>
      <c r="E16" s="113">
        <v>-6719.134</v>
      </c>
      <c r="F16" s="113">
        <v>-6841.1541942066842</v>
      </c>
      <c r="G16" s="113">
        <v>-7898.0908924827836</v>
      </c>
      <c r="H16" s="113">
        <v>-9325.0059999999994</v>
      </c>
      <c r="I16" s="113">
        <v>-11061.434999999999</v>
      </c>
      <c r="J16" s="113">
        <v>-12108.697</v>
      </c>
      <c r="K16" s="113">
        <v>-14268.609350909201</v>
      </c>
      <c r="L16" s="114">
        <v>-17034.147799999999</v>
      </c>
      <c r="M16" s="114">
        <v>-20469.237142000002</v>
      </c>
      <c r="N16" s="114">
        <f>SUM(AN16:AQ16)</f>
        <v>-17034.147799999999</v>
      </c>
      <c r="O16" s="114">
        <f>SUM(AR16:AU16)</f>
        <v>-20469.237142000002</v>
      </c>
      <c r="P16" s="115">
        <v>-1723</v>
      </c>
      <c r="Q16" s="115">
        <v>-1650.4990000000003</v>
      </c>
      <c r="R16" s="115">
        <v>-1796.0149999999999</v>
      </c>
      <c r="S16" s="115">
        <v>-1881.6859999999997</v>
      </c>
      <c r="T16" s="115">
        <v>-1868.6755188157856</v>
      </c>
      <c r="U16" s="115">
        <v>-1995.1601315485984</v>
      </c>
      <c r="V16" s="115">
        <v>-2035.2067541215606</v>
      </c>
      <c r="W16" s="115">
        <v>-1999.048487996839</v>
      </c>
      <c r="X16" s="115">
        <v>-2058.8585335106204</v>
      </c>
      <c r="Y16" s="115">
        <v>-2360.9214664893798</v>
      </c>
      <c r="Z16" s="115">
        <v>-2398.123</v>
      </c>
      <c r="AA16" s="115">
        <f>H16-X16-Y16-Z16</f>
        <v>-2507.1029999999996</v>
      </c>
      <c r="AB16" s="115">
        <v>-2342.018</v>
      </c>
      <c r="AC16" s="115">
        <v>-2945.6260000000002</v>
      </c>
      <c r="AD16" s="115">
        <v>-2837.0637669999996</v>
      </c>
      <c r="AE16" s="115">
        <f>I16-AB16-AC16-AD16</f>
        <v>-2936.7272329999996</v>
      </c>
      <c r="AF16" s="115">
        <v>-2809.0079999999998</v>
      </c>
      <c r="AG16" s="115">
        <v>-2874.5037870000006</v>
      </c>
      <c r="AH16" s="115">
        <v>-3132.222213</v>
      </c>
      <c r="AI16" s="115">
        <f>J16-AF16-AG16-AH16</f>
        <v>-3292.9629999999997</v>
      </c>
      <c r="AJ16" s="115">
        <v>-3050.6260000000002</v>
      </c>
      <c r="AK16" s="115">
        <v>-3218.406223</v>
      </c>
      <c r="AL16" s="115">
        <v>-3830.945126999999</v>
      </c>
      <c r="AM16" s="115">
        <v>-4168.6320009092015</v>
      </c>
      <c r="AN16" s="115">
        <f>'Historical Financials USD_EN'!AN16*'Historical Financials THB_TH'!$AN$8</f>
        <v>-3986.019178</v>
      </c>
      <c r="AO16" s="115">
        <v>-4111.3987018465723</v>
      </c>
      <c r="AP16" s="115">
        <v>-4473.1475201534267</v>
      </c>
      <c r="AQ16" s="115">
        <f>L16-(AN16+AO16+AP16)</f>
        <v>-4463.5823999999993</v>
      </c>
      <c r="AR16" s="115">
        <f>'Historical Financials USD_EN'!AR16*'Historical Financials THB_TH'!$AR$8</f>
        <v>-4880.2205469999999</v>
      </c>
      <c r="AS16" s="115">
        <f>SUM('Historical Financials USD_EN'!AR16:AS16)*31.605-AR16</f>
        <v>-5227.8387468558822</v>
      </c>
      <c r="AT16" s="115">
        <f>SUM('Historical Financials USD_EN'!$AR16:AT16)*31.5138-SUM($AR16:AS16)</f>
        <v>-5028.4626301441167</v>
      </c>
      <c r="AU16" s="116">
        <f>SUM('Historical Financials USD_EN'!$AR16:AU16)*31.2934-SUM($AR16:AT16)</f>
        <v>-5332.715218000003</v>
      </c>
      <c r="AV16" s="98"/>
      <c r="AW16" s="113">
        <f>AB16+AC16</f>
        <v>-5287.6440000000002</v>
      </c>
      <c r="AX16" s="113">
        <f>AD16+AE16</f>
        <v>-5773.7909999999993</v>
      </c>
      <c r="AY16" s="113">
        <f>AF16+AG16</f>
        <v>-5683.5117870000004</v>
      </c>
      <c r="AZ16" s="113">
        <f>AH16+AI16</f>
        <v>-6425.1852129999997</v>
      </c>
      <c r="BA16" s="113">
        <f>AJ16+AK16</f>
        <v>-6269.0322230000002</v>
      </c>
      <c r="BB16" s="113">
        <f>AL16+AM16</f>
        <v>-7999.5771279092005</v>
      </c>
      <c r="BC16" s="117">
        <f t="shared" si="3"/>
        <v>-8097.4178798465728</v>
      </c>
      <c r="BD16" s="101"/>
      <c r="BE16" s="113">
        <v>-12570.565399999999</v>
      </c>
      <c r="BF16" s="34">
        <f t="shared" si="4"/>
        <v>937.15279224422557</v>
      </c>
      <c r="BG16" s="103">
        <f t="shared" ref="BG16:BG42" si="5">AS16+AR16+AQ16+AP16-O16</f>
        <v>1424.4479279906918</v>
      </c>
      <c r="BH16" s="46">
        <v>0</v>
      </c>
      <c r="BI16" s="46">
        <v>0</v>
      </c>
      <c r="BJ16" s="46">
        <v>0</v>
      </c>
      <c r="BK16" s="46">
        <v>0</v>
      </c>
      <c r="BL16" s="46">
        <v>0</v>
      </c>
      <c r="BM16" s="46">
        <v>4506.3705005003558</v>
      </c>
      <c r="BN16" s="46">
        <v>-5150.8009521848817</v>
      </c>
      <c r="BO16" s="118">
        <v>-4078.0416729716926</v>
      </c>
      <c r="BP16" s="46"/>
      <c r="BQ16" s="46">
        <f>BS16-BR16</f>
        <v>-197.28675302830763</v>
      </c>
      <c r="BR16" s="46">
        <v>-197.81909415342702</v>
      </c>
      <c r="BS16" s="46">
        <v>-395.10584718173465</v>
      </c>
      <c r="BV16" s="34"/>
      <c r="BW16" s="34"/>
      <c r="BX16" s="34"/>
    </row>
    <row r="17" spans="1:76" s="110" customFormat="1">
      <c r="A17" s="93" t="s">
        <v>85</v>
      </c>
      <c r="B17" s="94" t="s">
        <v>178</v>
      </c>
      <c r="C17" s="95">
        <f t="shared" ref="C17:AU17" si="6">C15+C16</f>
        <v>9127.892037187703</v>
      </c>
      <c r="D17" s="95">
        <f t="shared" si="6"/>
        <v>12117.61615875503</v>
      </c>
      <c r="E17" s="95">
        <f t="shared" si="6"/>
        <v>7621.9028547064645</v>
      </c>
      <c r="F17" s="95">
        <f t="shared" si="6"/>
        <v>7842.0767395413231</v>
      </c>
      <c r="G17" s="95">
        <f t="shared" si="6"/>
        <v>10560.184750287435</v>
      </c>
      <c r="H17" s="95">
        <f t="shared" si="6"/>
        <v>12632.550401914954</v>
      </c>
      <c r="I17" s="95">
        <f t="shared" si="6"/>
        <v>16304.235995187208</v>
      </c>
      <c r="J17" s="95">
        <f t="shared" si="6"/>
        <v>21968.75316858937</v>
      </c>
      <c r="K17" s="95">
        <f t="shared" si="6"/>
        <v>32320.477093566464</v>
      </c>
      <c r="L17" s="96">
        <f t="shared" si="6"/>
        <v>18568.487728739994</v>
      </c>
      <c r="M17" s="96">
        <f t="shared" si="6"/>
        <v>14377.614783012508</v>
      </c>
      <c r="N17" s="96">
        <f t="shared" si="6"/>
        <v>18568.487728739994</v>
      </c>
      <c r="O17" s="96">
        <f t="shared" si="6"/>
        <v>14377.593232432224</v>
      </c>
      <c r="P17" s="95">
        <f t="shared" si="6"/>
        <v>1005.9290302383843</v>
      </c>
      <c r="Q17" s="95">
        <f t="shared" si="6"/>
        <v>2323.3996550615771</v>
      </c>
      <c r="R17" s="95">
        <f t="shared" si="6"/>
        <v>2200.4169668739646</v>
      </c>
      <c r="S17" s="95">
        <f t="shared" si="6"/>
        <v>2102.2852815740889</v>
      </c>
      <c r="T17" s="95">
        <f t="shared" si="6"/>
        <v>2696.0403562032316</v>
      </c>
      <c r="U17" s="95">
        <f t="shared" si="6"/>
        <v>2972.531063174858</v>
      </c>
      <c r="V17" s="95">
        <f t="shared" si="6"/>
        <v>2316.7378313942913</v>
      </c>
      <c r="W17" s="95">
        <f t="shared" si="6"/>
        <v>2574.8754995150521</v>
      </c>
      <c r="X17" s="95">
        <f t="shared" si="6"/>
        <v>2702.1046506352855</v>
      </c>
      <c r="Y17" s="95">
        <f t="shared" si="6"/>
        <v>3851.2107501108012</v>
      </c>
      <c r="Z17" s="95">
        <f t="shared" si="6"/>
        <v>3513.224079164846</v>
      </c>
      <c r="AA17" s="95">
        <f t="shared" si="6"/>
        <v>2566.0109220040226</v>
      </c>
      <c r="AB17" s="95">
        <f t="shared" si="6"/>
        <v>2462.0783328785819</v>
      </c>
      <c r="AC17" s="95">
        <v>4803.8782689853315</v>
      </c>
      <c r="AD17" s="95">
        <f t="shared" si="6"/>
        <v>4723.9080375045396</v>
      </c>
      <c r="AE17" s="95">
        <f t="shared" si="6"/>
        <v>4314.3713554658434</v>
      </c>
      <c r="AF17" s="95">
        <f t="shared" si="6"/>
        <v>4872.4321338957325</v>
      </c>
      <c r="AG17" s="95">
        <f t="shared" si="6"/>
        <v>5314.186232375635</v>
      </c>
      <c r="AH17" s="95">
        <f t="shared" si="6"/>
        <v>6639.7013622647492</v>
      </c>
      <c r="AI17" s="95">
        <f t="shared" si="6"/>
        <v>5142.4334400532516</v>
      </c>
      <c r="AJ17" s="95">
        <f t="shared" si="6"/>
        <v>7239.1735326209928</v>
      </c>
      <c r="AK17" s="95">
        <f t="shared" si="6"/>
        <v>9175.9608673792809</v>
      </c>
      <c r="AL17" s="95">
        <f t="shared" si="6"/>
        <v>9616.4623392016238</v>
      </c>
      <c r="AM17" s="95">
        <f t="shared" si="6"/>
        <v>6288.8803543645754</v>
      </c>
      <c r="AN17" s="95">
        <f t="shared" si="6"/>
        <v>5618.2743399112387</v>
      </c>
      <c r="AO17" s="95">
        <f t="shared" si="6"/>
        <v>7307.6005803086573</v>
      </c>
      <c r="AP17" s="95">
        <f t="shared" si="6"/>
        <v>4119.8552306549391</v>
      </c>
      <c r="AQ17" s="95">
        <f t="shared" si="6"/>
        <v>1522.757577865159</v>
      </c>
      <c r="AR17" s="95">
        <f t="shared" si="6"/>
        <v>4622.203977715958</v>
      </c>
      <c r="AS17" s="95">
        <f t="shared" si="6"/>
        <v>4493.7235099784402</v>
      </c>
      <c r="AT17" s="95">
        <f t="shared" si="6"/>
        <v>2813.9617751589249</v>
      </c>
      <c r="AU17" s="97">
        <f t="shared" si="6"/>
        <v>2447.7039695789008</v>
      </c>
      <c r="AV17" s="98"/>
      <c r="AW17" s="108">
        <f t="shared" ref="AW17:BB17" si="7">AW15+AW16</f>
        <v>7265.9566018639125</v>
      </c>
      <c r="AX17" s="108">
        <f t="shared" si="7"/>
        <v>9038.2793929703821</v>
      </c>
      <c r="AY17" s="108">
        <f t="shared" si="7"/>
        <v>10186.618366271367</v>
      </c>
      <c r="AZ17" s="108">
        <f t="shared" si="7"/>
        <v>11782.134802318</v>
      </c>
      <c r="BA17" s="108">
        <f t="shared" si="7"/>
        <v>16415.134400000272</v>
      </c>
      <c r="BB17" s="108">
        <f t="shared" si="7"/>
        <v>15905.342693566199</v>
      </c>
      <c r="BC17" s="109">
        <f t="shared" si="3"/>
        <v>12925.874920219896</v>
      </c>
      <c r="BD17" s="101"/>
      <c r="BE17" s="101"/>
      <c r="BF17" s="34">
        <f t="shared" si="4"/>
        <v>10262.729885046101</v>
      </c>
      <c r="BG17" s="103">
        <f t="shared" si="5"/>
        <v>380.94706378227238</v>
      </c>
      <c r="BH17" s="46">
        <v>0</v>
      </c>
      <c r="BI17" s="46">
        <v>-3.529094101395458E-7</v>
      </c>
      <c r="BJ17" s="46">
        <v>0</v>
      </c>
      <c r="BK17" s="46">
        <v>0</v>
      </c>
      <c r="BL17" s="46">
        <v>0</v>
      </c>
      <c r="BM17" s="46">
        <v>-13822.430917557751</v>
      </c>
      <c r="BN17" s="46">
        <v>5832.5822084103911</v>
      </c>
      <c r="BO17" s="108">
        <f>BO15+BO16</f>
        <v>4429.740006374017</v>
      </c>
      <c r="BP17" s="46"/>
      <c r="BQ17" s="46"/>
      <c r="BR17" s="46"/>
      <c r="BV17" s="70"/>
      <c r="BW17" s="34"/>
      <c r="BX17" s="34"/>
    </row>
    <row r="18" spans="1:76" s="119" customFormat="1">
      <c r="A18" s="120" t="s">
        <v>180</v>
      </c>
      <c r="B18" s="121" t="s">
        <v>178</v>
      </c>
      <c r="C18" s="88">
        <v>-1296</v>
      </c>
      <c r="D18" s="88">
        <v>-1883</v>
      </c>
      <c r="E18" s="88">
        <v>-3174.52</v>
      </c>
      <c r="F18" s="88">
        <v>-3627.252</v>
      </c>
      <c r="G18" s="88">
        <v>-3480.7125652115283</v>
      </c>
      <c r="H18" s="88">
        <v>-3580.3270000000002</v>
      </c>
      <c r="I18" s="88">
        <v>-4097.96</v>
      </c>
      <c r="J18" s="88">
        <v>-3762.0390000000002</v>
      </c>
      <c r="K18" s="88">
        <v>-3980.2235310000001</v>
      </c>
      <c r="L18" s="122">
        <v>-5431.9699000000001</v>
      </c>
      <c r="M18" s="122">
        <v>-7481.8227010000001</v>
      </c>
      <c r="N18" s="122">
        <f>SUM(AN18:AQ18)</f>
        <v>-5431.9699000000001</v>
      </c>
      <c r="O18" s="122">
        <f>SUM(AR18:AU18)</f>
        <v>-7481.8227010000001</v>
      </c>
      <c r="P18" s="88">
        <v>-808</v>
      </c>
      <c r="Q18" s="88">
        <v>-890.20799999999997</v>
      </c>
      <c r="R18" s="88">
        <v>-894.39800000000014</v>
      </c>
      <c r="S18" s="88">
        <v>-1034.646</v>
      </c>
      <c r="T18" s="88">
        <v>-855.54600000000005</v>
      </c>
      <c r="U18" s="88">
        <v>-906.56</v>
      </c>
      <c r="V18" s="88">
        <v>-891.04800000000012</v>
      </c>
      <c r="W18" s="88">
        <v>-827.55856521152816</v>
      </c>
      <c r="X18" s="88">
        <v>-816.24099999999999</v>
      </c>
      <c r="Y18" s="88">
        <v>-892.27700000000016</v>
      </c>
      <c r="Z18" s="88">
        <v>-904.83296968436878</v>
      </c>
      <c r="AA18" s="88">
        <v>-966.97603031563108</v>
      </c>
      <c r="AB18" s="88">
        <v>-946.87699999999995</v>
      </c>
      <c r="AC18" s="88">
        <v>-1076.7414327167448</v>
      </c>
      <c r="AD18" s="88">
        <v>-1062.553567283255</v>
      </c>
      <c r="AE18" s="88">
        <f>I18-AB18-AC18-AD18</f>
        <v>-1011.7880000000002</v>
      </c>
      <c r="AF18" s="88">
        <v>-985.45999999999992</v>
      </c>
      <c r="AG18" s="88">
        <v>-981.21041957443924</v>
      </c>
      <c r="AH18" s="88">
        <v>-953.43658042556103</v>
      </c>
      <c r="AI18" s="88">
        <f>J18-AF18-AG18-AH18</f>
        <v>-841.93200000000002</v>
      </c>
      <c r="AJ18" s="88">
        <v>-854.12900000000002</v>
      </c>
      <c r="AK18" s="88">
        <v>-796.34699999999998</v>
      </c>
      <c r="AL18" s="88">
        <v>-1036.365</v>
      </c>
      <c r="AM18" s="88">
        <v>-1293.3825310000002</v>
      </c>
      <c r="AN18" s="88">
        <f>'Historical Financials USD_EN'!AN18*'Historical Financials THB_TH'!$AN$8</f>
        <v>-1340.666391</v>
      </c>
      <c r="AO18" s="88">
        <v>-1380.0692219021612</v>
      </c>
      <c r="AP18" s="88">
        <v>-1420.3143870978392</v>
      </c>
      <c r="AQ18" s="88">
        <f>L18-(AN18+AO18+AP18)</f>
        <v>-1290.9198999999999</v>
      </c>
      <c r="AR18" s="88">
        <f>'Historical Financials USD_EN'!AR18*'Historical Financials THB_TH'!$AR$8</f>
        <v>-2139.8049999999998</v>
      </c>
      <c r="AS18" s="88">
        <f>SUM('Historical Financials USD_EN'!AR18:AS18)*31.605-AR18</f>
        <v>-1693.2673796809554</v>
      </c>
      <c r="AT18" s="88">
        <f>SUM('Historical Financials USD_EN'!$AR18:AT18)*31.5138-SUM($AR18:AS18)</f>
        <v>-1853.0506203190444</v>
      </c>
      <c r="AU18" s="89">
        <f>SUM('Historical Financials USD_EN'!$AR18:AU18)*31.2934-SUM($AR18:AT18)</f>
        <v>-1795.6997010000005</v>
      </c>
      <c r="AV18" s="98"/>
      <c r="AW18" s="123">
        <f>AB18+AC18</f>
        <v>-2023.6184327167448</v>
      </c>
      <c r="AX18" s="123">
        <f>AD18+AE18</f>
        <v>-2074.3415672832552</v>
      </c>
      <c r="AY18" s="123">
        <f>AF18+AG18</f>
        <v>-1966.6704195744392</v>
      </c>
      <c r="AZ18" s="123">
        <f>AH18+AI18</f>
        <v>-1795.368580425561</v>
      </c>
      <c r="BA18" s="123">
        <f>AJ18+AK18</f>
        <v>-1650.4760000000001</v>
      </c>
      <c r="BB18" s="123">
        <f>AL18+AM18</f>
        <v>-2329.747531</v>
      </c>
      <c r="BC18" s="124">
        <f t="shared" si="3"/>
        <v>-2720.7356129021609</v>
      </c>
      <c r="BD18" s="101"/>
      <c r="BE18" s="123">
        <v>-4141.05</v>
      </c>
      <c r="BF18" s="34">
        <f t="shared" si="4"/>
        <v>381.48675609783913</v>
      </c>
      <c r="BG18" s="103">
        <f t="shared" si="5"/>
        <v>937.5160342212057</v>
      </c>
      <c r="BH18" s="46">
        <v>0</v>
      </c>
      <c r="BI18" s="46">
        <v>0</v>
      </c>
      <c r="BJ18" s="46">
        <v>0</v>
      </c>
      <c r="BK18" s="46">
        <v>0</v>
      </c>
      <c r="BL18" s="46">
        <v>0</v>
      </c>
      <c r="BM18" s="46">
        <v>2044.4184886881476</v>
      </c>
      <c r="BN18" s="46">
        <v>-2720.7356129021609</v>
      </c>
      <c r="BO18" s="125">
        <v>-1192.9079069021611</v>
      </c>
      <c r="BP18" s="46"/>
      <c r="BQ18" s="126"/>
      <c r="BR18" s="126">
        <v>-113.70324009783901</v>
      </c>
      <c r="BS18" s="127"/>
      <c r="BV18" s="34"/>
      <c r="BW18" s="34"/>
      <c r="BX18" s="34"/>
    </row>
    <row r="19" spans="1:76" s="119" customFormat="1">
      <c r="A19" s="120" t="s">
        <v>181</v>
      </c>
      <c r="B19" s="121" t="s">
        <v>178</v>
      </c>
      <c r="C19" s="115">
        <v>0</v>
      </c>
      <c r="D19" s="115">
        <v>-303</v>
      </c>
      <c r="E19" s="115">
        <v>-889.11</v>
      </c>
      <c r="F19" s="115">
        <v>-740.61799999999994</v>
      </c>
      <c r="G19" s="115">
        <v>-936.66100000000006</v>
      </c>
      <c r="H19" s="115">
        <v>-396.33799999999997</v>
      </c>
      <c r="I19" s="115">
        <v>-173.07599999999999</v>
      </c>
      <c r="J19" s="115">
        <v>28.405000000000001</v>
      </c>
      <c r="K19" s="115">
        <v>585.87669600000004</v>
      </c>
      <c r="L19" s="114">
        <v>5.3199870000000002</v>
      </c>
      <c r="M19" s="114">
        <v>142.81200000000001</v>
      </c>
      <c r="N19" s="114">
        <f>SUM(AN19:AQ19)</f>
        <v>5.3199870000000011</v>
      </c>
      <c r="O19" s="114">
        <f>SUM(AR19:AU19)</f>
        <v>142.81200000000001</v>
      </c>
      <c r="P19" s="115">
        <v>-177</v>
      </c>
      <c r="Q19" s="115">
        <v>-79.262999999999977</v>
      </c>
      <c r="R19" s="115">
        <v>-205.91300000000001</v>
      </c>
      <c r="S19" s="115">
        <v>-278.44199999999995</v>
      </c>
      <c r="T19" s="115">
        <v>-235.727</v>
      </c>
      <c r="U19" s="115">
        <v>-203.97099999999998</v>
      </c>
      <c r="V19" s="115">
        <v>-131.61800000000005</v>
      </c>
      <c r="W19" s="115">
        <v>-365.34500000000003</v>
      </c>
      <c r="X19" s="115">
        <v>-91.778000000000006</v>
      </c>
      <c r="Y19" s="115">
        <v>-31.884</v>
      </c>
      <c r="Z19" s="115">
        <v>-124.28400000000001</v>
      </c>
      <c r="AA19" s="115">
        <v>-148.39199999999997</v>
      </c>
      <c r="AB19" s="115">
        <v>-25.888999999999999</v>
      </c>
      <c r="AC19" s="115">
        <v>-44.401466595070929</v>
      </c>
      <c r="AD19" s="115">
        <v>-54.186533404929079</v>
      </c>
      <c r="AE19" s="115">
        <f>I19-AB19-AC19-AD19</f>
        <v>-48.598999999999975</v>
      </c>
      <c r="AF19" s="115">
        <v>146.482</v>
      </c>
      <c r="AG19" s="115">
        <v>-120.08924834169301</v>
      </c>
      <c r="AH19" s="115">
        <v>46.673248341693004</v>
      </c>
      <c r="AI19" s="115">
        <f>J19-AF19-AG19-AH19</f>
        <v>-44.660999999999994</v>
      </c>
      <c r="AJ19" s="115">
        <v>-42.195999999999998</v>
      </c>
      <c r="AK19" s="115">
        <v>206.36051499999999</v>
      </c>
      <c r="AL19" s="115">
        <v>479.14361300000002</v>
      </c>
      <c r="AM19" s="115">
        <v>-57.431431999999973</v>
      </c>
      <c r="AN19" s="115">
        <f>'Historical Financials USD_EN'!AN19*'Historical Financials THB_TH'!$AN$8</f>
        <v>-0.28733300000000001</v>
      </c>
      <c r="AO19" s="115">
        <v>-5.3096670000000001</v>
      </c>
      <c r="AP19" s="115">
        <v>-4.8389999999999995</v>
      </c>
      <c r="AQ19" s="115">
        <f>L19-(AN19+AO19+AP19)</f>
        <v>15.755987000000001</v>
      </c>
      <c r="AR19" s="115">
        <f>'Historical Financials USD_EN'!AR19*'Historical Financials THB_TH'!$AR$8</f>
        <v>14.942</v>
      </c>
      <c r="AS19" s="115">
        <f>SUM('Historical Financials USD_EN'!AR19:AS19)*31.605-AR19</f>
        <v>65.622881870130527</v>
      </c>
      <c r="AT19" s="115">
        <f>SUM('Historical Financials USD_EN'!$AR19:AT19)*31.5138-SUM($AR19:AS19)</f>
        <v>41.696837129869465</v>
      </c>
      <c r="AU19" s="116">
        <f>SUM('Historical Financials USD_EN'!$AR19:AU19)*31.2934-SUM($AR19:AT19)</f>
        <v>20.550281000000012</v>
      </c>
      <c r="AV19" s="98"/>
      <c r="AW19" s="113">
        <f>AB19+AC19</f>
        <v>-70.290466595070924</v>
      </c>
      <c r="AX19" s="113">
        <f>AD19+AE19</f>
        <v>-102.78553340492905</v>
      </c>
      <c r="AY19" s="113">
        <f>AF19+AG19</f>
        <v>26.392751658306992</v>
      </c>
      <c r="AZ19" s="113">
        <f>AH19+AI19</f>
        <v>2.0122483416930095</v>
      </c>
      <c r="BA19" s="113">
        <f>AJ19+AK19</f>
        <v>164.16451499999999</v>
      </c>
      <c r="BB19" s="113">
        <f>AL19+AM19</f>
        <v>421.71218100000004</v>
      </c>
      <c r="BC19" s="117">
        <f t="shared" si="3"/>
        <v>-5.5970000000000004</v>
      </c>
      <c r="BD19" s="101"/>
      <c r="BE19" s="113">
        <v>-10.436</v>
      </c>
      <c r="BF19" s="34">
        <f t="shared" si="4"/>
        <v>410.79519400000004</v>
      </c>
      <c r="BG19" s="103">
        <f t="shared" si="5"/>
        <v>-51.330131129869471</v>
      </c>
      <c r="BH19" s="46">
        <v>0</v>
      </c>
      <c r="BI19" s="46">
        <v>0</v>
      </c>
      <c r="BJ19" s="46">
        <v>0</v>
      </c>
      <c r="BK19" s="46">
        <v>0</v>
      </c>
      <c r="BL19" s="46">
        <v>0</v>
      </c>
      <c r="BM19" s="46">
        <v>395.70690086458529</v>
      </c>
      <c r="BN19" s="46">
        <v>-5.5970000000000004</v>
      </c>
      <c r="BO19" s="113">
        <v>-4.8389999999999995</v>
      </c>
      <c r="BP19" s="46"/>
      <c r="BQ19" s="46"/>
      <c r="BR19" s="46"/>
      <c r="BV19" s="34"/>
      <c r="BW19" s="34"/>
      <c r="BX19" s="34"/>
    </row>
    <row r="20" spans="1:76" s="110" customFormat="1">
      <c r="A20" s="93" t="s">
        <v>182</v>
      </c>
      <c r="B20" s="94" t="s">
        <v>178</v>
      </c>
      <c r="C20" s="95">
        <f t="shared" ref="C20:Z20" si="8">C17+C18+C19</f>
        <v>7831.892037187703</v>
      </c>
      <c r="D20" s="95">
        <f t="shared" si="8"/>
        <v>9931.6161587550305</v>
      </c>
      <c r="E20" s="95">
        <f t="shared" si="8"/>
        <v>3558.2728547064639</v>
      </c>
      <c r="F20" s="95">
        <f t="shared" si="8"/>
        <v>3474.2067395413237</v>
      </c>
      <c r="G20" s="95">
        <f t="shared" si="8"/>
        <v>6142.8111850759069</v>
      </c>
      <c r="H20" s="95">
        <f t="shared" si="8"/>
        <v>8655.8854019149549</v>
      </c>
      <c r="I20" s="95">
        <f t="shared" si="8"/>
        <v>12033.199995187208</v>
      </c>
      <c r="J20" s="95">
        <f t="shared" si="8"/>
        <v>18235.119168589368</v>
      </c>
      <c r="K20" s="95">
        <f t="shared" si="8"/>
        <v>28926.130258566463</v>
      </c>
      <c r="L20" s="96">
        <f t="shared" si="8"/>
        <v>13141.837815739995</v>
      </c>
      <c r="M20" s="96">
        <f t="shared" si="8"/>
        <v>7038.6040820125081</v>
      </c>
      <c r="N20" s="96">
        <f t="shared" si="8"/>
        <v>13141.837815739995</v>
      </c>
      <c r="O20" s="96">
        <f t="shared" si="8"/>
        <v>7038.5825314322237</v>
      </c>
      <c r="P20" s="95">
        <f t="shared" si="8"/>
        <v>20.929030238384257</v>
      </c>
      <c r="Q20" s="95">
        <f t="shared" si="8"/>
        <v>1353.928655061577</v>
      </c>
      <c r="R20" s="95">
        <f t="shared" si="8"/>
        <v>1100.1059668739645</v>
      </c>
      <c r="S20" s="95">
        <f t="shared" si="8"/>
        <v>789.19728157408895</v>
      </c>
      <c r="T20" s="95">
        <f t="shared" si="8"/>
        <v>1604.7673562032314</v>
      </c>
      <c r="U20" s="95">
        <f t="shared" si="8"/>
        <v>1862.000063174858</v>
      </c>
      <c r="V20" s="95">
        <f t="shared" si="8"/>
        <v>1294.0718313942912</v>
      </c>
      <c r="W20" s="95">
        <f t="shared" si="8"/>
        <v>1381.9719343035238</v>
      </c>
      <c r="X20" s="95">
        <f t="shared" si="8"/>
        <v>1794.0856506352854</v>
      </c>
      <c r="Y20" s="95">
        <f t="shared" si="8"/>
        <v>2927.0497501108011</v>
      </c>
      <c r="Z20" s="95">
        <f t="shared" si="8"/>
        <v>2484.107109480477</v>
      </c>
      <c r="AA20" s="95">
        <f>AA17+AA18+AA19</f>
        <v>1450.6428916883915</v>
      </c>
      <c r="AB20" s="95">
        <f>AB17+AB18+AB19</f>
        <v>1489.3123328785821</v>
      </c>
      <c r="AC20" s="95">
        <v>3682.7353696735158</v>
      </c>
      <c r="AD20" s="95">
        <f t="shared" ref="AD20:AU20" si="9">AD17+AD18+AD19</f>
        <v>3607.1679368163559</v>
      </c>
      <c r="AE20" s="95">
        <f t="shared" si="9"/>
        <v>3253.9843554658428</v>
      </c>
      <c r="AF20" s="95">
        <f t="shared" si="9"/>
        <v>4033.4541338957324</v>
      </c>
      <c r="AG20" s="95">
        <f t="shared" si="9"/>
        <v>4212.8865644595026</v>
      </c>
      <c r="AH20" s="95">
        <f t="shared" si="9"/>
        <v>5732.9380301808806</v>
      </c>
      <c r="AI20" s="95">
        <f t="shared" si="9"/>
        <v>4255.8404400532518</v>
      </c>
      <c r="AJ20" s="95">
        <f t="shared" si="9"/>
        <v>6342.848532620993</v>
      </c>
      <c r="AK20" s="95">
        <f t="shared" si="9"/>
        <v>8585.9743823792815</v>
      </c>
      <c r="AL20" s="95">
        <f t="shared" si="9"/>
        <v>9059.2409522016242</v>
      </c>
      <c r="AM20" s="95">
        <f t="shared" si="9"/>
        <v>4938.0663913645749</v>
      </c>
      <c r="AN20" s="95">
        <f t="shared" si="9"/>
        <v>4277.3206159112387</v>
      </c>
      <c r="AO20" s="95">
        <f t="shared" si="9"/>
        <v>5922.2216914064957</v>
      </c>
      <c r="AP20" s="95">
        <f t="shared" si="9"/>
        <v>2694.7018435570999</v>
      </c>
      <c r="AQ20" s="95">
        <f t="shared" si="9"/>
        <v>247.5936648651591</v>
      </c>
      <c r="AR20" s="95">
        <f t="shared" si="9"/>
        <v>2497.3409777159582</v>
      </c>
      <c r="AS20" s="95">
        <f t="shared" si="9"/>
        <v>2866.0790121676155</v>
      </c>
      <c r="AT20" s="95">
        <f t="shared" si="9"/>
        <v>1002.6079919697499</v>
      </c>
      <c r="AU20" s="97">
        <f t="shared" si="9"/>
        <v>672.55454957890038</v>
      </c>
      <c r="AV20" s="98"/>
      <c r="AW20" s="108">
        <f t="shared" ref="AW20:BC20" si="10">AW17+AW18+AW19</f>
        <v>5172.0477025520968</v>
      </c>
      <c r="AX20" s="108">
        <f t="shared" si="10"/>
        <v>6861.1522922821978</v>
      </c>
      <c r="AY20" s="108">
        <f t="shared" si="10"/>
        <v>8246.3406983552341</v>
      </c>
      <c r="AZ20" s="108">
        <f t="shared" si="10"/>
        <v>9988.7784702341305</v>
      </c>
      <c r="BA20" s="108">
        <f t="shared" si="10"/>
        <v>14928.822915000272</v>
      </c>
      <c r="BB20" s="108">
        <f t="shared" si="10"/>
        <v>13997.307343566199</v>
      </c>
      <c r="BC20" s="109">
        <f t="shared" si="10"/>
        <v>10199.542307317735</v>
      </c>
      <c r="BD20" s="101"/>
      <c r="BE20" s="101"/>
      <c r="BF20" s="34">
        <f t="shared" si="4"/>
        <v>11055.011835143936</v>
      </c>
      <c r="BG20" s="103">
        <f t="shared" si="5"/>
        <v>1267.132966873608</v>
      </c>
      <c r="BH20" s="46">
        <v>0</v>
      </c>
      <c r="BI20" s="46">
        <v>-3.529094101395458E-7</v>
      </c>
      <c r="BJ20" s="46">
        <v>0</v>
      </c>
      <c r="BK20" s="46">
        <v>0</v>
      </c>
      <c r="BL20" s="46">
        <v>0</v>
      </c>
      <c r="BM20" s="46">
        <v>-11382.305528005016</v>
      </c>
      <c r="BN20" s="46">
        <v>3106.2495955082304</v>
      </c>
      <c r="BO20" s="108">
        <f>BO17+BO18+BO19</f>
        <v>3231.9930994718561</v>
      </c>
      <c r="BP20" s="46"/>
      <c r="BQ20" s="46"/>
      <c r="BR20" s="46"/>
      <c r="BV20" s="70"/>
      <c r="BW20" s="34"/>
      <c r="BX20" s="34"/>
    </row>
    <row r="21" spans="1:76" s="119" customFormat="1">
      <c r="A21" s="120" t="s">
        <v>183</v>
      </c>
      <c r="B21" s="121" t="s">
        <v>178</v>
      </c>
      <c r="C21" s="88">
        <v>-488</v>
      </c>
      <c r="D21" s="88">
        <v>-742</v>
      </c>
      <c r="E21" s="88">
        <v>-579.75699999999995</v>
      </c>
      <c r="F21" s="88">
        <v>-302.488</v>
      </c>
      <c r="G21" s="88">
        <v>-451.21590480265303</v>
      </c>
      <c r="H21" s="88">
        <v>-826.68800011950805</v>
      </c>
      <c r="I21" s="88">
        <v>-1313.491</v>
      </c>
      <c r="J21" s="88">
        <v>-2850.4249850000001</v>
      </c>
      <c r="K21" s="88">
        <v>-4190.5343759999996</v>
      </c>
      <c r="L21" s="122">
        <v>-1233.7545749999999</v>
      </c>
      <c r="M21" s="122">
        <v>-79.082105999999996</v>
      </c>
      <c r="N21" s="122">
        <f>SUM(AN21:AQ21)</f>
        <v>-1233.7545749999999</v>
      </c>
      <c r="O21" s="122">
        <f>SUM(AR21:AU21)</f>
        <v>-79.082106000000067</v>
      </c>
      <c r="P21" s="88">
        <v>-77.275999999999996</v>
      </c>
      <c r="Q21" s="88">
        <v>-102.13000000000001</v>
      </c>
      <c r="R21" s="88">
        <v>-148.04000000000002</v>
      </c>
      <c r="S21" s="88">
        <v>24.958000000000027</v>
      </c>
      <c r="T21" s="88">
        <v>-107.085013</v>
      </c>
      <c r="U21" s="88">
        <v>-204.29498699999999</v>
      </c>
      <c r="V21" s="88">
        <v>-178.54470904200002</v>
      </c>
      <c r="W21" s="88">
        <v>38.708804239346989</v>
      </c>
      <c r="X21" s="88">
        <v>-169.807561386749</v>
      </c>
      <c r="Y21" s="88">
        <v>-283.12132261325098</v>
      </c>
      <c r="Z21" s="88">
        <v>-270.34557582981807</v>
      </c>
      <c r="AA21" s="88">
        <v>-103.41354028968999</v>
      </c>
      <c r="AB21" s="88">
        <v>-211.22981999999999</v>
      </c>
      <c r="AC21" s="88">
        <v>-679.55443700000001</v>
      </c>
      <c r="AD21" s="88">
        <v>-323.81322699999987</v>
      </c>
      <c r="AE21" s="88">
        <f>I21-AB21-AC21-AD21</f>
        <v>-98.893516000000091</v>
      </c>
      <c r="AF21" s="88">
        <v>-513.85599999999999</v>
      </c>
      <c r="AG21" s="88">
        <v>-592.9243899999999</v>
      </c>
      <c r="AH21" s="88">
        <v>-642.02555300000017</v>
      </c>
      <c r="AI21" s="88">
        <f>J21-AF21-AG21-AH21</f>
        <v>-1101.6190419999998</v>
      </c>
      <c r="AJ21" s="88">
        <v>-834.032689</v>
      </c>
      <c r="AK21" s="88">
        <v>-1352.8236349999997</v>
      </c>
      <c r="AL21" s="88">
        <v>-1491.587</v>
      </c>
      <c r="AM21" s="88">
        <v>-512.09105199999976</v>
      </c>
      <c r="AN21" s="88">
        <f>'Historical Financials USD_EN'!AN21*'Historical Financials THB_TH'!$AN$8</f>
        <v>-179.33773299999999</v>
      </c>
      <c r="AO21" s="88">
        <v>-311.53954901199995</v>
      </c>
      <c r="AP21" s="88">
        <v>-304.05055887800006</v>
      </c>
      <c r="AQ21" s="88">
        <f>L21-(AN21+AO21+AP21)</f>
        <v>-438.82673410999996</v>
      </c>
      <c r="AR21" s="88">
        <f>'Historical Financials USD_EN'!AR21*'Historical Financials THB_TH'!$AR$8</f>
        <v>-561.37978999999996</v>
      </c>
      <c r="AS21" s="88">
        <f>SUM('Historical Financials USD_EN'!AR21:AS21)*31.605-AR21</f>
        <v>-451.44043993207993</v>
      </c>
      <c r="AT21" s="88">
        <f>SUM('Historical Financials USD_EN'!$AR21:AT21)*31.5138-SUM($AR21:AS21)</f>
        <v>-294.94153806792019</v>
      </c>
      <c r="AU21" s="89">
        <f>SUM('Historical Financials USD_EN'!$AR21:AU21)*31.2934-SUM($AR21:AT21)</f>
        <v>1228.679662</v>
      </c>
      <c r="AV21" s="98"/>
      <c r="AW21" s="128">
        <f>AB21+AC21</f>
        <v>-890.78425700000003</v>
      </c>
      <c r="AX21" s="128">
        <f>AD21+AE21</f>
        <v>-422.70674299999996</v>
      </c>
      <c r="AY21" s="128">
        <f>AF21+AG21</f>
        <v>-1106.7803899999999</v>
      </c>
      <c r="AZ21" s="128">
        <f>AH21+AI21</f>
        <v>-1743.644595</v>
      </c>
      <c r="BA21" s="128">
        <f>AJ21+AK21</f>
        <v>-2186.8563239999999</v>
      </c>
      <c r="BB21" s="128">
        <f>AL21+AM21</f>
        <v>-2003.6780519999998</v>
      </c>
      <c r="BC21" s="100">
        <f>AN21+AO21</f>
        <v>-490.87728201199991</v>
      </c>
      <c r="BD21" s="101"/>
      <c r="BE21" s="128">
        <v>-794.92784088999997</v>
      </c>
      <c r="BF21" s="34">
        <f t="shared" si="4"/>
        <v>-1260.8007590119996</v>
      </c>
      <c r="BG21" s="103">
        <f t="shared" si="5"/>
        <v>-1676.6154169200797</v>
      </c>
      <c r="BH21" s="46">
        <v>0</v>
      </c>
      <c r="BI21" s="46">
        <v>0</v>
      </c>
      <c r="BJ21" s="46">
        <v>0</v>
      </c>
      <c r="BK21" s="46">
        <v>0</v>
      </c>
      <c r="BL21" s="46">
        <v>0</v>
      </c>
      <c r="BM21" s="46">
        <v>584.49685291069954</v>
      </c>
      <c r="BN21" s="46">
        <v>117.31381780066113</v>
      </c>
      <c r="BO21" s="128">
        <v>-304.05055887800006</v>
      </c>
      <c r="BP21" s="46"/>
      <c r="BQ21" s="46"/>
      <c r="BR21" s="46"/>
      <c r="BV21" s="34"/>
      <c r="BW21" s="34"/>
      <c r="BX21" s="34"/>
    </row>
    <row r="22" spans="1:76" s="119" customFormat="1">
      <c r="A22" s="120" t="s">
        <v>184</v>
      </c>
      <c r="B22" s="121" t="s">
        <v>178</v>
      </c>
      <c r="C22" s="88"/>
      <c r="D22" s="88"/>
      <c r="E22" s="88">
        <v>-1492.046</v>
      </c>
      <c r="F22" s="88">
        <v>-1003.7671162957394</v>
      </c>
      <c r="G22" s="88">
        <v>-1174.151767077024</v>
      </c>
      <c r="H22" s="88">
        <v>-800.85736172374004</v>
      </c>
      <c r="I22" s="88">
        <v>-960.61599999999999</v>
      </c>
      <c r="J22" s="88">
        <v>217.68077799999958</v>
      </c>
      <c r="K22" s="88">
        <v>378.15141699999998</v>
      </c>
      <c r="L22" s="96">
        <v>157.88621400000011</v>
      </c>
      <c r="M22" s="96">
        <v>1174.1267950000001</v>
      </c>
      <c r="N22" s="96">
        <f>SUM(AN22:AQ22)</f>
        <v>157.88621400000011</v>
      </c>
      <c r="O22" s="96">
        <f>SUM(AR22:AU22)</f>
        <v>1174.1267950000001</v>
      </c>
      <c r="P22" s="88">
        <v>-110.866</v>
      </c>
      <c r="Q22" s="88">
        <v>-289.41900000000004</v>
      </c>
      <c r="R22" s="88">
        <v>-226.82599999999996</v>
      </c>
      <c r="S22" s="88">
        <v>-364.29300000000001</v>
      </c>
      <c r="T22" s="88">
        <v>-370.31257488070378</v>
      </c>
      <c r="U22" s="88">
        <v>-305.2540988600083</v>
      </c>
      <c r="V22" s="88">
        <v>-141.69036725951264</v>
      </c>
      <c r="W22" s="88">
        <v>-356.89472607679932</v>
      </c>
      <c r="X22" s="88">
        <v>-193.48131441157298</v>
      </c>
      <c r="Y22" s="88">
        <f>H22-(X22+Z22+AA22)</f>
        <v>-778.7206191089067</v>
      </c>
      <c r="Z22" s="88">
        <v>-273.1084937898604</v>
      </c>
      <c r="AA22" s="88">
        <v>444.45306558660002</v>
      </c>
      <c r="AB22" s="88">
        <v>63.875366999999997</v>
      </c>
      <c r="AC22" s="88">
        <v>-121.453535</v>
      </c>
      <c r="AD22" s="88">
        <v>-321.15018500000002</v>
      </c>
      <c r="AE22" s="88">
        <f>I22-AB22-AC22-AD22</f>
        <v>-581.88764700000002</v>
      </c>
      <c r="AF22" s="88">
        <v>-336.40300000000002</v>
      </c>
      <c r="AG22" s="88">
        <v>263.51481699999999</v>
      </c>
      <c r="AH22" s="88">
        <v>-424.43402800000001</v>
      </c>
      <c r="AI22" s="88">
        <f>J22-AF22-AG22-AH22</f>
        <v>715.00298899999962</v>
      </c>
      <c r="AJ22" s="88">
        <v>-47.129565999999997</v>
      </c>
      <c r="AK22" s="88">
        <v>208.15862399999997</v>
      </c>
      <c r="AL22" s="88">
        <v>473.17982800000004</v>
      </c>
      <c r="AM22" s="88">
        <v>-256.05746900000003</v>
      </c>
      <c r="AN22" s="88">
        <f>'Historical Financials USD_EN'!AN22*'Historical Financials THB_TH'!$AN$8</f>
        <v>76.691937999999993</v>
      </c>
      <c r="AO22" s="88">
        <v>-200.81032095740105</v>
      </c>
      <c r="AP22" s="88">
        <v>350.48679795740105</v>
      </c>
      <c r="AQ22" s="88">
        <f>L22-(AN22+AO22+AP22)</f>
        <v>-68.48220099999989</v>
      </c>
      <c r="AR22" s="88">
        <f>'Historical Financials USD_EN'!AR22*'Historical Financials THB_TH'!$AR$8</f>
        <v>416.78049499999997</v>
      </c>
      <c r="AS22" s="88">
        <f>SUM('Historical Financials USD_EN'!AR22:AS22)*31.605-AR22</f>
        <v>1021.822833619095</v>
      </c>
      <c r="AT22" s="88">
        <f>SUM('Historical Financials USD_EN'!$AR22:AT22)*31.5138-SUM($AR22:AS22)</f>
        <v>107.40569238090484</v>
      </c>
      <c r="AU22" s="89">
        <f>SUM('Historical Financials USD_EN'!$AR22:AU22)*31.2934-SUM($AR22:AT22)</f>
        <v>-371.88222599999972</v>
      </c>
      <c r="AV22" s="98"/>
      <c r="AW22" s="128">
        <f>AB22+AC22</f>
        <v>-57.578168000000005</v>
      </c>
      <c r="AX22" s="128">
        <f>AD22+AE22</f>
        <v>-903.03783199999998</v>
      </c>
      <c r="AY22" s="128">
        <f>AF22+AG22</f>
        <v>-72.888183000000026</v>
      </c>
      <c r="AZ22" s="128">
        <f>AH22+AI22</f>
        <v>290.5689609999996</v>
      </c>
      <c r="BA22" s="128">
        <f>AJ22+AK22</f>
        <v>161.02905799999996</v>
      </c>
      <c r="BB22" s="128">
        <f>AL22+AM22</f>
        <v>217.12235900000002</v>
      </c>
      <c r="BC22" s="100">
        <f>AN22+AO22</f>
        <v>-124.11838295740105</v>
      </c>
      <c r="BD22" s="101"/>
      <c r="BE22" s="128">
        <v>226.368415</v>
      </c>
      <c r="BF22" s="34">
        <f t="shared" si="4"/>
        <v>-64.882237957401117</v>
      </c>
      <c r="BG22" s="103">
        <f t="shared" si="5"/>
        <v>546.48113057649607</v>
      </c>
      <c r="BH22" s="46">
        <v>0</v>
      </c>
      <c r="BI22" s="46">
        <v>0</v>
      </c>
      <c r="BJ22" s="46">
        <v>0</v>
      </c>
      <c r="BK22" s="46">
        <v>0</v>
      </c>
      <c r="BL22" s="46">
        <v>0</v>
      </c>
      <c r="BM22" s="46">
        <v>2056.8891482381782</v>
      </c>
      <c r="BN22" s="46">
        <v>309.90751210847327</v>
      </c>
      <c r="BO22" s="129">
        <v>204.51381174947173</v>
      </c>
      <c r="BP22" s="46"/>
      <c r="BQ22" s="46">
        <f>BS22-BR22</f>
        <v>76.061530250528307</v>
      </c>
      <c r="BR22" s="119">
        <v>69.911455957401046</v>
      </c>
      <c r="BS22" s="119">
        <v>145.97298620792935</v>
      </c>
      <c r="BV22" s="34"/>
      <c r="BW22" s="34"/>
      <c r="BX22" s="34"/>
    </row>
    <row r="23" spans="1:76" s="119" customFormat="1">
      <c r="A23" s="120" t="s">
        <v>185</v>
      </c>
      <c r="B23" s="121" t="s">
        <v>178</v>
      </c>
      <c r="C23" s="115"/>
      <c r="D23" s="115"/>
      <c r="E23" s="115">
        <v>115.94154581464539</v>
      </c>
      <c r="F23" s="115">
        <v>-268.25934087467289</v>
      </c>
      <c r="G23" s="115">
        <v>-390.89143822891293</v>
      </c>
      <c r="H23" s="115">
        <v>-593.1190370836897</v>
      </c>
      <c r="I23" s="115">
        <v>56.347497756833029</v>
      </c>
      <c r="J23" s="115">
        <v>169.15565555441154</v>
      </c>
      <c r="K23" s="115">
        <v>246.946369383649</v>
      </c>
      <c r="L23" s="114">
        <v>-643.66767428357605</v>
      </c>
      <c r="M23" s="114">
        <v>-1317.9247022035029</v>
      </c>
      <c r="N23" s="114">
        <f>SUM(AN23:AQ23)</f>
        <v>-643.66767428357605</v>
      </c>
      <c r="O23" s="114">
        <f>SUM(AR23:AU23)</f>
        <v>-1317.9247022035026</v>
      </c>
      <c r="P23" s="115">
        <v>54.737027409069398</v>
      </c>
      <c r="Q23" s="115">
        <v>-201.26483777382106</v>
      </c>
      <c r="R23" s="115">
        <v>-97.511427262966478</v>
      </c>
      <c r="S23" s="115">
        <v>-24.220103246954764</v>
      </c>
      <c r="T23" s="115">
        <v>-117.0512447811938</v>
      </c>
      <c r="U23" s="115">
        <v>19.940306716824125</v>
      </c>
      <c r="V23" s="115">
        <v>29.630653385480542</v>
      </c>
      <c r="W23" s="115">
        <v>-323.41115355002376</v>
      </c>
      <c r="X23" s="115">
        <v>-375.75253516743965</v>
      </c>
      <c r="Y23" s="115">
        <v>258.45259906219889</v>
      </c>
      <c r="Z23" s="115">
        <v>-250.62671858673917</v>
      </c>
      <c r="AA23" s="115">
        <v>-225.19238239170977</v>
      </c>
      <c r="AB23" s="115">
        <v>-59.087616091598122</v>
      </c>
      <c r="AC23" s="115">
        <v>134.87334143073096</v>
      </c>
      <c r="AD23" s="115">
        <v>-60.815246784481374</v>
      </c>
      <c r="AE23" s="115">
        <v>41.377019202181557</v>
      </c>
      <c r="AF23" s="115">
        <v>209.35759774103565</v>
      </c>
      <c r="AG23" s="115">
        <v>-45.830441508645691</v>
      </c>
      <c r="AH23" s="115">
        <v>-18.245909103051332</v>
      </c>
      <c r="AI23" s="115">
        <f>J23-AF23-AG23-AH23</f>
        <v>23.874408425072914</v>
      </c>
      <c r="AJ23" s="115">
        <v>93.6</v>
      </c>
      <c r="AK23" s="115">
        <v>47.664875498968755</v>
      </c>
      <c r="AL23" s="115">
        <v>418.48376893397648</v>
      </c>
      <c r="AM23" s="115">
        <v>-312.78601630432166</v>
      </c>
      <c r="AN23" s="115">
        <f>'Historical Financials USD_EN'!AN23*'Historical Financials THB_TH'!$AN$8</f>
        <v>-106.7890206103084</v>
      </c>
      <c r="AO23" s="115">
        <v>-328.55178199288486</v>
      </c>
      <c r="AP23" s="115">
        <v>-315.41209915015355</v>
      </c>
      <c r="AQ23" s="115">
        <f>L23-(AN23+AO23+AP23)</f>
        <v>107.08522746977076</v>
      </c>
      <c r="AR23" s="115">
        <f>'Historical Financials USD_EN'!AR23*'Historical Financials THB_TH'!$AR$8</f>
        <v>-815.67145760074015</v>
      </c>
      <c r="AS23" s="115">
        <f>SUM('Historical Financials USD_EN'!AR23:AS23)*31.605-AR23</f>
        <v>-821.1068470173135</v>
      </c>
      <c r="AT23" s="115">
        <f>SUM('Historical Financials USD_EN'!$AR23:AT23)*31.5138-SUM($AR23:AS23)</f>
        <v>93.330756296706795</v>
      </c>
      <c r="AU23" s="116">
        <f>SUM('Historical Financials USD_EN'!$AR23:AU23)*31.2934-SUM($AR23:AT23)</f>
        <v>225.52284611784421</v>
      </c>
      <c r="AV23" s="130"/>
      <c r="AW23" s="113">
        <f>AB23+AC23</f>
        <v>75.785725339132838</v>
      </c>
      <c r="AX23" s="113">
        <f>AD23+AE23</f>
        <v>-19.438227582299817</v>
      </c>
      <c r="AY23" s="113">
        <f>AF23+AG23</f>
        <v>163.52715623238996</v>
      </c>
      <c r="AZ23" s="113">
        <f>AH23+AI23</f>
        <v>5.6284993220215824</v>
      </c>
      <c r="BA23" s="113">
        <f>AJ23+AK23</f>
        <v>141.26487549896876</v>
      </c>
      <c r="BB23" s="113">
        <f>AL23+AM23</f>
        <v>105.69775262965481</v>
      </c>
      <c r="BC23" s="117">
        <f>AN23+AO23</f>
        <v>-435.34080260319325</v>
      </c>
      <c r="BD23" s="131"/>
      <c r="BE23" s="113">
        <v>-750.7529017533468</v>
      </c>
      <c r="BF23" s="34">
        <f t="shared" si="4"/>
        <v>314.02462431003761</v>
      </c>
      <c r="BG23" s="103">
        <f t="shared" si="5"/>
        <v>-527.18047409493397</v>
      </c>
      <c r="BH23" s="46">
        <v>0</v>
      </c>
      <c r="BI23" s="46">
        <v>0</v>
      </c>
      <c r="BJ23" s="46">
        <v>0</v>
      </c>
      <c r="BK23" s="46">
        <v>0</v>
      </c>
      <c r="BL23" s="46">
        <v>1.6258744974550154E-2</v>
      </c>
      <c r="BM23" s="46">
        <v>105.69775262965481</v>
      </c>
      <c r="BN23" s="46">
        <v>-435.34080260319325</v>
      </c>
      <c r="BO23" s="113">
        <v>-274.76218111152974</v>
      </c>
      <c r="BP23" s="46"/>
      <c r="BQ23" s="46">
        <f>BS23-BR23</f>
        <v>-17.214934519855387</v>
      </c>
      <c r="BR23" s="46">
        <v>-23.434983518768515</v>
      </c>
      <c r="BS23" s="46">
        <v>-40.649918038623902</v>
      </c>
      <c r="BV23" s="34"/>
      <c r="BW23" s="34"/>
      <c r="BX23" s="34"/>
    </row>
    <row r="24" spans="1:76" s="110" customFormat="1">
      <c r="A24" s="93" t="s">
        <v>186</v>
      </c>
      <c r="B24" s="94" t="s">
        <v>178</v>
      </c>
      <c r="C24" s="95">
        <f t="shared" ref="C24:O24" si="11">SUM(C20:C23)</f>
        <v>7343.892037187703</v>
      </c>
      <c r="D24" s="95">
        <f t="shared" si="11"/>
        <v>9189.6161587550305</v>
      </c>
      <c r="E24" s="95">
        <f t="shared" si="11"/>
        <v>1602.4114005211093</v>
      </c>
      <c r="F24" s="95">
        <f t="shared" si="11"/>
        <v>1899.6922823709115</v>
      </c>
      <c r="G24" s="95">
        <f t="shared" si="11"/>
        <v>4126.552074967316</v>
      </c>
      <c r="H24" s="95">
        <f t="shared" si="11"/>
        <v>6435.221002988018</v>
      </c>
      <c r="I24" s="95">
        <f t="shared" si="11"/>
        <v>9815.4404929440407</v>
      </c>
      <c r="J24" s="95">
        <f t="shared" si="11"/>
        <v>15771.530617143781</v>
      </c>
      <c r="K24" s="95">
        <f t="shared" si="11"/>
        <v>25360.693668950113</v>
      </c>
      <c r="L24" s="96">
        <f t="shared" si="11"/>
        <v>11422.301780456419</v>
      </c>
      <c r="M24" s="96">
        <f t="shared" si="11"/>
        <v>6815.724068809006</v>
      </c>
      <c r="N24" s="96">
        <f t="shared" si="11"/>
        <v>11422.301780456419</v>
      </c>
      <c r="O24" s="96">
        <f t="shared" si="11"/>
        <v>6815.7025182287216</v>
      </c>
      <c r="P24" s="95">
        <f t="shared" ref="P24:AB24" si="12">SUM(P20:P23)</f>
        <v>-112.47594235254634</v>
      </c>
      <c r="Q24" s="95">
        <f t="shared" si="12"/>
        <v>761.11481728775584</v>
      </c>
      <c r="R24" s="95">
        <f t="shared" si="12"/>
        <v>627.72853961099804</v>
      </c>
      <c r="S24" s="95">
        <f t="shared" si="12"/>
        <v>425.64217832713427</v>
      </c>
      <c r="T24" s="95">
        <f t="shared" si="12"/>
        <v>1010.318523541334</v>
      </c>
      <c r="U24" s="95">
        <f t="shared" si="12"/>
        <v>1372.3912840316739</v>
      </c>
      <c r="V24" s="95">
        <f t="shared" si="12"/>
        <v>1003.467408478259</v>
      </c>
      <c r="W24" s="95">
        <f t="shared" si="12"/>
        <v>740.37485891604774</v>
      </c>
      <c r="X24" s="95">
        <f t="shared" si="12"/>
        <v>1055.0442396695237</v>
      </c>
      <c r="Y24" s="95">
        <f t="shared" si="12"/>
        <v>2123.6604074508423</v>
      </c>
      <c r="Z24" s="95">
        <f t="shared" si="12"/>
        <v>1690.0263212740592</v>
      </c>
      <c r="AA24" s="95">
        <f t="shared" si="12"/>
        <v>1566.4900345935919</v>
      </c>
      <c r="AB24" s="95">
        <f t="shared" si="12"/>
        <v>1282.870263786984</v>
      </c>
      <c r="AC24" s="95">
        <v>3016.6007391042463</v>
      </c>
      <c r="AD24" s="95">
        <f t="shared" ref="AD24:AU24" si="13">SUM(AD20:AD23)</f>
        <v>2901.3892780318747</v>
      </c>
      <c r="AE24" s="95">
        <f t="shared" si="13"/>
        <v>2614.5802116680243</v>
      </c>
      <c r="AF24" s="95">
        <f t="shared" si="13"/>
        <v>3392.5527316367679</v>
      </c>
      <c r="AG24" s="95">
        <f t="shared" si="13"/>
        <v>3837.6465499508568</v>
      </c>
      <c r="AH24" s="95">
        <f t="shared" si="13"/>
        <v>4648.2325400778291</v>
      </c>
      <c r="AI24" s="95">
        <f t="shared" si="13"/>
        <v>3893.0987954783245</v>
      </c>
      <c r="AJ24" s="95">
        <f t="shared" si="13"/>
        <v>5555.286277620994</v>
      </c>
      <c r="AK24" s="95">
        <f t="shared" si="13"/>
        <v>7488.9742468782506</v>
      </c>
      <c r="AL24" s="95">
        <f t="shared" si="13"/>
        <v>8459.3175491356014</v>
      </c>
      <c r="AM24" s="95">
        <f t="shared" si="13"/>
        <v>3857.1318540602533</v>
      </c>
      <c r="AN24" s="95">
        <f t="shared" si="13"/>
        <v>4067.88580030093</v>
      </c>
      <c r="AO24" s="95">
        <f t="shared" si="13"/>
        <v>5081.3200394442101</v>
      </c>
      <c r="AP24" s="95">
        <f t="shared" si="13"/>
        <v>2425.7259834863471</v>
      </c>
      <c r="AQ24" s="95">
        <f t="shared" si="13"/>
        <v>-152.63004277507002</v>
      </c>
      <c r="AR24" s="95">
        <f t="shared" si="13"/>
        <v>1537.0702251152179</v>
      </c>
      <c r="AS24" s="95">
        <f t="shared" si="13"/>
        <v>2615.3545588373167</v>
      </c>
      <c r="AT24" s="95">
        <f t="shared" si="13"/>
        <v>908.40290257944139</v>
      </c>
      <c r="AU24" s="89">
        <f t="shared" si="13"/>
        <v>1754.8748316967449</v>
      </c>
      <c r="AV24" s="98"/>
      <c r="AW24" s="108">
        <f t="shared" ref="AW24:BC24" si="14">SUM(AW20:AW23)</f>
        <v>4299.4710028912295</v>
      </c>
      <c r="AX24" s="108">
        <f t="shared" si="14"/>
        <v>5515.9694896998981</v>
      </c>
      <c r="AY24" s="108">
        <f t="shared" si="14"/>
        <v>7230.1992815876238</v>
      </c>
      <c r="AZ24" s="108">
        <f t="shared" si="14"/>
        <v>8541.3313355561513</v>
      </c>
      <c r="BA24" s="108">
        <f t="shared" si="14"/>
        <v>13044.260524499241</v>
      </c>
      <c r="BB24" s="108">
        <f t="shared" si="14"/>
        <v>12316.449403195855</v>
      </c>
      <c r="BC24" s="109">
        <f t="shared" si="14"/>
        <v>9149.2058397451419</v>
      </c>
      <c r="BD24" s="101"/>
      <c r="BE24" s="101"/>
      <c r="BF24" s="34">
        <f t="shared" si="4"/>
        <v>10043.353462484574</v>
      </c>
      <c r="BG24" s="103">
        <f t="shared" si="5"/>
        <v>-390.18179356491055</v>
      </c>
      <c r="BH24" s="46">
        <v>0</v>
      </c>
      <c r="BI24" s="46">
        <v>-3.529094101395458E-7</v>
      </c>
      <c r="BJ24" s="46">
        <v>0</v>
      </c>
      <c r="BK24" s="46">
        <v>0</v>
      </c>
      <c r="BL24" s="46">
        <v>1.6258744975857553E-2</v>
      </c>
      <c r="BM24" s="46">
        <v>-8635.221774226482</v>
      </c>
      <c r="BN24" s="46">
        <v>3098.1301228141729</v>
      </c>
      <c r="BO24" s="108">
        <f>SUM(BO20:BO23)</f>
        <v>2857.694171231798</v>
      </c>
      <c r="BP24" s="46"/>
      <c r="BQ24" s="46"/>
      <c r="BR24" s="46"/>
      <c r="BV24" s="70"/>
      <c r="BW24" s="34"/>
      <c r="BX24" s="34"/>
    </row>
    <row r="25" spans="1:76" s="119" customFormat="1">
      <c r="A25" s="120" t="s">
        <v>187</v>
      </c>
      <c r="B25" s="121" t="s">
        <v>178</v>
      </c>
      <c r="C25" s="88">
        <v>-560</v>
      </c>
      <c r="D25" s="88">
        <v>139</v>
      </c>
      <c r="E25" s="88">
        <v>-164.363</v>
      </c>
      <c r="F25" s="88">
        <v>-191.03701131035166</v>
      </c>
      <c r="G25" s="88">
        <v>-285.42599561576316</v>
      </c>
      <c r="H25" s="88">
        <v>-279.13</v>
      </c>
      <c r="I25" s="88">
        <v>-162.07599999999999</v>
      </c>
      <c r="J25" s="88">
        <v>-195.417</v>
      </c>
      <c r="K25" s="88">
        <v>127.764</v>
      </c>
      <c r="L25" s="122">
        <v>888.42499999999995</v>
      </c>
      <c r="M25" s="122">
        <v>-385.786</v>
      </c>
      <c r="N25" s="122">
        <f>SUM(AN25:AQ25)</f>
        <v>888.42499999999995</v>
      </c>
      <c r="O25" s="122">
        <f>SUM(AR25:AU25)</f>
        <v>-385.786</v>
      </c>
      <c r="P25" s="88">
        <v>-17</v>
      </c>
      <c r="Q25" s="88">
        <v>-52.055999999999997</v>
      </c>
      <c r="R25" s="88">
        <v>-108.41100000000002</v>
      </c>
      <c r="S25" s="88">
        <v>-13.244999999999976</v>
      </c>
      <c r="T25" s="88">
        <v>-75.356475561979607</v>
      </c>
      <c r="U25" s="88">
        <v>-115.47056798151134</v>
      </c>
      <c r="V25" s="88">
        <v>-31.263213732773</v>
      </c>
      <c r="W25" s="88">
        <v>-63.335738339499237</v>
      </c>
      <c r="X25" s="88">
        <v>-89.989000000000004</v>
      </c>
      <c r="Y25" s="88">
        <f>H25-(X25+Z25+AA25)</f>
        <v>-92.851155313491887</v>
      </c>
      <c r="Z25" s="88">
        <v>-38.371844686508098</v>
      </c>
      <c r="AA25" s="88">
        <v>-57.918000000000006</v>
      </c>
      <c r="AB25" s="88">
        <v>-66.436000000000007</v>
      </c>
      <c r="AC25" s="88">
        <v>-57.035999999999987</v>
      </c>
      <c r="AD25" s="88">
        <v>-37.14400000000002</v>
      </c>
      <c r="AE25" s="88">
        <f>I25-AB25-AC25-AD25</f>
        <v>-1.4599999999999795</v>
      </c>
      <c r="AF25" s="88">
        <v>-70.789000000000001</v>
      </c>
      <c r="AG25" s="88">
        <v>-68.362000000000009</v>
      </c>
      <c r="AH25" s="88">
        <v>-30.150999999999982</v>
      </c>
      <c r="AI25" s="88">
        <f>J25-AF25-AG25-AH25</f>
        <v>-26.115000000000009</v>
      </c>
      <c r="AJ25" s="88">
        <v>-26.571999999999999</v>
      </c>
      <c r="AK25" s="88">
        <v>-26.166999999999998</v>
      </c>
      <c r="AL25" s="88">
        <v>63.506999999999998</v>
      </c>
      <c r="AM25" s="88">
        <v>116.996</v>
      </c>
      <c r="AN25" s="88">
        <f>'Historical Financials USD_EN'!AN25*'Historical Financials THB_TH'!$AN$8</f>
        <v>-25.460999999999999</v>
      </c>
      <c r="AO25" s="88">
        <v>-54.735163490000019</v>
      </c>
      <c r="AP25" s="88">
        <v>351.88916348999999</v>
      </c>
      <c r="AQ25" s="88">
        <f>L25-(AN25+AO25+AP25)</f>
        <v>616.73199999999997</v>
      </c>
      <c r="AR25" s="88">
        <f>'Historical Financials USD_EN'!AR25*'Historical Financials THB_TH'!$AR$8</f>
        <v>24.988636</v>
      </c>
      <c r="AS25" s="88">
        <f>SUM('Historical Financials USD_EN'!AR25:AS25)*31.605-AR25</f>
        <v>-6.2576634646631284</v>
      </c>
      <c r="AT25" s="88">
        <f>SUM('Historical Financials USD_EN'!$AR25:AT25)*31.5138-SUM($AR25:AS25)</f>
        <v>-108.71197253533687</v>
      </c>
      <c r="AU25" s="97">
        <f>SUM('Historical Financials USD_EN'!$AR25:AU25)*31.2934-SUM($AR25:AT25)</f>
        <v>-295.80500000000001</v>
      </c>
      <c r="AV25" s="98"/>
      <c r="AW25" s="113">
        <f>AB25+AC25</f>
        <v>-123.47199999999999</v>
      </c>
      <c r="AX25" s="113">
        <f>AD25+AE25</f>
        <v>-38.603999999999999</v>
      </c>
      <c r="AY25" s="113">
        <f>AF25+AG25</f>
        <v>-139.15100000000001</v>
      </c>
      <c r="AZ25" s="113">
        <f>AH25+AI25</f>
        <v>-56.265999999999991</v>
      </c>
      <c r="BA25" s="113">
        <f>AJ25+AK25</f>
        <v>-52.738999999999997</v>
      </c>
      <c r="BB25" s="113">
        <f>AL25+AM25</f>
        <v>180.50299999999999</v>
      </c>
      <c r="BC25" s="117">
        <f>AN25+AO25</f>
        <v>-80.196163490000018</v>
      </c>
      <c r="BD25" s="131"/>
      <c r="BE25" s="113">
        <v>271.69299999999998</v>
      </c>
      <c r="BF25" s="34">
        <f t="shared" si="4"/>
        <v>-788.11816348999992</v>
      </c>
      <c r="BG25" s="103">
        <f t="shared" si="5"/>
        <v>1373.1381360253367</v>
      </c>
      <c r="BH25" s="46">
        <v>0</v>
      </c>
      <c r="BI25" s="46">
        <v>0</v>
      </c>
      <c r="BJ25" s="46">
        <v>0</v>
      </c>
      <c r="BK25" s="46">
        <v>0</v>
      </c>
      <c r="BL25" s="46">
        <v>0</v>
      </c>
      <c r="BM25" s="46">
        <v>429.58833978902209</v>
      </c>
      <c r="BN25" s="46">
        <v>-80.196163490000018</v>
      </c>
      <c r="BO25" s="132">
        <v>201.70410172785358</v>
      </c>
      <c r="BP25" s="46"/>
      <c r="BQ25" s="46">
        <v>-2.1017278535710175E-3</v>
      </c>
      <c r="BR25" s="46"/>
      <c r="BS25" s="119">
        <v>-2.1017278535710175E-3</v>
      </c>
      <c r="BV25" s="34"/>
      <c r="BW25" s="34"/>
      <c r="BX25" s="34"/>
    </row>
    <row r="26" spans="1:76" s="119" customFormat="1">
      <c r="A26" s="120" t="s">
        <v>188</v>
      </c>
      <c r="B26" s="121" t="s">
        <v>178</v>
      </c>
      <c r="C26" s="88"/>
      <c r="D26" s="88"/>
      <c r="E26" s="88"/>
      <c r="F26" s="88"/>
      <c r="G26" s="88"/>
      <c r="H26" s="88"/>
      <c r="I26" s="88"/>
      <c r="J26" s="88"/>
      <c r="K26" s="88"/>
      <c r="L26" s="122">
        <v>-308.30539257599997</v>
      </c>
      <c r="M26" s="122">
        <v>0</v>
      </c>
      <c r="N26" s="122">
        <f>SUM(AN26:AQ26)</f>
        <v>-308.30539257599997</v>
      </c>
      <c r="O26" s="122">
        <f>SUM(AR26:AU26)</f>
        <v>0</v>
      </c>
      <c r="P26" s="88"/>
      <c r="Q26" s="88"/>
      <c r="R26" s="88"/>
      <c r="S26" s="88"/>
      <c r="T26" s="88"/>
      <c r="U26" s="88"/>
      <c r="V26" s="88"/>
      <c r="W26" s="88"/>
      <c r="X26" s="88"/>
      <c r="Y26" s="88"/>
      <c r="Z26" s="88"/>
      <c r="AA26" s="88"/>
      <c r="AB26" s="88"/>
      <c r="AC26" s="88"/>
      <c r="AD26" s="88"/>
      <c r="AE26" s="88"/>
      <c r="AF26" s="88"/>
      <c r="AG26" s="88"/>
      <c r="AH26" s="88"/>
      <c r="AI26" s="88"/>
      <c r="AJ26" s="88">
        <v>0</v>
      </c>
      <c r="AK26" s="88">
        <v>0</v>
      </c>
      <c r="AL26" s="88">
        <v>0</v>
      </c>
      <c r="AM26" s="88">
        <v>0</v>
      </c>
      <c r="AN26" s="88">
        <v>0</v>
      </c>
      <c r="AO26" s="88">
        <v>0</v>
      </c>
      <c r="AP26" s="88">
        <v>0</v>
      </c>
      <c r="AQ26" s="88">
        <v>-308.30539257599997</v>
      </c>
      <c r="AR26" s="88">
        <f>'Historical Financials USD_EN'!AR26*'Historical Financials THB_TH'!$AR$8</f>
        <v>0</v>
      </c>
      <c r="AS26" s="88">
        <f>SUM('Historical Financials USD_EN'!AR26:AS26)*31.605-AR26</f>
        <v>0</v>
      </c>
      <c r="AT26" s="88">
        <f>SUM('Historical Financials USD_EN'!$AR26:AT26)*31.5138-SUM($AR26:AS26)</f>
        <v>0</v>
      </c>
      <c r="AU26" s="89">
        <f>SUM('Historical Financials USD_EN'!$AR26:AU26)*31.2934-SUM($AR26:AT26)</f>
        <v>0</v>
      </c>
      <c r="AV26" s="98"/>
      <c r="AW26" s="123"/>
      <c r="AX26" s="123"/>
      <c r="AY26" s="123"/>
      <c r="AZ26" s="123"/>
      <c r="BA26" s="123"/>
      <c r="BB26" s="123"/>
      <c r="BC26" s="124"/>
      <c r="BD26" s="131"/>
      <c r="BE26" s="123"/>
      <c r="BF26" s="34">
        <f t="shared" si="4"/>
        <v>308.30539257599997</v>
      </c>
      <c r="BG26" s="103">
        <f t="shared" si="5"/>
        <v>-308.30539257599997</v>
      </c>
      <c r="BH26" s="46"/>
      <c r="BI26" s="46"/>
      <c r="BJ26" s="46"/>
      <c r="BK26" s="46"/>
      <c r="BL26" s="46"/>
      <c r="BM26" s="46"/>
      <c r="BN26" s="46"/>
      <c r="BO26" s="125"/>
      <c r="BP26" s="46"/>
      <c r="BQ26" s="46"/>
      <c r="BR26" s="46"/>
      <c r="BV26" s="34"/>
      <c r="BW26" s="34"/>
      <c r="BX26" s="34"/>
    </row>
    <row r="27" spans="1:76" s="110" customFormat="1">
      <c r="A27" s="93" t="s">
        <v>189</v>
      </c>
      <c r="B27" s="94" t="s">
        <v>178</v>
      </c>
      <c r="C27" s="95">
        <f t="shared" ref="C27:K27" si="15">C24+C25</f>
        <v>6783.892037187703</v>
      </c>
      <c r="D27" s="95">
        <f t="shared" si="15"/>
        <v>9328.6161587550305</v>
      </c>
      <c r="E27" s="95">
        <f t="shared" si="15"/>
        <v>1438.0484005211092</v>
      </c>
      <c r="F27" s="95">
        <f t="shared" si="15"/>
        <v>1708.6552710605597</v>
      </c>
      <c r="G27" s="95">
        <f t="shared" si="15"/>
        <v>3841.126079351553</v>
      </c>
      <c r="H27" s="95">
        <f t="shared" si="15"/>
        <v>6156.0910029880179</v>
      </c>
      <c r="I27" s="95">
        <f t="shared" si="15"/>
        <v>9653.3644929440416</v>
      </c>
      <c r="J27" s="95">
        <f t="shared" si="15"/>
        <v>15576.113617143781</v>
      </c>
      <c r="K27" s="95">
        <f t="shared" si="15"/>
        <v>25488.457668950112</v>
      </c>
      <c r="L27" s="96">
        <f>L24+L25+L26</f>
        <v>12002.421387880418</v>
      </c>
      <c r="M27" s="96">
        <f>M24+M25+M26</f>
        <v>6429.9380688090059</v>
      </c>
      <c r="N27" s="96">
        <f>N24+N25+N26</f>
        <v>12002.421387880418</v>
      </c>
      <c r="O27" s="96">
        <f>O24+O25+O26</f>
        <v>6429.9165182287215</v>
      </c>
      <c r="P27" s="95">
        <f t="shared" ref="P27:AB27" si="16">P24+P25</f>
        <v>-129.47594235254633</v>
      </c>
      <c r="Q27" s="95">
        <f t="shared" si="16"/>
        <v>709.0588172877558</v>
      </c>
      <c r="R27" s="95">
        <f t="shared" si="16"/>
        <v>519.31753961099798</v>
      </c>
      <c r="S27" s="95">
        <f t="shared" si="16"/>
        <v>412.39717832713427</v>
      </c>
      <c r="T27" s="95">
        <f t="shared" si="16"/>
        <v>934.96204797935434</v>
      </c>
      <c r="U27" s="95">
        <f t="shared" si="16"/>
        <v>1256.9207160501626</v>
      </c>
      <c r="V27" s="95">
        <f t="shared" si="16"/>
        <v>972.20419474548601</v>
      </c>
      <c r="W27" s="95">
        <f t="shared" si="16"/>
        <v>677.0391205765485</v>
      </c>
      <c r="X27" s="95">
        <f t="shared" si="16"/>
        <v>965.05523966952364</v>
      </c>
      <c r="Y27" s="95">
        <f t="shared" si="16"/>
        <v>2030.8092521373503</v>
      </c>
      <c r="Z27" s="95">
        <f t="shared" si="16"/>
        <v>1651.654476587551</v>
      </c>
      <c r="AA27" s="95">
        <f t="shared" si="16"/>
        <v>1508.572034593592</v>
      </c>
      <c r="AB27" s="95">
        <f t="shared" si="16"/>
        <v>1216.434263786984</v>
      </c>
      <c r="AC27" s="95">
        <v>2959.5647391042462</v>
      </c>
      <c r="AD27" s="95">
        <f t="shared" ref="AD27:AL27" si="17">AD24+AD25</f>
        <v>2864.2452780318745</v>
      </c>
      <c r="AE27" s="95">
        <f t="shared" si="17"/>
        <v>2613.1202116680242</v>
      </c>
      <c r="AF27" s="95">
        <f t="shared" si="17"/>
        <v>3321.7637316367677</v>
      </c>
      <c r="AG27" s="95">
        <f t="shared" si="17"/>
        <v>3769.2845499508567</v>
      </c>
      <c r="AH27" s="95">
        <f t="shared" si="17"/>
        <v>4618.0815400778292</v>
      </c>
      <c r="AI27" s="95">
        <f t="shared" si="17"/>
        <v>3866.9837954783243</v>
      </c>
      <c r="AJ27" s="95">
        <f t="shared" si="17"/>
        <v>5528.7142776209939</v>
      </c>
      <c r="AK27" s="95">
        <f t="shared" si="17"/>
        <v>7462.8072468782502</v>
      </c>
      <c r="AL27" s="95">
        <f t="shared" si="17"/>
        <v>8522.824549135601</v>
      </c>
      <c r="AM27" s="95">
        <f t="shared" ref="AM27:AR27" si="18">AM24+AM25+AM26</f>
        <v>3974.1278540602534</v>
      </c>
      <c r="AN27" s="95">
        <f t="shared" si="18"/>
        <v>4042.4248003009302</v>
      </c>
      <c r="AO27" s="95">
        <f t="shared" si="18"/>
        <v>5026.5848759542105</v>
      </c>
      <c r="AP27" s="95">
        <f t="shared" si="18"/>
        <v>2777.6151469763472</v>
      </c>
      <c r="AQ27" s="95">
        <f t="shared" si="18"/>
        <v>155.79656464892997</v>
      </c>
      <c r="AR27" s="95">
        <f t="shared" si="18"/>
        <v>1562.058861115218</v>
      </c>
      <c r="AS27" s="95">
        <f>AS24+AS25+AS26</f>
        <v>2609.0968953726538</v>
      </c>
      <c r="AT27" s="95">
        <f>AT24+AT25+AT26</f>
        <v>799.69093004410456</v>
      </c>
      <c r="AU27" s="97">
        <f>AU24+AU25+AU26</f>
        <v>1459.0698316967448</v>
      </c>
      <c r="AV27" s="98"/>
      <c r="AW27" s="108">
        <f t="shared" ref="AW27:BC27" si="19">AW24+AW25</f>
        <v>4175.9990028912298</v>
      </c>
      <c r="AX27" s="108">
        <f t="shared" si="19"/>
        <v>5477.3654896998978</v>
      </c>
      <c r="AY27" s="108">
        <f t="shared" si="19"/>
        <v>7091.0482815876239</v>
      </c>
      <c r="AZ27" s="108">
        <f t="shared" si="19"/>
        <v>8485.0653355561517</v>
      </c>
      <c r="BA27" s="108">
        <f t="shared" si="19"/>
        <v>12991.521524499241</v>
      </c>
      <c r="BB27" s="108">
        <f t="shared" si="19"/>
        <v>12496.952403195855</v>
      </c>
      <c r="BC27" s="109">
        <f t="shared" si="19"/>
        <v>9069.009676255142</v>
      </c>
      <c r="BD27" s="101"/>
      <c r="BE27" s="101"/>
      <c r="BF27" s="34">
        <f t="shared" si="4"/>
        <v>9563.5406915705789</v>
      </c>
      <c r="BG27" s="103">
        <f t="shared" si="5"/>
        <v>674.65094988442706</v>
      </c>
      <c r="BH27" s="46">
        <v>0</v>
      </c>
      <c r="BI27" s="46">
        <v>-3.529094101395458E-7</v>
      </c>
      <c r="BJ27" s="46">
        <v>0</v>
      </c>
      <c r="BK27" s="46">
        <v>0</v>
      </c>
      <c r="BL27" s="46">
        <v>1.6258744975857553E-2</v>
      </c>
      <c r="BM27" s="46">
        <v>-8205.6334344374609</v>
      </c>
      <c r="BN27" s="46">
        <v>3017.933959324173</v>
      </c>
      <c r="BO27" s="108">
        <f>BO24+BO25</f>
        <v>3059.3982729596514</v>
      </c>
      <c r="BP27" s="46"/>
      <c r="BQ27" s="46"/>
      <c r="BR27" s="46"/>
      <c r="BV27" s="70"/>
      <c r="BW27" s="34"/>
      <c r="BX27" s="34"/>
    </row>
    <row r="28" spans="1:76" s="137" customFormat="1">
      <c r="A28" s="133" t="s">
        <v>190</v>
      </c>
      <c r="B28" s="134" t="s">
        <v>78</v>
      </c>
      <c r="C28" s="63">
        <f t="shared" ref="C28:K28" si="20">-SUM(C21:C23)/(C20-C19)</f>
        <v>6.2309336962621406E-2</v>
      </c>
      <c r="D28" s="63">
        <f t="shared" si="20"/>
        <v>7.2499055019788761E-2</v>
      </c>
      <c r="E28" s="63">
        <f t="shared" si="20"/>
        <v>0.43977807130221647</v>
      </c>
      <c r="F28" s="63">
        <f t="shared" si="20"/>
        <v>0.3735658193326819</v>
      </c>
      <c r="G28" s="63">
        <f t="shared" si="20"/>
        <v>0.28480359232981028</v>
      </c>
      <c r="H28" s="63">
        <f t="shared" si="20"/>
        <v>0.24531701222234162</v>
      </c>
      <c r="I28" s="63">
        <f t="shared" si="20"/>
        <v>0.18169009967639629</v>
      </c>
      <c r="J28" s="63">
        <f t="shared" si="20"/>
        <v>0.13531209028896751</v>
      </c>
      <c r="K28" s="63">
        <f t="shared" si="20"/>
        <v>0.12580821063385955</v>
      </c>
      <c r="L28" s="64">
        <f t="shared" ref="L28:AB28" si="21">-SUM(L21:L23)/(L20-L19)</f>
        <v>0.1308974004908352</v>
      </c>
      <c r="M28" s="64">
        <f t="shared" ref="M28" si="22">-SUM(M21:M23)/(M20-M19)</f>
        <v>3.2321162029359828E-2</v>
      </c>
      <c r="N28" s="64">
        <f>-SUM(N21:N23)/(N20-N19)</f>
        <v>0.1308974004908352</v>
      </c>
      <c r="O28" s="64">
        <f>-SUM(O21:O23)/(O20-O19)</f>
        <v>3.2321263039072054E-2</v>
      </c>
      <c r="P28" s="63">
        <f t="shared" si="21"/>
        <v>0.67400407322896805</v>
      </c>
      <c r="Q28" s="63">
        <f t="shared" si="21"/>
        <v>0.41363193518479624</v>
      </c>
      <c r="R28" s="63">
        <f t="shared" si="21"/>
        <v>0.36169262410761954</v>
      </c>
      <c r="S28" s="63">
        <f t="shared" si="21"/>
        <v>0.34052241194323812</v>
      </c>
      <c r="T28" s="63">
        <f t="shared" si="21"/>
        <v>0.32298324124622158</v>
      </c>
      <c r="U28" s="63">
        <f t="shared" si="21"/>
        <v>0.23698723949733513</v>
      </c>
      <c r="V28" s="63">
        <f t="shared" si="21"/>
        <v>0.203834253788447</v>
      </c>
      <c r="W28" s="63">
        <f t="shared" si="21"/>
        <v>0.36718986853018454</v>
      </c>
      <c r="X28" s="63">
        <f t="shared" si="21"/>
        <v>0.39188485907600101</v>
      </c>
      <c r="Y28" s="63">
        <f t="shared" si="21"/>
        <v>0.27151312280306195</v>
      </c>
      <c r="Z28" s="63">
        <f t="shared" si="21"/>
        <v>0.30443317542382575</v>
      </c>
      <c r="AA28" s="63">
        <f t="shared" si="21"/>
        <v>-7.2448164519336652E-2</v>
      </c>
      <c r="AB28" s="63">
        <f t="shared" si="21"/>
        <v>0.13624728583058934</v>
      </c>
      <c r="AC28" s="63">
        <v>0.17872556330294756</v>
      </c>
      <c r="AD28" s="63">
        <f t="shared" ref="AD28:BC28" si="23">-SUM(AD21:AD23)/(AD20-AD19)</f>
        <v>0.19276436207549863</v>
      </c>
      <c r="AE28" s="63">
        <f t="shared" si="23"/>
        <v>0.19360726890953156</v>
      </c>
      <c r="AF28" s="63">
        <f t="shared" si="23"/>
        <v>0.1648844859653312</v>
      </c>
      <c r="AG28" s="63">
        <f t="shared" si="23"/>
        <v>8.6600994494372516E-2</v>
      </c>
      <c r="AH28" s="63">
        <f t="shared" si="23"/>
        <v>0.19075887805425235</v>
      </c>
      <c r="AI28" s="63">
        <f t="shared" si="23"/>
        <v>8.4348685759406586E-2</v>
      </c>
      <c r="AJ28" s="63">
        <f t="shared" si="23"/>
        <v>0.12334483353661341</v>
      </c>
      <c r="AK28" s="63">
        <f t="shared" si="23"/>
        <v>0.13091296960251431</v>
      </c>
      <c r="AL28" s="63">
        <f t="shared" si="23"/>
        <v>6.9920349309445726E-2</v>
      </c>
      <c r="AM28" s="63">
        <f t="shared" si="23"/>
        <v>0.21638174522840425</v>
      </c>
      <c r="AN28" s="63">
        <f t="shared" si="23"/>
        <v>4.8960731818261868E-2</v>
      </c>
      <c r="AO28" s="63">
        <f t="shared" si="23"/>
        <v>0.14186372051321314</v>
      </c>
      <c r="AP28" s="63">
        <f t="shared" si="23"/>
        <v>9.963763308590344E-2</v>
      </c>
      <c r="AQ28" s="63">
        <f t="shared" si="23"/>
        <v>1.7263100257284596</v>
      </c>
      <c r="AR28" s="63">
        <f>-SUM(AR21:AR23)/(AR20-AR19)</f>
        <v>0.38683175477468174</v>
      </c>
      <c r="AS28" s="63">
        <f>-SUM(AS21:AS23)/(AS20-AS19)</f>
        <v>8.9529862874039953E-2</v>
      </c>
      <c r="AT28" s="63">
        <f>-SUM(AT21:AT23)/(AT20-AT19)</f>
        <v>9.8037252368046696E-2</v>
      </c>
      <c r="AU28" s="65">
        <f>-SUM(AU21:AU23)/(AU20-AU19)</f>
        <v>-1.6599895649101426</v>
      </c>
      <c r="AV28" s="98"/>
      <c r="AW28" s="135">
        <f t="shared" si="23"/>
        <v>0.16644799925274936</v>
      </c>
      <c r="AX28" s="135">
        <f t="shared" si="23"/>
        <v>0.19316410287588567</v>
      </c>
      <c r="AY28" s="135">
        <f t="shared" si="23"/>
        <v>0.12361896004170346</v>
      </c>
      <c r="AZ28" s="135">
        <f t="shared" si="23"/>
        <v>0.14493651924133008</v>
      </c>
      <c r="BA28" s="135">
        <f t="shared" si="23"/>
        <v>0.12764009430119944</v>
      </c>
      <c r="BB28" s="135">
        <f t="shared" si="23"/>
        <v>0.12381467775388581</v>
      </c>
      <c r="BC28" s="136">
        <f t="shared" si="23"/>
        <v>0.10292230570722696</v>
      </c>
      <c r="BD28" s="101"/>
      <c r="BE28" s="101"/>
      <c r="BF28" s="34"/>
      <c r="BG28" s="103"/>
      <c r="BH28" s="46">
        <v>0</v>
      </c>
      <c r="BI28" s="46">
        <v>9.7889196748468521E-12</v>
      </c>
      <c r="BJ28" s="46">
        <v>0</v>
      </c>
      <c r="BK28" s="46">
        <v>0</v>
      </c>
      <c r="BL28" s="46">
        <v>-1.1011934400451118E-6</v>
      </c>
      <c r="BM28" s="46">
        <v>-5.0832724126886095E-2</v>
      </c>
      <c r="BN28" s="46">
        <v>-4.4007623342982083E-2</v>
      </c>
      <c r="BO28" s="135">
        <f>-SUM(BO21:BO23)/(BO20-BO19)</f>
        <v>0.11563742472188511</v>
      </c>
      <c r="BP28" s="46"/>
      <c r="BQ28" s="46"/>
      <c r="BR28" s="46"/>
      <c r="BV28" s="70"/>
      <c r="BW28" s="34"/>
      <c r="BX28" s="34"/>
    </row>
    <row r="29" spans="1:76" s="137" customFormat="1">
      <c r="A29" s="133" t="s">
        <v>191</v>
      </c>
      <c r="B29" s="134" t="s">
        <v>78</v>
      </c>
      <c r="C29" s="63">
        <f>C28</f>
        <v>6.2309336962621406E-2</v>
      </c>
      <c r="D29" s="63">
        <f>D28</f>
        <v>7.2499055019788761E-2</v>
      </c>
      <c r="E29" s="63">
        <f t="shared" ref="E29:AB29" si="24">-E21/E20</f>
        <v>0.16293213693074879</v>
      </c>
      <c r="F29" s="63">
        <f t="shared" si="24"/>
        <v>8.7066781765536339E-2</v>
      </c>
      <c r="G29" s="63">
        <f t="shared" si="24"/>
        <v>7.3454301492921009E-2</v>
      </c>
      <c r="H29" s="63">
        <f t="shared" si="24"/>
        <v>9.550588550266835E-2</v>
      </c>
      <c r="I29" s="63">
        <f t="shared" si="24"/>
        <v>0.10915558625513938</v>
      </c>
      <c r="J29" s="63">
        <f t="shared" si="24"/>
        <v>0.15631512789397928</v>
      </c>
      <c r="K29" s="63">
        <f t="shared" si="24"/>
        <v>0.14487020346452925</v>
      </c>
      <c r="L29" s="64">
        <f t="shared" si="24"/>
        <v>9.3879911797597332E-2</v>
      </c>
      <c r="M29" s="64">
        <f t="shared" si="24"/>
        <v>1.1235481507206539E-2</v>
      </c>
      <c r="N29" s="64">
        <f>-N21/N20</f>
        <v>9.3879911797597332E-2</v>
      </c>
      <c r="O29" s="64">
        <f>-O21/O20</f>
        <v>1.1235515907761657E-2</v>
      </c>
      <c r="P29" s="63">
        <f t="shared" si="24"/>
        <v>3.6922876559408988</v>
      </c>
      <c r="Q29" s="63">
        <f t="shared" si="24"/>
        <v>7.543233509254231E-2</v>
      </c>
      <c r="R29" s="63">
        <f t="shared" si="24"/>
        <v>0.1345688546901232</v>
      </c>
      <c r="S29" s="63">
        <f t="shared" si="24"/>
        <v>-3.1624538734117517E-2</v>
      </c>
      <c r="T29" s="63">
        <f t="shared" si="24"/>
        <v>6.6729306641278976E-2</v>
      </c>
      <c r="U29" s="63">
        <f t="shared" si="24"/>
        <v>0.10971803440847408</v>
      </c>
      <c r="V29" s="63">
        <f t="shared" si="24"/>
        <v>0.13797125067595972</v>
      </c>
      <c r="W29" s="63">
        <f t="shared" si="24"/>
        <v>-2.8009833831289181E-2</v>
      </c>
      <c r="X29" s="63">
        <f t="shared" si="24"/>
        <v>9.4648525462884214E-2</v>
      </c>
      <c r="Y29" s="63">
        <f t="shared" si="24"/>
        <v>9.6725832078027929E-2</v>
      </c>
      <c r="Z29" s="63">
        <f t="shared" si="24"/>
        <v>0.10883008015155908</v>
      </c>
      <c r="AA29" s="63">
        <f t="shared" si="24"/>
        <v>7.1288075709196638E-2</v>
      </c>
      <c r="AB29" s="63">
        <f t="shared" si="24"/>
        <v>0.14183043767033704</v>
      </c>
      <c r="AC29" s="63">
        <v>0.18452437353929244</v>
      </c>
      <c r="AD29" s="63">
        <f t="shared" ref="AD29:BC29" si="25">-AD21/AD20</f>
        <v>8.9769379377937594E-2</v>
      </c>
      <c r="AE29" s="63">
        <f t="shared" si="25"/>
        <v>3.0391515507407048E-2</v>
      </c>
      <c r="AF29" s="63">
        <f t="shared" si="25"/>
        <v>0.12739849839415171</v>
      </c>
      <c r="AG29" s="63">
        <f t="shared" si="25"/>
        <v>0.14074064917911452</v>
      </c>
      <c r="AH29" s="63">
        <f t="shared" si="25"/>
        <v>0.11198892254199781</v>
      </c>
      <c r="AI29" s="63">
        <f t="shared" si="25"/>
        <v>0.25884876501296078</v>
      </c>
      <c r="AJ29" s="63">
        <f t="shared" si="25"/>
        <v>0.13149181865381246</v>
      </c>
      <c r="AK29" s="63">
        <f t="shared" si="25"/>
        <v>0.15756203952533984</v>
      </c>
      <c r="AL29" s="63">
        <f t="shared" si="25"/>
        <v>0.1646481209485334</v>
      </c>
      <c r="AM29" s="63">
        <f t="shared" si="25"/>
        <v>0.1037027474753108</v>
      </c>
      <c r="AN29" s="63">
        <f t="shared" si="25"/>
        <v>4.1927587175223699E-2</v>
      </c>
      <c r="AO29" s="63">
        <f t="shared" si="25"/>
        <v>5.2605181846546341E-2</v>
      </c>
      <c r="AP29" s="63">
        <f t="shared" si="25"/>
        <v>0.11283272752604154</v>
      </c>
      <c r="AQ29" s="63">
        <f t="shared" si="25"/>
        <v>1.7723665682196976</v>
      </c>
      <c r="AR29" s="63">
        <f>-AR21/AR20</f>
        <v>0.22479100571738186</v>
      </c>
      <c r="AS29" s="63">
        <f>-AS21/AS20</f>
        <v>0.15751151242360745</v>
      </c>
      <c r="AT29" s="63">
        <f>-AT21/AT20</f>
        <v>0.29417433376774738</v>
      </c>
      <c r="AU29" s="65">
        <f>-AU21/AU20</f>
        <v>-1.8268847675914177</v>
      </c>
      <c r="AV29" s="98"/>
      <c r="AW29" s="135">
        <f t="shared" si="25"/>
        <v>0.17223047973058159</v>
      </c>
      <c r="AX29" s="135">
        <f t="shared" si="25"/>
        <v>6.1608710168914893E-2</v>
      </c>
      <c r="AY29" s="135">
        <f t="shared" si="25"/>
        <v>0.13421472996146663</v>
      </c>
      <c r="AZ29" s="135">
        <f t="shared" si="25"/>
        <v>0.17456034290838868</v>
      </c>
      <c r="BA29" s="135">
        <f t="shared" si="25"/>
        <v>0.14648551573364016</v>
      </c>
      <c r="BB29" s="135">
        <f t="shared" si="25"/>
        <v>0.14314739276772268</v>
      </c>
      <c r="BC29" s="136">
        <f t="shared" si="25"/>
        <v>4.8127383290504755E-2</v>
      </c>
      <c r="BD29" s="101"/>
      <c r="BE29" s="101"/>
      <c r="BF29" s="34"/>
      <c r="BG29" s="103"/>
      <c r="BH29" s="46">
        <v>0</v>
      </c>
      <c r="BI29" s="46">
        <v>3.1689026402936804E-12</v>
      </c>
      <c r="BJ29" s="46">
        <v>0</v>
      </c>
      <c r="BK29" s="46">
        <v>0</v>
      </c>
      <c r="BL29" s="46">
        <v>0</v>
      </c>
      <c r="BM29" s="46">
        <v>4.1168890652356516E-2</v>
      </c>
      <c r="BN29" s="46">
        <v>-3.7614334205531161E-2</v>
      </c>
      <c r="BO29" s="135">
        <f>-BO21/BO20</f>
        <v>9.4075250014514361E-2</v>
      </c>
      <c r="BP29" s="46"/>
      <c r="BQ29" s="46"/>
      <c r="BR29" s="46"/>
      <c r="BV29" s="70"/>
      <c r="BW29" s="34"/>
      <c r="BX29" s="34"/>
    </row>
    <row r="30" spans="1:76" s="141" customFormat="1">
      <c r="A30" s="138" t="s">
        <v>192</v>
      </c>
      <c r="B30" s="139" t="s">
        <v>178</v>
      </c>
      <c r="C30" s="140"/>
      <c r="D30" s="140"/>
      <c r="E30" s="140"/>
      <c r="F30" s="140"/>
      <c r="G30" s="88">
        <v>-178.356164383562</v>
      </c>
      <c r="H30" s="88">
        <v>-1050.0000000000002</v>
      </c>
      <c r="I30" s="88">
        <v>-1050</v>
      </c>
      <c r="J30" s="88">
        <v>-1050.0000000000002</v>
      </c>
      <c r="K30" s="88">
        <v>-1050.0000000000002</v>
      </c>
      <c r="L30" s="122">
        <v>-982.60273972602749</v>
      </c>
      <c r="M30" s="122">
        <v>-748.86915068493147</v>
      </c>
      <c r="N30" s="122">
        <f>SUM(AN30:AQ30)</f>
        <v>-982.60273972602749</v>
      </c>
      <c r="O30" s="122">
        <f>SUM(AR30:AU30)</f>
        <v>-748.86915068493147</v>
      </c>
      <c r="P30" s="88"/>
      <c r="Q30" s="88"/>
      <c r="R30" s="88"/>
      <c r="S30" s="88"/>
      <c r="T30" s="88"/>
      <c r="U30" s="88"/>
      <c r="V30" s="88"/>
      <c r="W30" s="88">
        <f>G30</f>
        <v>-178.356164383562</v>
      </c>
      <c r="X30" s="88">
        <v>-258.90410958904101</v>
      </c>
      <c r="Y30" s="88">
        <v>-261.780821917808</v>
      </c>
      <c r="Z30" s="88">
        <v>-264.65753424657601</v>
      </c>
      <c r="AA30" s="88">
        <f>H30-X30-Y30-Z30</f>
        <v>-264.65753424657521</v>
      </c>
      <c r="AB30" s="88">
        <v>-261.780821917808</v>
      </c>
      <c r="AC30" s="88">
        <v>-260.35032562317599</v>
      </c>
      <c r="AD30" s="88">
        <v>-263.93442622950795</v>
      </c>
      <c r="AE30" s="88">
        <f>I30-AB30-AC30-AD30</f>
        <v>-263.93442622950806</v>
      </c>
      <c r="AF30" s="88">
        <v>-258.904</v>
      </c>
      <c r="AG30" s="88">
        <v>-261.78093150684936</v>
      </c>
      <c r="AH30" s="88">
        <v>-264.65753424657555</v>
      </c>
      <c r="AI30" s="88">
        <f>J30-AF30-AG30-AH30</f>
        <v>-264.65753424657532</v>
      </c>
      <c r="AJ30" s="88">
        <v>-258.90410958904113</v>
      </c>
      <c r="AK30" s="88">
        <v>-261.78082191780823</v>
      </c>
      <c r="AL30" s="88">
        <v>-264.65753424657555</v>
      </c>
      <c r="AM30" s="88">
        <v>-264.65753424657532</v>
      </c>
      <c r="AN30" s="88">
        <f>'Historical Financials USD_EN'!AN30*'Historical Financials THB_TH'!$AN$8</f>
        <v>-258.90410958904113</v>
      </c>
      <c r="AO30" s="88">
        <v>-261.78082191780823</v>
      </c>
      <c r="AP30" s="88">
        <v>-264.65753424657555</v>
      </c>
      <c r="AQ30" s="88">
        <f>L30-(AN30+AO30+AP30)</f>
        <v>-197.26027397260259</v>
      </c>
      <c r="AR30" s="88">
        <f>'Historical Financials USD_EN'!AR30*'Historical Financials THB_TH'!$AR$8</f>
        <v>-183.80065753424702</v>
      </c>
      <c r="AS30" s="88">
        <f>SUM('Historical Financials USD_EN'!AR30:AS30)*31.605-AR30</f>
        <v>-186.98575779275518</v>
      </c>
      <c r="AT30" s="88">
        <f>SUM('Historical Financials USD_EN'!$AR30:AT30)*31.5138-SUM($AR30:AS30)</f>
        <v>-189.04163967299775</v>
      </c>
      <c r="AU30" s="89">
        <f>SUM('Historical Financials USD_EN'!$AR30:AU30)*31.2934-SUM($AR30:AT30)</f>
        <v>-189.04109568493152</v>
      </c>
      <c r="AV30" s="98"/>
      <c r="AW30" s="128">
        <f>AB30+AC30</f>
        <v>-522.13114754098399</v>
      </c>
      <c r="AX30" s="128">
        <f>AD30+AE30</f>
        <v>-527.86885245901601</v>
      </c>
      <c r="AY30" s="128">
        <f>AF30+AG30</f>
        <v>-520.68493150684935</v>
      </c>
      <c r="AZ30" s="128">
        <f>AH30+AI30</f>
        <v>-529.31506849315087</v>
      </c>
      <c r="BA30" s="128">
        <f>AJ30+AK30</f>
        <v>-520.68493150684935</v>
      </c>
      <c r="BB30" s="128">
        <f>AL30+AM30</f>
        <v>-529.31506849315087</v>
      </c>
      <c r="BC30" s="100">
        <f>AN30+AO30</f>
        <v>-520.68493150684935</v>
      </c>
      <c r="BD30" s="131"/>
      <c r="BE30" s="128">
        <v>-785.3424657534249</v>
      </c>
      <c r="BF30" s="34">
        <f t="shared" si="4"/>
        <v>-67.397260273972734</v>
      </c>
      <c r="BG30" s="103">
        <f t="shared" si="5"/>
        <v>-83.835072861248932</v>
      </c>
      <c r="BH30" s="46">
        <v>0</v>
      </c>
      <c r="BI30" s="46">
        <v>0</v>
      </c>
      <c r="BJ30" s="46">
        <v>0</v>
      </c>
      <c r="BK30" s="46">
        <v>0</v>
      </c>
      <c r="BL30" s="46">
        <v>0</v>
      </c>
      <c r="BM30" s="46">
        <v>520.68493150684913</v>
      </c>
      <c r="BN30" s="46">
        <v>-520.68493150684935</v>
      </c>
      <c r="BO30" s="128">
        <v>-264.65753424657555</v>
      </c>
      <c r="BP30" s="46"/>
      <c r="BQ30" s="46"/>
      <c r="BR30" s="46"/>
      <c r="BV30" s="142"/>
      <c r="BW30" s="34"/>
      <c r="BX30" s="34"/>
    </row>
    <row r="31" spans="1:76" s="141" customFormat="1">
      <c r="A31" s="138" t="s">
        <v>193</v>
      </c>
      <c r="B31" s="143" t="s">
        <v>194</v>
      </c>
      <c r="C31" s="144">
        <v>4240.0370000000003</v>
      </c>
      <c r="D31" s="144">
        <v>4737.9849999999997</v>
      </c>
      <c r="E31" s="144">
        <v>4814.2569999999996</v>
      </c>
      <c r="F31" s="144">
        <v>4814.2569999999996</v>
      </c>
      <c r="G31" s="145">
        <v>4814.2569999999996</v>
      </c>
      <c r="H31" s="145">
        <v>4814.2569999999996</v>
      </c>
      <c r="I31" s="145">
        <f>AD31</f>
        <v>4814.2719999999999</v>
      </c>
      <c r="J31" s="145">
        <v>4985.1961624739724</v>
      </c>
      <c r="K31" s="145">
        <v>5511.506733268493</v>
      </c>
      <c r="L31" s="122">
        <v>5614.5519080000004</v>
      </c>
      <c r="M31" s="122">
        <v>5614.5519080000004</v>
      </c>
      <c r="N31" s="122">
        <v>5614.5519080000004</v>
      </c>
      <c r="O31" s="122">
        <v>5614.5519080000004</v>
      </c>
      <c r="P31" s="146">
        <f t="shared" ref="P31:Y31" si="26">Q31</f>
        <v>4814.2569999999996</v>
      </c>
      <c r="Q31" s="146">
        <f t="shared" si="26"/>
        <v>4814.2569999999996</v>
      </c>
      <c r="R31" s="146">
        <f t="shared" si="26"/>
        <v>4814.2569999999996</v>
      </c>
      <c r="S31" s="146">
        <f t="shared" si="26"/>
        <v>4814.2569999999996</v>
      </c>
      <c r="T31" s="146">
        <f t="shared" si="26"/>
        <v>4814.2569999999996</v>
      </c>
      <c r="U31" s="146">
        <f t="shared" si="26"/>
        <v>4814.2569999999996</v>
      </c>
      <c r="V31" s="146">
        <f t="shared" si="26"/>
        <v>4814.2569999999996</v>
      </c>
      <c r="W31" s="146">
        <f t="shared" si="26"/>
        <v>4814.2569999999996</v>
      </c>
      <c r="X31" s="146">
        <f t="shared" si="26"/>
        <v>4814.2569999999996</v>
      </c>
      <c r="Y31" s="146">
        <f t="shared" si="26"/>
        <v>4814.2569999999996</v>
      </c>
      <c r="Z31" s="146">
        <f>AA31</f>
        <v>4814.2569999999996</v>
      </c>
      <c r="AA31" s="146">
        <f>H31</f>
        <v>4814.2569999999996</v>
      </c>
      <c r="AB31" s="147">
        <v>4814</v>
      </c>
      <c r="AC31" s="147">
        <v>4814.2719999999999</v>
      </c>
      <c r="AD31" s="147">
        <v>4814.2719999999999</v>
      </c>
      <c r="AE31" s="147">
        <f>I31</f>
        <v>4814.2719999999999</v>
      </c>
      <c r="AF31" s="147">
        <v>4814.2929999999997</v>
      </c>
      <c r="AG31" s="147">
        <v>4814.3190583626374</v>
      </c>
      <c r="AH31" s="147">
        <v>5061.3676620326087</v>
      </c>
      <c r="AI31" s="147">
        <v>5245.2320779239126</v>
      </c>
      <c r="AJ31" s="147">
        <v>5345.1549869999999</v>
      </c>
      <c r="AK31" s="88">
        <v>5500.1167873956038</v>
      </c>
      <c r="AL31" s="88">
        <v>5584.9049171521738</v>
      </c>
      <c r="AM31" s="88">
        <v>5614.5519080000004</v>
      </c>
      <c r="AN31" s="88">
        <v>5614.5519080000004</v>
      </c>
      <c r="AO31" s="88">
        <v>5614.5519080000004</v>
      </c>
      <c r="AP31" s="88">
        <v>5614.5519080000004</v>
      </c>
      <c r="AQ31" s="88">
        <v>5614.5519080000004</v>
      </c>
      <c r="AR31" s="88">
        <v>5614.5519080000004</v>
      </c>
      <c r="AS31" s="88">
        <v>5614.5519080000004</v>
      </c>
      <c r="AT31" s="88">
        <v>5614.5519080000004</v>
      </c>
      <c r="AU31" s="89">
        <v>5614.5519080000004</v>
      </c>
      <c r="AV31" s="98"/>
      <c r="AW31" s="43"/>
      <c r="AX31" s="43"/>
      <c r="AY31" s="43"/>
      <c r="AZ31" s="43"/>
      <c r="BA31" s="43"/>
      <c r="BB31" s="43"/>
      <c r="BC31" s="44"/>
      <c r="BD31" s="92"/>
      <c r="BE31" s="92"/>
      <c r="BF31" s="34"/>
      <c r="BG31" s="103"/>
      <c r="BH31" s="46">
        <v>0</v>
      </c>
      <c r="BI31" s="46">
        <v>0</v>
      </c>
      <c r="BJ31" s="46">
        <v>0</v>
      </c>
      <c r="BK31" s="46">
        <v>0</v>
      </c>
      <c r="BL31" s="46">
        <v>0</v>
      </c>
      <c r="BM31" s="46">
        <v>-5430.1538461538457</v>
      </c>
      <c r="BN31" s="46">
        <v>0</v>
      </c>
      <c r="BO31" s="90">
        <v>5614.5519080000004</v>
      </c>
      <c r="BP31" s="46"/>
      <c r="BQ31" s="46"/>
      <c r="BR31" s="46"/>
      <c r="BV31" s="142"/>
      <c r="BW31" s="34"/>
      <c r="BX31" s="34"/>
    </row>
    <row r="32" spans="1:76" s="141" customFormat="1">
      <c r="A32" s="138" t="s">
        <v>195</v>
      </c>
      <c r="B32" s="143" t="s">
        <v>196</v>
      </c>
      <c r="C32" s="148">
        <f>(C27+C30)/C31</f>
        <v>1.5999605751524579</v>
      </c>
      <c r="D32" s="148">
        <f>(D27+D30)/D31</f>
        <v>1.9688994707148779</v>
      </c>
      <c r="E32" s="148">
        <f>(E27+E30)/E31</f>
        <v>0.29870619713926977</v>
      </c>
      <c r="F32" s="148">
        <f>(F27+F30)/F31</f>
        <v>0.35491567464316087</v>
      </c>
      <c r="G32" s="148">
        <f>(G27+G30)/G31</f>
        <v>0.76081727979374414</v>
      </c>
      <c r="H32" s="148">
        <f t="shared" ref="H32:AB32" si="27">(H27+H30)/H31</f>
        <v>1.0606187004532617</v>
      </c>
      <c r="I32" s="148">
        <f>(I27+I30)/I31</f>
        <v>1.787054095186986</v>
      </c>
      <c r="J32" s="148">
        <f>(J27+J30)/J31</f>
        <v>2.9138499556926156</v>
      </c>
      <c r="K32" s="148">
        <f>(K27+K30)/K31</f>
        <v>4.4340792548496726</v>
      </c>
      <c r="L32" s="149">
        <f>AN32+AP32+AO32+AQ32</f>
        <v>1.9627245110072975</v>
      </c>
      <c r="M32" s="149">
        <f>SUM(AR32:AU32)</f>
        <v>1.0118434134430285</v>
      </c>
      <c r="N32" s="149">
        <f>SUM(AN32:AQ32)</f>
        <v>1.9627245110072977</v>
      </c>
      <c r="O32" s="149">
        <f>SUM(AR32:AU32)</f>
        <v>1.0118434134430285</v>
      </c>
      <c r="P32" s="148">
        <f t="shared" si="27"/>
        <v>-2.6894273062810385E-2</v>
      </c>
      <c r="Q32" s="148">
        <f t="shared" si="27"/>
        <v>0.14728312536861987</v>
      </c>
      <c r="R32" s="148">
        <f t="shared" si="27"/>
        <v>0.10787075546880817</v>
      </c>
      <c r="S32" s="148">
        <f t="shared" si="27"/>
        <v>8.5661645883702162E-2</v>
      </c>
      <c r="T32" s="148">
        <f t="shared" si="27"/>
        <v>0.19420692496876557</v>
      </c>
      <c r="U32" s="148">
        <f t="shared" si="27"/>
        <v>0.26108301157378233</v>
      </c>
      <c r="V32" s="148">
        <f t="shared" si="27"/>
        <v>0.20194272859664245</v>
      </c>
      <c r="W32" s="148">
        <f t="shared" si="27"/>
        <v>0.10358461465455344</v>
      </c>
      <c r="X32" s="148">
        <f t="shared" si="27"/>
        <v>0.14667915112975538</v>
      </c>
      <c r="Y32" s="148">
        <f t="shared" si="27"/>
        <v>0.36745616825598271</v>
      </c>
      <c r="Z32" s="148">
        <f t="shared" si="27"/>
        <v>0.28810197343867916</v>
      </c>
      <c r="AA32" s="148">
        <f t="shared" si="27"/>
        <v>0.25838140762884426</v>
      </c>
      <c r="AB32" s="148">
        <f t="shared" si="27"/>
        <v>0.19830773615894809</v>
      </c>
      <c r="AC32" s="148">
        <v>0.56066927948422318</v>
      </c>
      <c r="AD32" s="148">
        <f t="shared" ref="AD32:AK32" si="28">(AD27+AD30)/AD31</f>
        <v>0.54012545444095528</v>
      </c>
      <c r="AE32" s="148">
        <f t="shared" si="28"/>
        <v>0.48796282915433864</v>
      </c>
      <c r="AF32" s="148">
        <f t="shared" si="28"/>
        <v>0.63620135534683242</v>
      </c>
      <c r="AG32" s="148">
        <f t="shared" si="28"/>
        <v>0.72855653643298801</v>
      </c>
      <c r="AH32" s="148">
        <f t="shared" si="28"/>
        <v>0.86012799237804227</v>
      </c>
      <c r="AI32" s="148">
        <f t="shared" si="28"/>
        <v>0.68678110095322353</v>
      </c>
      <c r="AJ32" s="148">
        <f t="shared" si="28"/>
        <v>0.98590409087270725</v>
      </c>
      <c r="AK32" s="148">
        <f t="shared" si="28"/>
        <v>1.3092497311080276</v>
      </c>
      <c r="AL32" s="148">
        <f>(AL27+AL30)/AL31</f>
        <v>1.4786584798474938</v>
      </c>
      <c r="AM32" s="148">
        <f>K32-AJ32-AK32-AL32</f>
        <v>0.66026695302144378</v>
      </c>
      <c r="AN32" s="148">
        <f t="shared" ref="AN32:AU32" si="29">(AN27+AN30)/AN31</f>
        <v>0.67387758679741983</v>
      </c>
      <c r="AO32" s="148">
        <f t="shared" si="29"/>
        <v>0.84865259634472001</v>
      </c>
      <c r="AP32" s="148">
        <f t="shared" si="29"/>
        <v>0.44757937123159131</v>
      </c>
      <c r="AQ32" s="148">
        <f t="shared" si="29"/>
        <v>-7.3850433664336187E-3</v>
      </c>
      <c r="AR32" s="148">
        <f t="shared" si="29"/>
        <v>0.24547964399743705</v>
      </c>
      <c r="AS32" s="148">
        <f t="shared" si="29"/>
        <v>0.43139883240347426</v>
      </c>
      <c r="AT32" s="148">
        <f t="shared" si="29"/>
        <v>0.10876189237844817</v>
      </c>
      <c r="AU32" s="150">
        <f t="shared" si="29"/>
        <v>0.22620304466366919</v>
      </c>
      <c r="AV32" s="130"/>
      <c r="AW32" s="151">
        <f>AB32+AC32</f>
        <v>0.75897701564317122</v>
      </c>
      <c r="AX32" s="151">
        <f>AD32+AE32</f>
        <v>1.0280882835952938</v>
      </c>
      <c r="AY32" s="151">
        <f>AF32+AG32</f>
        <v>1.3647578917798204</v>
      </c>
      <c r="AZ32" s="151">
        <f>AH32+AI32</f>
        <v>1.5469090933312657</v>
      </c>
      <c r="BA32" s="151">
        <f>AJ32+AK32</f>
        <v>2.295153821980735</v>
      </c>
      <c r="BB32" s="151">
        <f>AL32+AM32</f>
        <v>2.1389254328689375</v>
      </c>
      <c r="BC32" s="152">
        <f>AN32+AO32</f>
        <v>1.5225301831421398</v>
      </c>
      <c r="BD32" s="153"/>
      <c r="BE32" s="153"/>
      <c r="BF32" s="34">
        <f t="shared" si="4"/>
        <v>1.6987311050037792</v>
      </c>
      <c r="BG32" s="103">
        <f t="shared" si="5"/>
        <v>0.10522939082304039</v>
      </c>
      <c r="BH32" s="46">
        <v>0</v>
      </c>
      <c r="BI32" s="46">
        <v>-7.3304695646925211E-11</v>
      </c>
      <c r="BJ32" s="46">
        <v>0</v>
      </c>
      <c r="BK32" s="46">
        <v>0</v>
      </c>
      <c r="BL32" s="46">
        <v>0.62247167192721564</v>
      </c>
      <c r="BM32" s="46">
        <v>-1.600460020004379</v>
      </c>
      <c r="BN32" s="46">
        <v>1.5225301831421398</v>
      </c>
      <c r="BO32" s="154">
        <f>(BO27+BO30)/BO31</f>
        <v>0.49776737030980817</v>
      </c>
      <c r="BP32" s="46"/>
      <c r="BQ32" s="46"/>
      <c r="BR32" s="46"/>
      <c r="BV32" s="142"/>
      <c r="BW32" s="34"/>
      <c r="BX32" s="34"/>
    </row>
    <row r="33" spans="1:76" s="30" customFormat="1" ht="26">
      <c r="A33" s="80" t="s">
        <v>197</v>
      </c>
      <c r="B33" s="81"/>
      <c r="C33" s="31"/>
      <c r="D33" s="31"/>
      <c r="E33" s="31"/>
      <c r="F33" s="31"/>
      <c r="G33" s="82"/>
      <c r="H33" s="82"/>
      <c r="I33" s="82"/>
      <c r="J33" s="82"/>
      <c r="K33" s="82"/>
      <c r="L33" s="83"/>
      <c r="M33" s="83"/>
      <c r="N33" s="83"/>
      <c r="O33" s="83"/>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3"/>
      <c r="AV33" s="98"/>
      <c r="AW33" s="155"/>
      <c r="AX33" s="155"/>
      <c r="AY33" s="155"/>
      <c r="AZ33" s="155"/>
      <c r="BA33" s="155"/>
      <c r="BB33" s="155"/>
      <c r="BC33" s="156"/>
      <c r="BD33" s="156"/>
      <c r="BE33" s="156"/>
      <c r="BF33" s="46"/>
      <c r="BG33" s="103">
        <f t="shared" si="5"/>
        <v>0</v>
      </c>
      <c r="BH33" s="46">
        <v>0</v>
      </c>
      <c r="BI33" s="46">
        <v>0</v>
      </c>
      <c r="BJ33" s="46">
        <v>0</v>
      </c>
      <c r="BK33" s="46">
        <v>0</v>
      </c>
      <c r="BL33" s="46">
        <v>0</v>
      </c>
      <c r="BM33" s="46">
        <v>0</v>
      </c>
      <c r="BN33" s="46">
        <v>0</v>
      </c>
      <c r="BO33" s="155"/>
      <c r="BP33" s="46"/>
      <c r="BQ33" s="46"/>
      <c r="BR33" s="46"/>
      <c r="BV33" s="33"/>
      <c r="BW33" s="34"/>
      <c r="BX33" s="34"/>
    </row>
    <row r="34" spans="1:76">
      <c r="A34" s="157"/>
      <c r="B34" s="36"/>
      <c r="C34" s="85"/>
      <c r="D34" s="85"/>
      <c r="E34" s="85"/>
      <c r="F34" s="85"/>
      <c r="G34" s="85"/>
      <c r="H34" s="85"/>
      <c r="I34" s="85"/>
      <c r="J34" s="85"/>
      <c r="K34" s="85"/>
      <c r="L34" s="86"/>
      <c r="M34" s="86"/>
      <c r="N34" s="86"/>
      <c r="O34" s="86"/>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158"/>
      <c r="AV34" s="98"/>
      <c r="AW34" s="159"/>
      <c r="AX34" s="159"/>
      <c r="AY34" s="159"/>
      <c r="AZ34" s="159"/>
      <c r="BA34" s="159"/>
      <c r="BB34" s="159"/>
      <c r="BC34" s="160"/>
      <c r="BD34" s="161"/>
      <c r="BE34" s="161"/>
      <c r="BF34" s="46"/>
      <c r="BG34" s="103">
        <f>AS34+AR34+AQ34+AP34-O34</f>
        <v>0</v>
      </c>
      <c r="BH34" s="46">
        <v>0</v>
      </c>
      <c r="BI34" s="46">
        <v>0</v>
      </c>
      <c r="BJ34" s="46">
        <v>0</v>
      </c>
      <c r="BK34" s="46">
        <v>0</v>
      </c>
      <c r="BL34" s="46">
        <v>0</v>
      </c>
      <c r="BM34" s="46">
        <v>0</v>
      </c>
      <c r="BN34" s="46">
        <v>0</v>
      </c>
      <c r="BO34" s="34"/>
      <c r="BP34" s="46"/>
      <c r="BQ34" s="46"/>
      <c r="BR34" s="46"/>
    </row>
    <row r="35" spans="1:76">
      <c r="A35" s="35" t="s">
        <v>198</v>
      </c>
      <c r="B35" s="36" t="s">
        <v>178</v>
      </c>
      <c r="C35" s="88">
        <v>1178.6617363873224</v>
      </c>
      <c r="D35" s="88">
        <v>226.96384124495512</v>
      </c>
      <c r="E35" s="88">
        <v>68.794145293529354</v>
      </c>
      <c r="F35" s="88">
        <v>-645.6309337480169</v>
      </c>
      <c r="G35" s="88">
        <v>-2498.9554554356409</v>
      </c>
      <c r="H35" s="88">
        <v>-2552.7066591608777</v>
      </c>
      <c r="I35" s="88">
        <v>261.07500481277771</v>
      </c>
      <c r="J35" s="88">
        <v>1271.2039524106096</v>
      </c>
      <c r="K35" s="88">
        <v>539.43335312754334</v>
      </c>
      <c r="L35" s="122">
        <v>-6689.1095264376008</v>
      </c>
      <c r="M35" s="122">
        <v>-5422.909720870899</v>
      </c>
      <c r="N35" s="122">
        <f>SUM(AN35:AQ35)</f>
        <v>-6689.1095264376008</v>
      </c>
      <c r="O35" s="122">
        <f>SUM(AR35:AU35)</f>
        <v>-5422.8873104154218</v>
      </c>
      <c r="P35" s="88">
        <v>383.97096976161566</v>
      </c>
      <c r="Q35" s="88">
        <v>-798.79865506158262</v>
      </c>
      <c r="R35" s="88">
        <v>107.76403312604293</v>
      </c>
      <c r="S35" s="88">
        <v>-338.56728157409287</v>
      </c>
      <c r="T35" s="88">
        <v>-581.53454601901592</v>
      </c>
      <c r="U35" s="88">
        <v>19.053366212533774</v>
      </c>
      <c r="V35" s="88">
        <v>-20.072641586151008</v>
      </c>
      <c r="W35" s="88">
        <v>-1916.4016340430078</v>
      </c>
      <c r="X35" s="88">
        <v>-1068.0554522755212</v>
      </c>
      <c r="Y35" s="88">
        <v>987.54181052942863</v>
      </c>
      <c r="Z35" s="88">
        <v>-1408.2314846332345</v>
      </c>
      <c r="AA35" s="88">
        <v>-1063.9615327815507</v>
      </c>
      <c r="AB35" s="88">
        <v>-447.209968878582</v>
      </c>
      <c r="AC35" s="88">
        <v>639.64516830288017</v>
      </c>
      <c r="AD35" s="88">
        <v>-144.67663179274928</v>
      </c>
      <c r="AE35" s="88">
        <f>I35-AB35-AC35-AD35</f>
        <v>213.31643718122882</v>
      </c>
      <c r="AF35" s="88">
        <v>1340.9098661042663</v>
      </c>
      <c r="AG35" s="88">
        <v>-789.85778313189223</v>
      </c>
      <c r="AH35" s="88">
        <v>251.10068849150275</v>
      </c>
      <c r="AI35" s="88">
        <f>J35-AF35-AG35-AH35</f>
        <v>469.05118094673287</v>
      </c>
      <c r="AJ35" s="88">
        <v>573.27859737901099</v>
      </c>
      <c r="AK35" s="88">
        <v>293.64134162069627</v>
      </c>
      <c r="AL35" s="88">
        <v>2193.1135263484043</v>
      </c>
      <c r="AM35" s="88">
        <v>-2520.6001122205685</v>
      </c>
      <c r="AN35" s="88">
        <v>-1211.5393133920275</v>
      </c>
      <c r="AO35" s="88">
        <v>-2803.463838466314</v>
      </c>
      <c r="AP35" s="88">
        <v>-2173.7962613933873</v>
      </c>
      <c r="AQ35" s="88">
        <f>L35-(AN35+AO35+AP35)</f>
        <v>-500.31011318587207</v>
      </c>
      <c r="AR35" s="88">
        <f>'Historical Financials USD_EN'!AR35*'Historical Financials THB_TH'!$AR$8</f>
        <v>-3436.8681497159587</v>
      </c>
      <c r="AS35" s="88">
        <f>SUM('Historical Financials USD_EN'!AR35:AS35)*31.605-AR35</f>
        <v>-3291.0428644553476</v>
      </c>
      <c r="AT35" s="88">
        <f>SUM('Historical Financials USD_EN'!$AR35:AT35)*31.5138-SUM($AR35:AS35)</f>
        <v>281.41692431797674</v>
      </c>
      <c r="AU35" s="89">
        <f>SUM('Historical Financials USD_EN'!$AR35:AU35)*31.2934-SUM($AR35:AT35)</f>
        <v>1023.6067794379078</v>
      </c>
      <c r="AV35" s="98"/>
      <c r="AW35" s="128">
        <f>AB35+AC35</f>
        <v>192.43519942429816</v>
      </c>
      <c r="AX35" s="128">
        <f>AD35+AE35</f>
        <v>68.639805388479544</v>
      </c>
      <c r="AY35" s="128">
        <f>AF35+AG35</f>
        <v>551.05208297237402</v>
      </c>
      <c r="AZ35" s="128">
        <f>AH35+AI35</f>
        <v>720.15186943823562</v>
      </c>
      <c r="BA35" s="128">
        <f>AJ35+AK35</f>
        <v>866.91993899970726</v>
      </c>
      <c r="BB35" s="128">
        <f>AL35+AM35</f>
        <v>-327.48658587216414</v>
      </c>
      <c r="BC35" s="100">
        <f>AN35+AO35</f>
        <v>-4015.0031518583414</v>
      </c>
      <c r="BD35" s="124"/>
      <c r="BE35" s="128">
        <v>-6188.7994132517288</v>
      </c>
      <c r="BF35" s="34">
        <f>AO35+AN35+AM35+AL35-N35</f>
        <v>2346.6197887070948</v>
      </c>
      <c r="BG35" s="103">
        <f t="shared" si="5"/>
        <v>-3979.1300783351444</v>
      </c>
      <c r="BH35" s="46">
        <v>0</v>
      </c>
      <c r="BI35" s="46">
        <v>0</v>
      </c>
      <c r="BJ35" s="46">
        <v>0</v>
      </c>
      <c r="BK35" s="46">
        <v>0</v>
      </c>
      <c r="BL35" s="46">
        <v>0</v>
      </c>
      <c r="BM35" s="46">
        <v>-1497.393625269121</v>
      </c>
      <c r="BN35" s="46">
        <v>-4966.128215210596</v>
      </c>
      <c r="BO35" s="162">
        <v>-2845.6052469024289</v>
      </c>
      <c r="BP35" s="46"/>
      <c r="BQ35" s="46">
        <f>BS35-BR35</f>
        <v>21.539749983661956</v>
      </c>
      <c r="BR35" s="34">
        <v>63.681158419776715</v>
      </c>
      <c r="BS35" s="34">
        <v>85.220908403438671</v>
      </c>
    </row>
    <row r="36" spans="1:76">
      <c r="A36" s="163" t="s">
        <v>3</v>
      </c>
      <c r="B36" s="164" t="s">
        <v>178</v>
      </c>
      <c r="C36" s="165">
        <f t="shared" ref="C36:AB36" si="30">C15+C35</f>
        <v>13777.553773575026</v>
      </c>
      <c r="D36" s="165">
        <f t="shared" si="30"/>
        <v>17120.579999999987</v>
      </c>
      <c r="E36" s="165">
        <f t="shared" si="30"/>
        <v>14409.830999999995</v>
      </c>
      <c r="F36" s="165">
        <f t="shared" si="30"/>
        <v>14037.599999999991</v>
      </c>
      <c r="G36" s="165">
        <f t="shared" si="30"/>
        <v>15959.320187334579</v>
      </c>
      <c r="H36" s="165">
        <f t="shared" si="30"/>
        <v>19404.849742754075</v>
      </c>
      <c r="I36" s="165">
        <f t="shared" si="30"/>
        <v>27626.745999999985</v>
      </c>
      <c r="J36" s="165">
        <f t="shared" si="30"/>
        <v>35348.654120999978</v>
      </c>
      <c r="K36" s="165">
        <f t="shared" si="30"/>
        <v>47128.519797603207</v>
      </c>
      <c r="L36" s="96">
        <f t="shared" si="30"/>
        <v>28913.526002302391</v>
      </c>
      <c r="M36" s="96">
        <f t="shared" si="30"/>
        <v>29423.942204141611</v>
      </c>
      <c r="N36" s="96">
        <f t="shared" si="30"/>
        <v>28913.526002302391</v>
      </c>
      <c r="O36" s="96">
        <f t="shared" si="30"/>
        <v>29423.943064016803</v>
      </c>
      <c r="P36" s="165">
        <f t="shared" si="30"/>
        <v>3112.9</v>
      </c>
      <c r="Q36" s="165">
        <f t="shared" si="30"/>
        <v>3175.0999999999949</v>
      </c>
      <c r="R36" s="165">
        <f t="shared" si="30"/>
        <v>4104.1960000000072</v>
      </c>
      <c r="S36" s="165">
        <f t="shared" si="30"/>
        <v>3645.4039999999959</v>
      </c>
      <c r="T36" s="165">
        <f t="shared" si="30"/>
        <v>3983.1813290000014</v>
      </c>
      <c r="U36" s="165">
        <f t="shared" si="30"/>
        <v>4986.7445609359902</v>
      </c>
      <c r="V36" s="165">
        <f t="shared" si="30"/>
        <v>4331.871943929701</v>
      </c>
      <c r="W36" s="165">
        <f t="shared" si="30"/>
        <v>2657.522353468883</v>
      </c>
      <c r="X36" s="165">
        <f t="shared" si="30"/>
        <v>3692.9077318703849</v>
      </c>
      <c r="Y36" s="165">
        <f t="shared" si="30"/>
        <v>7199.6740271296094</v>
      </c>
      <c r="Z36" s="165">
        <f t="shared" si="30"/>
        <v>4503.1155945316114</v>
      </c>
      <c r="AA36" s="165">
        <f t="shared" si="30"/>
        <v>4009.1523892224714</v>
      </c>
      <c r="AB36" s="165">
        <f t="shared" si="30"/>
        <v>4356.886364</v>
      </c>
      <c r="AC36" s="165">
        <v>8389.1494372882116</v>
      </c>
      <c r="AD36" s="165">
        <f t="shared" ref="AD36:AU36" si="31">AD15+AD35</f>
        <v>7416.2951727117897</v>
      </c>
      <c r="AE36" s="165">
        <f t="shared" si="31"/>
        <v>7464.4150256470721</v>
      </c>
      <c r="AF36" s="165">
        <f t="shared" si="31"/>
        <v>9022.3499999999985</v>
      </c>
      <c r="AG36" s="165">
        <f t="shared" si="31"/>
        <v>7398.832236243743</v>
      </c>
      <c r="AH36" s="165">
        <f t="shared" si="31"/>
        <v>10023.024263756251</v>
      </c>
      <c r="AI36" s="165">
        <f t="shared" si="31"/>
        <v>8904.4476209999848</v>
      </c>
      <c r="AJ36" s="165">
        <f t="shared" si="31"/>
        <v>10863.078130000004</v>
      </c>
      <c r="AK36" s="165">
        <f t="shared" si="31"/>
        <v>12688.008431999977</v>
      </c>
      <c r="AL36" s="165">
        <f t="shared" si="31"/>
        <v>15640.520992550028</v>
      </c>
      <c r="AM36" s="165">
        <f t="shared" si="31"/>
        <v>7936.9122430532079</v>
      </c>
      <c r="AN36" s="165">
        <f t="shared" si="31"/>
        <v>8392.7542045192113</v>
      </c>
      <c r="AO36" s="165">
        <f t="shared" si="31"/>
        <v>8615.5354436889156</v>
      </c>
      <c r="AP36" s="165">
        <f t="shared" si="31"/>
        <v>6419.2064894149789</v>
      </c>
      <c r="AQ36" s="165">
        <f t="shared" si="31"/>
        <v>5486.0298646792862</v>
      </c>
      <c r="AR36" s="165">
        <f t="shared" si="31"/>
        <v>6065.5563749999992</v>
      </c>
      <c r="AS36" s="165">
        <f t="shared" si="31"/>
        <v>6430.5193923789748</v>
      </c>
      <c r="AT36" s="165">
        <f t="shared" si="31"/>
        <v>8123.8413296210183</v>
      </c>
      <c r="AU36" s="97">
        <f t="shared" si="31"/>
        <v>8804.0259670168125</v>
      </c>
      <c r="AV36" s="98"/>
      <c r="AW36" s="166">
        <f t="shared" ref="AW36:BB36" si="32">AW15+AW35</f>
        <v>12746.035801288212</v>
      </c>
      <c r="AX36" s="166">
        <f t="shared" si="32"/>
        <v>14880.710198358862</v>
      </c>
      <c r="AY36" s="166">
        <f t="shared" si="32"/>
        <v>16421.182236243741</v>
      </c>
      <c r="AZ36" s="166">
        <f t="shared" si="32"/>
        <v>18927.471884756236</v>
      </c>
      <c r="BA36" s="166">
        <f t="shared" si="32"/>
        <v>23551.086561999982</v>
      </c>
      <c r="BB36" s="166">
        <f t="shared" si="32"/>
        <v>23577.433235603236</v>
      </c>
      <c r="BC36" s="109">
        <f>AN36+AO36</f>
        <v>17008.289648208127</v>
      </c>
      <c r="BD36" s="167"/>
      <c r="BE36" s="167"/>
      <c r="BF36" s="34">
        <f t="shared" ref="BF36:BF42" si="33">AO36+AN36+AM36+AL36-N36</f>
        <v>11672.196881508975</v>
      </c>
      <c r="BG36" s="103">
        <f t="shared" si="5"/>
        <v>-5022.6309425435647</v>
      </c>
      <c r="BH36" s="46">
        <v>0</v>
      </c>
      <c r="BI36" s="46">
        <v>-3.529094101395458E-7</v>
      </c>
      <c r="BJ36" s="46">
        <v>0</v>
      </c>
      <c r="BK36" s="46">
        <v>0</v>
      </c>
      <c r="BL36" s="46">
        <v>0</v>
      </c>
      <c r="BM36" s="46">
        <v>-19826.195043327232</v>
      </c>
      <c r="BN36" s="46">
        <v>6017.2549453846768</v>
      </c>
      <c r="BO36" s="166">
        <f>BO15+BO35</f>
        <v>5662.1764324432806</v>
      </c>
      <c r="BP36" s="46"/>
      <c r="BQ36" s="46"/>
      <c r="BR36" s="46"/>
    </row>
    <row r="37" spans="1:76">
      <c r="A37" s="35" t="s">
        <v>199</v>
      </c>
      <c r="B37" s="36" t="s">
        <v>178</v>
      </c>
      <c r="C37" s="88">
        <v>2451</v>
      </c>
      <c r="D37" s="88">
        <v>6001.42</v>
      </c>
      <c r="E37" s="88">
        <v>1349.26</v>
      </c>
      <c r="F37" s="88">
        <v>191.93699999999995</v>
      </c>
      <c r="G37" s="88">
        <v>-57.992999999999824</v>
      </c>
      <c r="H37" s="88">
        <v>2412.761</v>
      </c>
      <c r="I37" s="88">
        <f t="shared" ref="I37:O37" si="34">SUM(I38:I40)</f>
        <v>6339.0115229550975</v>
      </c>
      <c r="J37" s="88">
        <f t="shared" si="34"/>
        <v>4204.7006568014476</v>
      </c>
      <c r="K37" s="88">
        <f t="shared" si="34"/>
        <v>684.45845463625358</v>
      </c>
      <c r="L37" s="122">
        <f t="shared" si="34"/>
        <v>-704.87064266141044</v>
      </c>
      <c r="M37" s="122">
        <f t="shared" si="34"/>
        <v>89.322320626561549</v>
      </c>
      <c r="N37" s="122">
        <f t="shared" si="34"/>
        <v>-704.87064266141044</v>
      </c>
      <c r="O37" s="122">
        <f t="shared" si="34"/>
        <v>89.322320626561606</v>
      </c>
      <c r="P37" s="88">
        <v>291.10000000000002</v>
      </c>
      <c r="Q37" s="88">
        <v>102.75400000000008</v>
      </c>
      <c r="R37" s="88">
        <v>365.58499999999975</v>
      </c>
      <c r="S37" s="88">
        <v>-567.50199999999995</v>
      </c>
      <c r="T37" s="88">
        <v>-55.053599999999996</v>
      </c>
      <c r="U37" s="88">
        <v>274.08760000000012</v>
      </c>
      <c r="V37" s="88">
        <v>-287.62176588335012</v>
      </c>
      <c r="W37" s="88">
        <v>10.594765883350192</v>
      </c>
      <c r="X37" s="88">
        <v>137.53691600000002</v>
      </c>
      <c r="Y37" s="88">
        <v>2657.2890839999995</v>
      </c>
      <c r="Z37" s="88">
        <v>-14.692999999999302</v>
      </c>
      <c r="AA37" s="88">
        <f>H37-X37-Y37-Z37</f>
        <v>-367.3720000000003</v>
      </c>
      <c r="AB37" s="88">
        <v>3276.1452029999996</v>
      </c>
      <c r="AC37" s="88">
        <v>2485.20716551141</v>
      </c>
      <c r="AD37" s="88">
        <v>403.28063148859019</v>
      </c>
      <c r="AE37" s="88">
        <f t="shared" ref="AE37:AM37" si="35">SUM(AE38:AE40)</f>
        <v>174.3788353753996</v>
      </c>
      <c r="AF37" s="88">
        <f t="shared" si="35"/>
        <v>-26.846506093384981</v>
      </c>
      <c r="AG37" s="88">
        <f t="shared" si="35"/>
        <v>-88.178847113517023</v>
      </c>
      <c r="AH37" s="88">
        <f t="shared" si="35"/>
        <v>-1370.9818779483239</v>
      </c>
      <c r="AI37" s="88">
        <f t="shared" si="35"/>
        <v>5690.7078879566743</v>
      </c>
      <c r="AJ37" s="88">
        <f t="shared" si="35"/>
        <v>-194.37372344601002</v>
      </c>
      <c r="AK37" s="88">
        <f t="shared" si="35"/>
        <v>533.90903666868178</v>
      </c>
      <c r="AL37" s="88">
        <f t="shared" si="35"/>
        <v>-243.4812745452906</v>
      </c>
      <c r="AM37" s="88">
        <f t="shared" si="35"/>
        <v>588.40441595887251</v>
      </c>
      <c r="AN37" s="88">
        <f>SUM(AN38:AN41)</f>
        <v>770.0286655632583</v>
      </c>
      <c r="AO37" s="88">
        <f>SUM(AO38:AO41)</f>
        <v>-193.12297340756621</v>
      </c>
      <c r="AP37" s="88">
        <f>SUM(AP38:AP41)</f>
        <v>-217.78650606235618</v>
      </c>
      <c r="AQ37" s="88">
        <f>L37-(AN37+AO37+AP37)</f>
        <v>-1063.9898287547464</v>
      </c>
      <c r="AR37" s="88">
        <f>SUM(AR38:AR40)</f>
        <v>1629.8505093201002</v>
      </c>
      <c r="AS37" s="88">
        <f>SUM(AS38:AS40)</f>
        <v>14.357484558616818</v>
      </c>
      <c r="AT37" s="88">
        <f>SUM(AT38:AT40)</f>
        <v>-607.70160669781308</v>
      </c>
      <c r="AU37" s="89">
        <f>SUM(AU38:AU40)</f>
        <v>-947.18406655434251</v>
      </c>
      <c r="AV37" s="98"/>
      <c r="AW37" s="128">
        <f t="shared" ref="AW37:BC37" si="36">SUM(AW38:AW40)</f>
        <v>5761.3522940217817</v>
      </c>
      <c r="AX37" s="128">
        <f t="shared" si="36"/>
        <v>577.65922893331424</v>
      </c>
      <c r="AY37" s="128">
        <f t="shared" si="36"/>
        <v>-115.025353206902</v>
      </c>
      <c r="AZ37" s="128">
        <f t="shared" si="36"/>
        <v>4319.7260100083495</v>
      </c>
      <c r="BA37" s="128">
        <f t="shared" si="36"/>
        <v>339.53531322267179</v>
      </c>
      <c r="BB37" s="128">
        <f t="shared" si="36"/>
        <v>344.92314141358185</v>
      </c>
      <c r="BC37" s="100">
        <f t="shared" si="36"/>
        <v>576.90569215569212</v>
      </c>
      <c r="BD37" s="124"/>
      <c r="BE37" s="124"/>
      <c r="BF37" s="34">
        <f t="shared" si="33"/>
        <v>1626.6994762306845</v>
      </c>
      <c r="BG37" s="103">
        <f t="shared" si="5"/>
        <v>273.10933843505268</v>
      </c>
      <c r="BH37" s="46">
        <v>0</v>
      </c>
      <c r="BI37" s="46">
        <v>0</v>
      </c>
      <c r="BJ37" s="46">
        <v>0</v>
      </c>
      <c r="BK37" s="46">
        <v>0</v>
      </c>
      <c r="BL37" s="46">
        <v>0</v>
      </c>
      <c r="BM37" s="46">
        <v>344.92314141358185</v>
      </c>
      <c r="BN37" s="46">
        <v>576.90569215569212</v>
      </c>
      <c r="BO37" s="128">
        <f>SUM(BO38:BO40)</f>
        <v>-217.78650606235618</v>
      </c>
      <c r="BP37" s="46"/>
      <c r="BQ37" s="46"/>
      <c r="BR37" s="46"/>
    </row>
    <row r="38" spans="1:76" hidden="1" outlineLevel="1">
      <c r="A38" s="35" t="s">
        <v>200</v>
      </c>
      <c r="B38" s="36" t="s">
        <v>178</v>
      </c>
      <c r="C38" s="88"/>
      <c r="D38" s="88">
        <v>-613</v>
      </c>
      <c r="E38" s="88">
        <v>-386.74400000000003</v>
      </c>
      <c r="F38" s="88">
        <v>31.921502977061998</v>
      </c>
      <c r="G38" s="88">
        <v>-126.21408373686201</v>
      </c>
      <c r="H38" s="88">
        <v>-165.51109173241804</v>
      </c>
      <c r="I38" s="88">
        <v>-186.42087900479504</v>
      </c>
      <c r="J38" s="88">
        <v>-539.68478535981205</v>
      </c>
      <c r="K38" s="88">
        <f>AL38+AM38+AJ38+AK38</f>
        <v>-1127.8336445309328</v>
      </c>
      <c r="L38" s="122">
        <v>-799.37650396950744</v>
      </c>
      <c r="M38" s="122">
        <v>-991.4193802466632</v>
      </c>
      <c r="N38" s="122">
        <f>SUM(AN38:AQ38)</f>
        <v>-799.37650396950744</v>
      </c>
      <c r="O38" s="122">
        <f>SUM(AR38:AU38)</f>
        <v>-991.4193802466632</v>
      </c>
      <c r="P38" s="88">
        <v>-1.3950879999999999E-2</v>
      </c>
      <c r="Q38" s="88">
        <v>30.911206718319999</v>
      </c>
      <c r="R38" s="88">
        <v>0.69305840733091983</v>
      </c>
      <c r="S38" s="88">
        <f>F38-P38-Q38-R38</f>
        <v>0.33118873141107841</v>
      </c>
      <c r="T38" s="88">
        <v>0</v>
      </c>
      <c r="U38" s="88">
        <v>-22.487942800399999</v>
      </c>
      <c r="V38" s="88">
        <v>-14.099514900940001</v>
      </c>
      <c r="W38" s="88">
        <v>-89.626626035522008</v>
      </c>
      <c r="X38" s="88">
        <v>-19.157653228191997</v>
      </c>
      <c r="Y38" s="88">
        <v>-96.471665880031992</v>
      </c>
      <c r="Z38" s="88">
        <v>-11.72071355015202</v>
      </c>
      <c r="AA38" s="88">
        <f>H38-X38-Y38-Z38</f>
        <v>-38.161059074042022</v>
      </c>
      <c r="AB38" s="88">
        <v>-10.400476729862001</v>
      </c>
      <c r="AC38" s="88">
        <v>-41.821318557622</v>
      </c>
      <c r="AD38" s="88">
        <v>-12.519269972650008</v>
      </c>
      <c r="AE38" s="88">
        <f>I38-AB38-AC38-AD38</f>
        <v>-121.67981374466105</v>
      </c>
      <c r="AF38" s="88">
        <v>-72.836029231999987</v>
      </c>
      <c r="AG38" s="88">
        <v>-92.732360810178989</v>
      </c>
      <c r="AH38" s="88">
        <v>-124.26129056984905</v>
      </c>
      <c r="AI38" s="88">
        <f>J38-AF38-AG38-AH38</f>
        <v>-249.85510474778403</v>
      </c>
      <c r="AJ38" s="88">
        <v>-189.37865765538601</v>
      </c>
      <c r="AK38" s="88">
        <v>-356.7418023528582</v>
      </c>
      <c r="AL38" s="88">
        <v>-255.79549023576465</v>
      </c>
      <c r="AM38" s="88">
        <v>-325.91769428692396</v>
      </c>
      <c r="AN38" s="88">
        <v>-233.13812385704506</v>
      </c>
      <c r="AO38" s="88">
        <v>-146.44515324001696</v>
      </c>
      <c r="AP38" s="88">
        <v>-212.17445349283707</v>
      </c>
      <c r="AQ38" s="88">
        <f>L38-(AN38+AO38+AP38)</f>
        <v>-207.61877337960834</v>
      </c>
      <c r="AR38" s="88">
        <f>'Historical Financials USD_EN'!AR38*'Historical Financials THB_TH'!$AR$8</f>
        <v>-100.43500228471913</v>
      </c>
      <c r="AS38" s="88">
        <v>-255.62378889554515</v>
      </c>
      <c r="AT38" s="88">
        <v>-313.17352770792309</v>
      </c>
      <c r="AU38" s="89">
        <v>-322.18706135847583</v>
      </c>
      <c r="AV38" s="98"/>
      <c r="AW38" s="128">
        <f>AB38+AC38</f>
        <v>-52.221795287483999</v>
      </c>
      <c r="AX38" s="128">
        <f>AD38+AE38</f>
        <v>-134.19908371731105</v>
      </c>
      <c r="AY38" s="128">
        <f>AF38+AG38</f>
        <v>-165.56839004217898</v>
      </c>
      <c r="AZ38" s="128">
        <f>AH38+AI38</f>
        <v>-374.11639531763308</v>
      </c>
      <c r="BA38" s="128">
        <f>AJ38+AK38</f>
        <v>-546.12046000824421</v>
      </c>
      <c r="BB38" s="128">
        <f>AL38+AM38</f>
        <v>-581.71318452268861</v>
      </c>
      <c r="BC38" s="100">
        <f>AN38+AO38</f>
        <v>-379.58327709706202</v>
      </c>
      <c r="BD38" s="124"/>
      <c r="BE38" s="128"/>
      <c r="BF38" s="34">
        <f t="shared" si="33"/>
        <v>-161.91995765024319</v>
      </c>
      <c r="BG38" s="103">
        <f t="shared" si="5"/>
        <v>215.5673621939535</v>
      </c>
      <c r="BH38" s="46">
        <v>0</v>
      </c>
      <c r="BI38" s="46">
        <v>0</v>
      </c>
      <c r="BJ38" s="46">
        <v>0</v>
      </c>
      <c r="BK38" s="46">
        <v>0</v>
      </c>
      <c r="BL38" s="46">
        <v>0</v>
      </c>
      <c r="BM38" s="46">
        <v>-581.71318452268861</v>
      </c>
      <c r="BN38" s="46">
        <v>-379.58327709706202</v>
      </c>
      <c r="BO38" s="128">
        <v>-212.17445349283707</v>
      </c>
      <c r="BP38" s="46"/>
      <c r="BQ38" s="46"/>
      <c r="BR38" s="46"/>
    </row>
    <row r="39" spans="1:76" hidden="1" outlineLevel="1">
      <c r="A39" s="35" t="s">
        <v>201</v>
      </c>
      <c r="B39" s="36" t="s">
        <v>178</v>
      </c>
      <c r="C39" s="88">
        <v>2451</v>
      </c>
      <c r="D39" s="88">
        <v>8359</v>
      </c>
      <c r="E39" s="88">
        <v>147.54</v>
      </c>
      <c r="F39" s="88">
        <v>-298.07577206272498</v>
      </c>
      <c r="G39" s="88">
        <v>506.41430900335786</v>
      </c>
      <c r="H39" s="88">
        <v>2628.3745511458674</v>
      </c>
      <c r="I39" s="88">
        <v>6021.7989916368942</v>
      </c>
      <c r="J39" s="88">
        <v>1380.6485665666301</v>
      </c>
      <c r="K39" s="88">
        <f>AL39+AM39+AJ39+AK39</f>
        <v>1878.6685194742386</v>
      </c>
      <c r="L39" s="122">
        <f>'Historical Financials USD_EN'!L39*L8</f>
        <v>369.202400124919</v>
      </c>
      <c r="M39" s="122">
        <f>'Historical Financials USD_EN'!M39*M8</f>
        <v>1127.9151044030978</v>
      </c>
      <c r="N39" s="122">
        <f>SUM(AN39:AQ39)</f>
        <v>369.202400124919</v>
      </c>
      <c r="O39" s="122">
        <f>SUM(AR39:AU39)</f>
        <v>1127.9151044030978</v>
      </c>
      <c r="P39" s="88">
        <v>0</v>
      </c>
      <c r="Q39" s="88">
        <v>0</v>
      </c>
      <c r="R39" s="88">
        <v>-8.5312179999999987E-2</v>
      </c>
      <c r="S39" s="88">
        <f>F39-P39-Q39-R39</f>
        <v>-297.99045988272496</v>
      </c>
      <c r="T39" s="88">
        <v>0</v>
      </c>
      <c r="U39" s="88">
        <v>403.27290083075695</v>
      </c>
      <c r="V39" s="88">
        <v>3.332858950670925E-4</v>
      </c>
      <c r="W39" s="88">
        <v>103.14107488670584</v>
      </c>
      <c r="X39" s="88">
        <v>192.80832173209899</v>
      </c>
      <c r="Y39" s="88">
        <v>2756.7833940067594</v>
      </c>
      <c r="Z39" s="88">
        <v>-1.0571094541944603E-6</v>
      </c>
      <c r="AA39" s="88">
        <f>H39-X39-Y39-Z39</f>
        <v>-321.2171635358817</v>
      </c>
      <c r="AB39" s="88">
        <v>3289.8192637128</v>
      </c>
      <c r="AC39" s="88">
        <v>2608.4598285793727</v>
      </c>
      <c r="AD39" s="88">
        <v>432.90314050443988</v>
      </c>
      <c r="AE39" s="88">
        <f>I39-AB39-AC39-AD39</f>
        <v>-309.3832411597183</v>
      </c>
      <c r="AF39" s="88">
        <v>0</v>
      </c>
      <c r="AG39" s="88">
        <v>-1.69156295</v>
      </c>
      <c r="AH39" s="88">
        <v>-1214.9292228754421</v>
      </c>
      <c r="AI39" s="88">
        <f>J39-AF39-AG39-AH39</f>
        <v>2597.2693523920721</v>
      </c>
      <c r="AJ39" s="88">
        <v>0</v>
      </c>
      <c r="AK39" s="88">
        <v>894.87708966034802</v>
      </c>
      <c r="AL39" s="88">
        <v>-4.4808597735419653</v>
      </c>
      <c r="AM39" s="88">
        <v>988.27228958743262</v>
      </c>
      <c r="AN39" s="88">
        <v>815.06042300236004</v>
      </c>
      <c r="AO39" s="88">
        <v>-1.6523299305970305</v>
      </c>
      <c r="AP39" s="88">
        <v>11.190933008455005</v>
      </c>
      <c r="AQ39" s="88">
        <f>L39-(AN39+AO39+AP39)</f>
        <v>-455.39662595529899</v>
      </c>
      <c r="AR39" s="88">
        <f>'Historical Financials USD_EN'!AR39*'Historical Financials THB_TH'!$AR$8</f>
        <v>1930.6543622684517</v>
      </c>
      <c r="AS39" s="88">
        <v>-1.024044057293402</v>
      </c>
      <c r="AT39" s="88">
        <v>-278.96231415991366</v>
      </c>
      <c r="AU39" s="89">
        <v>-522.75289964814704</v>
      </c>
      <c r="AV39" s="98"/>
      <c r="AW39" s="128">
        <f>AB39+AC39</f>
        <v>5898.2790922921722</v>
      </c>
      <c r="AX39" s="128">
        <f>AD39+AE39</f>
        <v>123.51989934472158</v>
      </c>
      <c r="AY39" s="128">
        <f>AF39+AG39</f>
        <v>-1.69156295</v>
      </c>
      <c r="AZ39" s="128">
        <f>AH39+AI39</f>
        <v>1382.34012951663</v>
      </c>
      <c r="BA39" s="128">
        <f>AJ39+AK39</f>
        <v>894.87708966034802</v>
      </c>
      <c r="BB39" s="128">
        <f>AL39+AM39</f>
        <v>983.79142981389066</v>
      </c>
      <c r="BC39" s="100">
        <f>AN39+AO39</f>
        <v>813.40809307176301</v>
      </c>
      <c r="BD39" s="124"/>
      <c r="BE39" s="128"/>
      <c r="BF39" s="34">
        <f t="shared" si="33"/>
        <v>1427.9971227607346</v>
      </c>
      <c r="BG39" s="103">
        <f t="shared" si="5"/>
        <v>357.50952086121652</v>
      </c>
      <c r="BH39" s="46">
        <v>0</v>
      </c>
      <c r="BI39" s="46">
        <v>0</v>
      </c>
      <c r="BJ39" s="46">
        <v>0</v>
      </c>
      <c r="BK39" s="46">
        <v>0</v>
      </c>
      <c r="BL39" s="46">
        <v>0</v>
      </c>
      <c r="BM39" s="46">
        <v>983.79142981389066</v>
      </c>
      <c r="BN39" s="46">
        <v>813.40809307176301</v>
      </c>
      <c r="BO39" s="128">
        <v>11.190933008455005</v>
      </c>
      <c r="BP39" s="46"/>
      <c r="BQ39" s="46"/>
      <c r="BR39" s="46"/>
    </row>
    <row r="40" spans="1:76" hidden="1" outlineLevel="1">
      <c r="A40" s="35" t="s">
        <v>202</v>
      </c>
      <c r="B40" s="36" t="s">
        <v>178</v>
      </c>
      <c r="C40" s="88"/>
      <c r="D40" s="88">
        <v>-1744.58</v>
      </c>
      <c r="E40" s="88">
        <v>1587.94</v>
      </c>
      <c r="F40" s="88">
        <v>458.08446489599999</v>
      </c>
      <c r="G40" s="88">
        <v>-438.2021690877657</v>
      </c>
      <c r="H40" s="88">
        <v>-50.104234876333749</v>
      </c>
      <c r="I40" s="88">
        <v>503.63341032299786</v>
      </c>
      <c r="J40" s="88">
        <v>3363.73687559463</v>
      </c>
      <c r="K40" s="88">
        <f>AL40+AM40+AJ40+AK40</f>
        <v>-66.376420307052214</v>
      </c>
      <c r="L40" s="122">
        <f>'Historical Financials USD_EN'!L40*L8</f>
        <v>-274.696538816822</v>
      </c>
      <c r="M40" s="122">
        <f>'Historical Financials USD_EN'!M40*M8</f>
        <v>-47.173403529873006</v>
      </c>
      <c r="N40" s="122">
        <f>SUM(AN40:AQ40)</f>
        <v>-274.696538816822</v>
      </c>
      <c r="O40" s="122">
        <f>SUM(AR40:AU40)</f>
        <v>-47.173403529872957</v>
      </c>
      <c r="P40" s="88">
        <v>291.05450661000003</v>
      </c>
      <c r="Q40" s="88">
        <v>72.062498382046044</v>
      </c>
      <c r="R40" s="88">
        <v>364.97673035495393</v>
      </c>
      <c r="S40" s="88">
        <f>F40-P40-Q40-R40</f>
        <v>-270.00927045100002</v>
      </c>
      <c r="T40" s="88">
        <v>-55.053591657683299</v>
      </c>
      <c r="U40" s="88">
        <v>-106.69497053838677</v>
      </c>
      <c r="V40" s="88">
        <v>-273.52538863996824</v>
      </c>
      <c r="W40" s="88">
        <v>-2.9282182517274578</v>
      </c>
      <c r="X40" s="88">
        <v>-36.112902954755995</v>
      </c>
      <c r="Y40" s="88">
        <v>-3.0246208255489364</v>
      </c>
      <c r="Z40" s="88">
        <v>-2.9717593871851129</v>
      </c>
      <c r="AA40" s="88">
        <f>H40-X40-Y40-Z40</f>
        <v>-7.9949517088437041</v>
      </c>
      <c r="AB40" s="88">
        <v>-3.2733200475500004</v>
      </c>
      <c r="AC40" s="88">
        <v>-81.431682935355866</v>
      </c>
      <c r="AD40" s="88">
        <v>-17.103476973875217</v>
      </c>
      <c r="AE40" s="88">
        <f>I40-AB40-AC40-AD40</f>
        <v>605.44189027977893</v>
      </c>
      <c r="AF40" s="88">
        <v>45.989523138615006</v>
      </c>
      <c r="AG40" s="88">
        <v>6.2450766466619658</v>
      </c>
      <c r="AH40" s="88">
        <v>-31.79136450303281</v>
      </c>
      <c r="AI40" s="88">
        <f>J40-AF40-AG40-AH40</f>
        <v>3343.2936403123858</v>
      </c>
      <c r="AJ40" s="88">
        <v>-4.9950657906240155</v>
      </c>
      <c r="AK40" s="88">
        <v>-4.2262506388079855</v>
      </c>
      <c r="AL40" s="88">
        <v>16.795075464016001</v>
      </c>
      <c r="AM40" s="88">
        <v>-73.950179341636215</v>
      </c>
      <c r="AN40" s="88">
        <v>188.10636641794329</v>
      </c>
      <c r="AO40" s="88">
        <v>-45.025490236952209</v>
      </c>
      <c r="AP40" s="88">
        <v>-16.802985577974113</v>
      </c>
      <c r="AQ40" s="88">
        <f>L40-(AN40+AO40+AP40)</f>
        <v>-400.974429419839</v>
      </c>
      <c r="AR40" s="88">
        <f>'Historical Financials USD_EN'!AR40*'Historical Financials THB_TH'!$AR$8</f>
        <v>-200.36885066363234</v>
      </c>
      <c r="AS40" s="88">
        <v>271.00531751145536</v>
      </c>
      <c r="AT40" s="88">
        <v>-15.565764829976331</v>
      </c>
      <c r="AU40" s="89">
        <v>-102.24410554771964</v>
      </c>
      <c r="AV40" s="98"/>
      <c r="AW40" s="128">
        <f>AB40+AC40</f>
        <v>-84.705002982905867</v>
      </c>
      <c r="AX40" s="128">
        <f>AD40+AE40</f>
        <v>588.33841330590371</v>
      </c>
      <c r="AY40" s="128">
        <f>AF40+AG40</f>
        <v>52.23459978527697</v>
      </c>
      <c r="AZ40" s="128">
        <f>AH40+AI40</f>
        <v>3311.5022758093528</v>
      </c>
      <c r="BA40" s="128">
        <f>AJ40+AK40</f>
        <v>-9.2213164294320009</v>
      </c>
      <c r="BB40" s="128">
        <f>AL40+AM40</f>
        <v>-57.155103877620213</v>
      </c>
      <c r="BC40" s="100">
        <f>AN40+AO40</f>
        <v>143.08087618099108</v>
      </c>
      <c r="BD40" s="124"/>
      <c r="BE40" s="124"/>
      <c r="BF40" s="34">
        <f t="shared" si="33"/>
        <v>360.62231112019288</v>
      </c>
      <c r="BG40" s="103">
        <f t="shared" si="5"/>
        <v>-299.96754462011711</v>
      </c>
      <c r="BH40" s="46">
        <v>0</v>
      </c>
      <c r="BI40" s="46">
        <v>0</v>
      </c>
      <c r="BJ40" s="46">
        <v>0</v>
      </c>
      <c r="BK40" s="46">
        <v>0</v>
      </c>
      <c r="BL40" s="46">
        <v>0</v>
      </c>
      <c r="BM40" s="46">
        <v>-57.155103877620213</v>
      </c>
      <c r="BN40" s="46">
        <v>143.08087618099108</v>
      </c>
      <c r="BO40" s="151">
        <v>-16.802985577974113</v>
      </c>
      <c r="BP40" s="46"/>
      <c r="BQ40" s="46"/>
      <c r="BR40" s="46"/>
    </row>
    <row r="41" spans="1:76" hidden="1" outlineLevel="1">
      <c r="A41" s="35"/>
      <c r="B41" s="36"/>
      <c r="C41" s="88"/>
      <c r="D41" s="88"/>
      <c r="E41" s="88"/>
      <c r="F41" s="88"/>
      <c r="G41" s="88"/>
      <c r="H41" s="88"/>
      <c r="I41" s="88"/>
      <c r="J41" s="88"/>
      <c r="K41" s="88"/>
      <c r="L41" s="96"/>
      <c r="M41" s="96"/>
      <c r="N41" s="96"/>
      <c r="O41" s="96"/>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9"/>
      <c r="AV41" s="98"/>
      <c r="AW41" s="128"/>
      <c r="AX41" s="128"/>
      <c r="AY41" s="128"/>
      <c r="AZ41" s="128"/>
      <c r="BA41" s="128"/>
      <c r="BB41" s="128"/>
      <c r="BC41" s="100"/>
      <c r="BD41" s="124"/>
      <c r="BE41" s="124"/>
      <c r="BF41" s="34">
        <f t="shared" si="33"/>
        <v>0</v>
      </c>
      <c r="BG41" s="103">
        <f t="shared" si="5"/>
        <v>0</v>
      </c>
      <c r="BH41" s="46"/>
      <c r="BI41" s="46"/>
      <c r="BJ41" s="46"/>
      <c r="BK41" s="46"/>
      <c r="BL41" s="46"/>
      <c r="BM41" s="46"/>
      <c r="BN41" s="46"/>
      <c r="BO41" s="151"/>
      <c r="BP41" s="46"/>
      <c r="BQ41" s="46"/>
      <c r="BR41" s="46"/>
    </row>
    <row r="42" spans="1:76" collapsed="1">
      <c r="A42" s="35" t="s">
        <v>185</v>
      </c>
      <c r="B42" s="36" t="s">
        <v>178</v>
      </c>
      <c r="C42" s="115">
        <f t="shared" ref="C42:J42" si="37">C23</f>
        <v>0</v>
      </c>
      <c r="D42" s="115">
        <f t="shared" si="37"/>
        <v>0</v>
      </c>
      <c r="E42" s="115">
        <f t="shared" si="37"/>
        <v>115.94154581464539</v>
      </c>
      <c r="F42" s="115">
        <f t="shared" si="37"/>
        <v>-268.25934087467289</v>
      </c>
      <c r="G42" s="115">
        <f t="shared" si="37"/>
        <v>-390.89143822891293</v>
      </c>
      <c r="H42" s="115">
        <f t="shared" si="37"/>
        <v>-593.1190370836897</v>
      </c>
      <c r="I42" s="115">
        <f t="shared" si="37"/>
        <v>56.347497756833029</v>
      </c>
      <c r="J42" s="115">
        <f t="shared" si="37"/>
        <v>169.15565555441154</v>
      </c>
      <c r="K42" s="115">
        <f>AL42+AM42+AJ42+AK42</f>
        <v>246.96262812862358</v>
      </c>
      <c r="L42" s="114">
        <f>L23</f>
        <v>-643.66767428357605</v>
      </c>
      <c r="M42" s="114">
        <f>M23</f>
        <v>-1317.9247022035029</v>
      </c>
      <c r="N42" s="114">
        <f>SUM(AN42:AQ42)</f>
        <v>-643.66767428357605</v>
      </c>
      <c r="O42" s="114">
        <f>SUM(AR42:AU42)</f>
        <v>-1317.9247022035026</v>
      </c>
      <c r="P42" s="115">
        <f t="shared" ref="P42:AB42" si="38">P23</f>
        <v>54.737027409069398</v>
      </c>
      <c r="Q42" s="115">
        <f t="shared" si="38"/>
        <v>-201.26483777382106</v>
      </c>
      <c r="R42" s="115">
        <f t="shared" si="38"/>
        <v>-97.511427262966478</v>
      </c>
      <c r="S42" s="115">
        <f t="shared" si="38"/>
        <v>-24.220103246954764</v>
      </c>
      <c r="T42" s="115">
        <f t="shared" si="38"/>
        <v>-117.0512447811938</v>
      </c>
      <c r="U42" s="115">
        <f t="shared" si="38"/>
        <v>19.940306716824125</v>
      </c>
      <c r="V42" s="115">
        <f t="shared" si="38"/>
        <v>29.630653385480542</v>
      </c>
      <c r="W42" s="115">
        <f t="shared" si="38"/>
        <v>-323.41115355002376</v>
      </c>
      <c r="X42" s="115">
        <f t="shared" si="38"/>
        <v>-375.75253516743965</v>
      </c>
      <c r="Y42" s="115">
        <f t="shared" si="38"/>
        <v>258.45259906219889</v>
      </c>
      <c r="Z42" s="115">
        <f t="shared" si="38"/>
        <v>-250.62671858673917</v>
      </c>
      <c r="AA42" s="115">
        <f t="shared" si="38"/>
        <v>-225.19238239170977</v>
      </c>
      <c r="AB42" s="115">
        <f t="shared" si="38"/>
        <v>-59.087616091598122</v>
      </c>
      <c r="AC42" s="115">
        <v>134.87334143073096</v>
      </c>
      <c r="AD42" s="115">
        <f t="shared" ref="AD42:AN42" si="39">AD23</f>
        <v>-60.815246784481374</v>
      </c>
      <c r="AE42" s="115">
        <f t="shared" si="39"/>
        <v>41.377019202181557</v>
      </c>
      <c r="AF42" s="115">
        <f t="shared" si="39"/>
        <v>209.35759774103565</v>
      </c>
      <c r="AG42" s="115">
        <f t="shared" si="39"/>
        <v>-45.830441508645691</v>
      </c>
      <c r="AH42" s="115">
        <f t="shared" si="39"/>
        <v>-18.245909103051332</v>
      </c>
      <c r="AI42" s="115">
        <f t="shared" si="39"/>
        <v>23.874408425072914</v>
      </c>
      <c r="AJ42" s="115">
        <f t="shared" si="39"/>
        <v>93.6</v>
      </c>
      <c r="AK42" s="115">
        <f t="shared" si="39"/>
        <v>47.664875498968755</v>
      </c>
      <c r="AL42" s="115">
        <f t="shared" si="39"/>
        <v>418.48376893397648</v>
      </c>
      <c r="AM42" s="115">
        <f t="shared" si="39"/>
        <v>-312.78601630432166</v>
      </c>
      <c r="AN42" s="115">
        <f t="shared" si="39"/>
        <v>-106.7890206103084</v>
      </c>
      <c r="AO42" s="115">
        <v>-351.98676551165335</v>
      </c>
      <c r="AP42" s="115">
        <v>-291.97711563138506</v>
      </c>
      <c r="AQ42" s="115">
        <f>L42-(AN42+AO42+AP42)</f>
        <v>107.08522746977076</v>
      </c>
      <c r="AR42" s="115">
        <f>AR23</f>
        <v>-815.67145760074015</v>
      </c>
      <c r="AS42" s="115">
        <f>AS23</f>
        <v>-821.1068470173135</v>
      </c>
      <c r="AT42" s="115">
        <f>AT23</f>
        <v>93.330756296706795</v>
      </c>
      <c r="AU42" s="116">
        <f>AU23</f>
        <v>225.52284611784421</v>
      </c>
      <c r="AV42" s="98"/>
      <c r="AW42" s="113">
        <f t="shared" ref="AW42:BC42" si="40">AW23</f>
        <v>75.785725339132838</v>
      </c>
      <c r="AX42" s="113">
        <f t="shared" si="40"/>
        <v>-19.438227582299817</v>
      </c>
      <c r="AY42" s="113">
        <f t="shared" si="40"/>
        <v>163.52715623238996</v>
      </c>
      <c r="AZ42" s="113">
        <f t="shared" si="40"/>
        <v>5.6284993220215824</v>
      </c>
      <c r="BA42" s="113">
        <f t="shared" si="40"/>
        <v>141.26487549896876</v>
      </c>
      <c r="BB42" s="113">
        <f t="shared" si="40"/>
        <v>105.69775262965481</v>
      </c>
      <c r="BC42" s="117">
        <f t="shared" si="40"/>
        <v>-435.34080260319325</v>
      </c>
      <c r="BD42" s="124"/>
      <c r="BE42" s="168">
        <v>-750.7529017533468</v>
      </c>
      <c r="BF42" s="34">
        <f t="shared" si="33"/>
        <v>290.58964079126912</v>
      </c>
      <c r="BG42" s="103">
        <f t="shared" si="5"/>
        <v>-503.74549057616537</v>
      </c>
      <c r="BH42" s="46">
        <v>0</v>
      </c>
      <c r="BI42" s="46">
        <v>0</v>
      </c>
      <c r="BJ42" s="46">
        <v>0</v>
      </c>
      <c r="BK42" s="46">
        <v>0</v>
      </c>
      <c r="BL42" s="46">
        <v>1.6258744974550154E-2</v>
      </c>
      <c r="BM42" s="46">
        <v>105.69775262965481</v>
      </c>
      <c r="BN42" s="46">
        <v>-435.34080260319325</v>
      </c>
      <c r="BO42" s="168">
        <v>-351.98676551165329</v>
      </c>
      <c r="BP42" s="46"/>
      <c r="BQ42" s="46"/>
      <c r="BR42" s="46"/>
    </row>
    <row r="43" spans="1:76" s="173" customFormat="1">
      <c r="A43" s="169" t="s">
        <v>189</v>
      </c>
      <c r="B43" s="170" t="s">
        <v>178</v>
      </c>
      <c r="C43" s="171">
        <f t="shared" ref="C43:M43" si="41">C27+C35+C37-C42</f>
        <v>10413.553773575026</v>
      </c>
      <c r="D43" s="171">
        <f t="shared" si="41"/>
        <v>15556.999999999985</v>
      </c>
      <c r="E43" s="171">
        <f t="shared" si="41"/>
        <v>2740.1609999999932</v>
      </c>
      <c r="F43" s="171">
        <f t="shared" si="41"/>
        <v>1523.2206781872155</v>
      </c>
      <c r="G43" s="171">
        <f t="shared" si="41"/>
        <v>1675.069062144825</v>
      </c>
      <c r="H43" s="171">
        <f t="shared" si="41"/>
        <v>6609.2643809108295</v>
      </c>
      <c r="I43" s="171">
        <f t="shared" si="41"/>
        <v>16197.103522955083</v>
      </c>
      <c r="J43" s="171">
        <f t="shared" si="41"/>
        <v>20882.862570801426</v>
      </c>
      <c r="K43" s="171">
        <f t="shared" si="41"/>
        <v>26465.386848585287</v>
      </c>
      <c r="L43" s="96">
        <f t="shared" si="41"/>
        <v>5252.108893064983</v>
      </c>
      <c r="M43" s="96">
        <f t="shared" si="41"/>
        <v>2414.2753707681713</v>
      </c>
      <c r="N43" s="96">
        <f>SUM(AN43:AQ43)</f>
        <v>5252.108819238586</v>
      </c>
      <c r="O43" s="96">
        <f>SUM(AR43:AU43)</f>
        <v>2414.2762306433633</v>
      </c>
      <c r="P43" s="171">
        <f t="shared" ref="P43:AB43" si="42">P27+P35+P37-P42</f>
        <v>490.858</v>
      </c>
      <c r="Q43" s="171">
        <f t="shared" si="42"/>
        <v>214.27899999999431</v>
      </c>
      <c r="R43" s="171">
        <f t="shared" si="42"/>
        <v>1090.1780000000072</v>
      </c>
      <c r="S43" s="171">
        <f t="shared" si="42"/>
        <v>-469.45200000000381</v>
      </c>
      <c r="T43" s="171">
        <f t="shared" si="42"/>
        <v>415.42514674153222</v>
      </c>
      <c r="U43" s="171">
        <f t="shared" si="42"/>
        <v>1530.1213755458723</v>
      </c>
      <c r="V43" s="171">
        <f t="shared" si="42"/>
        <v>634.87913389050436</v>
      </c>
      <c r="W43" s="171">
        <f t="shared" si="42"/>
        <v>-905.35659403308546</v>
      </c>
      <c r="X43" s="171">
        <f t="shared" si="42"/>
        <v>410.28923856144206</v>
      </c>
      <c r="Y43" s="171">
        <f t="shared" si="42"/>
        <v>5417.1875476045798</v>
      </c>
      <c r="Z43" s="171">
        <f t="shared" si="42"/>
        <v>479.35671054105643</v>
      </c>
      <c r="AA43" s="171">
        <f t="shared" si="42"/>
        <v>302.43088420375079</v>
      </c>
      <c r="AB43" s="171">
        <f t="shared" si="42"/>
        <v>4104.4571139999998</v>
      </c>
      <c r="AC43" s="171">
        <v>5949.5437314878063</v>
      </c>
      <c r="AD43" s="171">
        <f t="shared" ref="AD43:AN43" si="43">AD27+AD35+AD37-AD42</f>
        <v>3183.6645245121967</v>
      </c>
      <c r="AE43" s="171">
        <f t="shared" si="43"/>
        <v>2959.4384650224715</v>
      </c>
      <c r="AF43" s="171">
        <f t="shared" si="43"/>
        <v>4426.469493906613</v>
      </c>
      <c r="AG43" s="171">
        <f t="shared" si="43"/>
        <v>2937.0783612140935</v>
      </c>
      <c r="AH43" s="171">
        <f t="shared" si="43"/>
        <v>3516.4462597240599</v>
      </c>
      <c r="AI43" s="171">
        <f t="shared" si="43"/>
        <v>10002.868455956659</v>
      </c>
      <c r="AJ43" s="171">
        <f t="shared" si="43"/>
        <v>5814.0191515539946</v>
      </c>
      <c r="AK43" s="171">
        <f t="shared" si="43"/>
        <v>8242.6927496686585</v>
      </c>
      <c r="AL43" s="171">
        <f t="shared" si="43"/>
        <v>10053.973032004738</v>
      </c>
      <c r="AM43" s="171">
        <f t="shared" si="43"/>
        <v>2354.7181741028789</v>
      </c>
      <c r="AN43" s="171">
        <f t="shared" si="43"/>
        <v>3707.7031730824692</v>
      </c>
      <c r="AO43" s="171">
        <v>2267.1254964807722</v>
      </c>
      <c r="AP43" s="171">
        <v>792.86875443680401</v>
      </c>
      <c r="AQ43" s="171">
        <f>AQ27+AQ35+AQ37-AQ42</f>
        <v>-1515.5886047614595</v>
      </c>
      <c r="AR43" s="171">
        <f>AR27+AR35+AR37-AR42</f>
        <v>570.7126783200996</v>
      </c>
      <c r="AS43" s="171">
        <f>AS27+AS35+AS37-AS42</f>
        <v>153.5183624932364</v>
      </c>
      <c r="AT43" s="171">
        <f>AT27+AT35+AT37-AT42</f>
        <v>380.07549136756143</v>
      </c>
      <c r="AU43" s="97">
        <f>AU27+AU35+AU37-AU42</f>
        <v>1309.9696984624657</v>
      </c>
      <c r="AV43" s="98"/>
      <c r="AW43" s="166">
        <f t="shared" ref="AW43:BC43" si="44">AW27+AW35+AW37-AW42</f>
        <v>10054.000770998178</v>
      </c>
      <c r="AX43" s="166">
        <f t="shared" si="44"/>
        <v>6143.1027516039912</v>
      </c>
      <c r="AY43" s="166">
        <f t="shared" si="44"/>
        <v>7363.5478551207061</v>
      </c>
      <c r="AZ43" s="166">
        <f t="shared" si="44"/>
        <v>13519.314715680715</v>
      </c>
      <c r="BA43" s="166">
        <f t="shared" si="44"/>
        <v>14056.71190122265</v>
      </c>
      <c r="BB43" s="166">
        <f t="shared" si="44"/>
        <v>12408.691206107618</v>
      </c>
      <c r="BC43" s="109">
        <f t="shared" si="44"/>
        <v>6066.2530191556853</v>
      </c>
      <c r="BD43" s="167"/>
      <c r="BE43" s="104">
        <v>6767.6974240000454</v>
      </c>
      <c r="BF43" s="34">
        <f>AO43+AN43+AM43+AL43-N43</f>
        <v>13131.411056432273</v>
      </c>
      <c r="BG43" s="103">
        <f>AS43+AR43+AQ43+AP43-O43</f>
        <v>-2412.7650401546825</v>
      </c>
      <c r="BH43" s="46">
        <v>0</v>
      </c>
      <c r="BI43" s="46">
        <v>-3.529094101395458E-7</v>
      </c>
      <c r="BJ43" s="46">
        <v>0</v>
      </c>
      <c r="BK43" s="46">
        <v>0</v>
      </c>
      <c r="BL43" s="46">
        <v>0</v>
      </c>
      <c r="BM43" s="46">
        <v>-9463.801670922654</v>
      </c>
      <c r="BN43" s="46">
        <v>6066.2530191556853</v>
      </c>
      <c r="BO43" s="172">
        <v>792.86844600002837</v>
      </c>
      <c r="BP43" s="46"/>
      <c r="BQ43" s="46"/>
      <c r="BR43" s="46"/>
      <c r="BV43" s="70"/>
      <c r="BW43" s="34"/>
      <c r="BX43" s="34"/>
    </row>
    <row r="44" spans="1:76" s="141" customFormat="1">
      <c r="A44" s="138" t="s">
        <v>195</v>
      </c>
      <c r="B44" s="143" t="s">
        <v>196</v>
      </c>
      <c r="C44" s="148">
        <f t="shared" ref="C44:K44" si="45">(C43+C30)/C31</f>
        <v>2.4560054012677308</v>
      </c>
      <c r="D44" s="148">
        <f t="shared" si="45"/>
        <v>3.2834633288201602</v>
      </c>
      <c r="E44" s="148">
        <f t="shared" si="45"/>
        <v>0.56917630280227949</v>
      </c>
      <c r="F44" s="148">
        <f t="shared" si="45"/>
        <v>0.31639787368792643</v>
      </c>
      <c r="G44" s="148">
        <f t="shared" si="45"/>
        <v>0.31089177369659809</v>
      </c>
      <c r="H44" s="148">
        <f t="shared" si="45"/>
        <v>1.1547502305985804</v>
      </c>
      <c r="I44" s="148">
        <f t="shared" si="45"/>
        <v>3.1462915936106399</v>
      </c>
      <c r="J44" s="148">
        <f t="shared" si="45"/>
        <v>3.9783514879701531</v>
      </c>
      <c r="K44" s="148">
        <f t="shared" si="45"/>
        <v>4.6113319058785187</v>
      </c>
      <c r="L44" s="149">
        <f>AN44+AO44+AP44+AQ44</f>
        <v>0.76043576575168381</v>
      </c>
      <c r="M44" s="149">
        <f>SUM(AR44:AU44)</f>
        <v>0.29662332938545727</v>
      </c>
      <c r="N44" s="149">
        <f>SUM(AN44:AQ44)</f>
        <v>0.76043576575168381</v>
      </c>
      <c r="O44" s="149">
        <f>SUM(AR44:AU44)</f>
        <v>0.29662332938545727</v>
      </c>
      <c r="P44" s="148">
        <f t="shared" ref="P44:AB44" si="46">(P43+P30)/P31</f>
        <v>0.10195924313969945</v>
      </c>
      <c r="Q44" s="148">
        <f t="shared" si="46"/>
        <v>4.4509256568561736E-2</v>
      </c>
      <c r="R44" s="148">
        <f t="shared" si="46"/>
        <v>0.22644781946622444</v>
      </c>
      <c r="S44" s="148">
        <f t="shared" si="46"/>
        <v>-9.7512866471400228E-2</v>
      </c>
      <c r="T44" s="148">
        <f t="shared" si="46"/>
        <v>8.6290604498582488E-2</v>
      </c>
      <c r="U44" s="148">
        <f t="shared" si="46"/>
        <v>0.31783126151052438</v>
      </c>
      <c r="V44" s="148">
        <f t="shared" si="46"/>
        <v>0.13187479062511712</v>
      </c>
      <c r="W44" s="148">
        <f t="shared" si="46"/>
        <v>-0.22510488293762621</v>
      </c>
      <c r="X44" s="148">
        <f t="shared" si="46"/>
        <v>3.1445169830443424E-2</v>
      </c>
      <c r="Y44" s="148">
        <f t="shared" si="46"/>
        <v>1.0708623834761568</v>
      </c>
      <c r="Z44" s="148">
        <f t="shared" si="46"/>
        <v>4.4596534064234715E-2</v>
      </c>
      <c r="AA44" s="148">
        <f t="shared" si="46"/>
        <v>7.8461432277453381E-3</v>
      </c>
      <c r="AB44" s="148">
        <f t="shared" si="46"/>
        <v>0.79822939179106611</v>
      </c>
      <c r="AC44" s="148">
        <v>1.1817349343503296</v>
      </c>
      <c r="AD44" s="148">
        <f>(AD43+AD30)/AD31</f>
        <v>0.60647385488038252</v>
      </c>
      <c r="AE44" s="148">
        <f>(AE43+AE30)/AE31</f>
        <v>0.55989857631495754</v>
      </c>
      <c r="AF44" s="148">
        <f>(AF43+AF30)/AF31</f>
        <v>0.86566511300965976</v>
      </c>
      <c r="AG44" s="148">
        <f>(AG43+AG30)/AG31</f>
        <v>0.55569591405874119</v>
      </c>
      <c r="AH44" s="148">
        <f>(AH43+AH30)/AH31</f>
        <v>0.64247234001008913</v>
      </c>
      <c r="AI44" s="148">
        <f>J44-AF44-AG44-AH44</f>
        <v>1.9145181208916631</v>
      </c>
      <c r="AJ44" s="148">
        <f>(AJ43+AJ30)/AJ31</f>
        <v>1.039280442845081</v>
      </c>
      <c r="AK44" s="148">
        <f>ROUND((AK43+AK30)/AK31,2)</f>
        <v>1.45</v>
      </c>
      <c r="AL44" s="148">
        <f>(AL43+AL30)/AL31</f>
        <v>1.7528168595482341</v>
      </c>
      <c r="AM44" s="148">
        <f>K44-AJ44-AK44-AL44</f>
        <v>0.36923460348520321</v>
      </c>
      <c r="AN44" s="148">
        <f t="shared" ref="AN44:AU44" si="47">(AN43+AN30)/AN31</f>
        <v>0.61426078518916916</v>
      </c>
      <c r="AO44" s="148">
        <f t="shared" si="47"/>
        <v>0.35716913966110292</v>
      </c>
      <c r="AP44" s="148">
        <f t="shared" si="47"/>
        <v>9.4078962817602016E-2</v>
      </c>
      <c r="AQ44" s="148">
        <f t="shared" si="47"/>
        <v>-0.30507312191619013</v>
      </c>
      <c r="AR44" s="148">
        <f t="shared" si="47"/>
        <v>6.8912359726259489E-2</v>
      </c>
      <c r="AS44" s="148">
        <f t="shared" si="47"/>
        <v>-5.9608310418917199E-3</v>
      </c>
      <c r="AT44" s="148">
        <f t="shared" si="47"/>
        <v>3.4024772559741678E-2</v>
      </c>
      <c r="AU44" s="150">
        <f t="shared" si="47"/>
        <v>0.19964702814134783</v>
      </c>
      <c r="AV44" s="130"/>
      <c r="AW44" s="151">
        <f>AB44+AC44</f>
        <v>1.9799643261413957</v>
      </c>
      <c r="AX44" s="151">
        <f>AD44+AE44</f>
        <v>1.1663724311953401</v>
      </c>
      <c r="AY44" s="151">
        <f>AF44+AG44</f>
        <v>1.421361027068401</v>
      </c>
      <c r="AZ44" s="151">
        <f>AH44+AI44</f>
        <v>2.5569904609017522</v>
      </c>
      <c r="BA44" s="151">
        <f>AJ44+AK44</f>
        <v>2.489280442845081</v>
      </c>
      <c r="BB44" s="151">
        <f>AL44+AM44</f>
        <v>2.1220514630334373</v>
      </c>
      <c r="BC44" s="152">
        <f>AN44+AO44</f>
        <v>0.97142992485027202</v>
      </c>
      <c r="BD44" s="174"/>
      <c r="BE44" s="174"/>
      <c r="BF44" s="46"/>
      <c r="BG44" s="175"/>
      <c r="BH44" s="46">
        <v>0</v>
      </c>
      <c r="BI44" s="46">
        <v>-7.3304695646925211E-11</v>
      </c>
      <c r="BJ44" s="46">
        <v>0</v>
      </c>
      <c r="BK44" s="46">
        <v>0</v>
      </c>
      <c r="BL44" s="46">
        <v>-0.46451812089166333</v>
      </c>
      <c r="BM44" s="46">
        <v>-1.8479185802516485</v>
      </c>
      <c r="BN44" s="46">
        <v>0.97142992485027202</v>
      </c>
      <c r="BO44" s="176">
        <f>(BO43+BO30)/BO31</f>
        <v>9.4078907882358606E-2</v>
      </c>
      <c r="BP44" s="46"/>
      <c r="BQ44" s="46"/>
      <c r="BR44" s="46"/>
      <c r="BV44" s="142"/>
      <c r="BW44" s="34"/>
      <c r="BX44" s="34"/>
    </row>
    <row r="45" spans="1:76" s="30" customFormat="1" ht="26">
      <c r="A45" s="80" t="s">
        <v>203</v>
      </c>
      <c r="B45" s="81"/>
      <c r="C45" s="31"/>
      <c r="D45" s="31"/>
      <c r="E45" s="31"/>
      <c r="F45" s="31"/>
      <c r="G45" s="82"/>
      <c r="H45" s="82"/>
      <c r="I45" s="82"/>
      <c r="J45" s="82"/>
      <c r="K45" s="82"/>
      <c r="L45" s="83"/>
      <c r="M45" s="83"/>
      <c r="N45" s="83"/>
      <c r="O45" s="83"/>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3"/>
      <c r="AW45" s="155"/>
      <c r="AX45" s="155"/>
      <c r="AY45" s="155"/>
      <c r="AZ45" s="155"/>
      <c r="BA45" s="155"/>
      <c r="BB45" s="155"/>
      <c r="BC45" s="156"/>
      <c r="BD45" s="156"/>
      <c r="BE45" s="156"/>
      <c r="BF45" s="46"/>
      <c r="BG45" s="46"/>
      <c r="BH45" s="46">
        <v>0</v>
      </c>
      <c r="BI45" s="46">
        <v>0</v>
      </c>
      <c r="BJ45" s="46">
        <v>0</v>
      </c>
      <c r="BK45" s="46">
        <v>0</v>
      </c>
      <c r="BL45" s="46">
        <v>0</v>
      </c>
      <c r="BM45" s="46">
        <v>0</v>
      </c>
      <c r="BN45" s="46">
        <v>0</v>
      </c>
      <c r="BO45" s="155"/>
      <c r="BP45" s="46"/>
      <c r="BQ45" s="46"/>
      <c r="BR45" s="46"/>
      <c r="BV45" s="33"/>
      <c r="BW45" s="34"/>
      <c r="BX45" s="34"/>
    </row>
    <row r="46" spans="1:76">
      <c r="A46" s="35" t="s">
        <v>204</v>
      </c>
      <c r="B46" s="36" t="s">
        <v>178</v>
      </c>
      <c r="C46" s="88">
        <v>32068</v>
      </c>
      <c r="D46" s="88">
        <v>61346</v>
      </c>
      <c r="E46" s="88">
        <v>80629.5</v>
      </c>
      <c r="F46" s="88">
        <v>85266.07</v>
      </c>
      <c r="G46" s="88">
        <v>73293.569863471726</v>
      </c>
      <c r="H46" s="88">
        <v>83606.256000000008</v>
      </c>
      <c r="I46" s="88">
        <v>102105.549</v>
      </c>
      <c r="J46" s="88">
        <v>95785.069999999992</v>
      </c>
      <c r="K46" s="88">
        <f>AM46</f>
        <v>136764.42213999998</v>
      </c>
      <c r="L46" s="96">
        <v>146951.25800000003</v>
      </c>
      <c r="M46" s="96">
        <v>211960.45300000004</v>
      </c>
      <c r="N46" s="96">
        <f>AQ46</f>
        <v>146951.25800000003</v>
      </c>
      <c r="O46" s="96">
        <f>AU46</f>
        <v>211960.45300000001</v>
      </c>
      <c r="P46" s="88">
        <v>80750.8</v>
      </c>
      <c r="Q46" s="88">
        <v>81514.714000000007</v>
      </c>
      <c r="R46" s="88">
        <v>81631.187999999995</v>
      </c>
      <c r="S46" s="88">
        <v>85266.07</v>
      </c>
      <c r="T46" s="88">
        <v>82872.926999999996</v>
      </c>
      <c r="U46" s="88">
        <v>82279.580249575112</v>
      </c>
      <c r="V46" s="88">
        <v>80253.555769527709</v>
      </c>
      <c r="W46" s="88">
        <v>73293.569863471726</v>
      </c>
      <c r="X46" s="88">
        <v>72039.027667787741</v>
      </c>
      <c r="Y46" s="88">
        <v>79030.668024987623</v>
      </c>
      <c r="Z46" s="88">
        <v>84997.556000000011</v>
      </c>
      <c r="AA46" s="88">
        <v>83606.256000000008</v>
      </c>
      <c r="AB46" s="88">
        <v>100455.768</v>
      </c>
      <c r="AC46" s="88">
        <v>106954.18999999999</v>
      </c>
      <c r="AD46" s="88">
        <v>99326.966000000015</v>
      </c>
      <c r="AE46" s="88">
        <f>I46</f>
        <v>102105.549</v>
      </c>
      <c r="AF46" s="88">
        <v>98501.267000000007</v>
      </c>
      <c r="AG46" s="88">
        <v>106689.10248027041</v>
      </c>
      <c r="AH46" s="88">
        <v>92766.872999999992</v>
      </c>
      <c r="AI46" s="88">
        <f>J46</f>
        <v>95785.069999999992</v>
      </c>
      <c r="AJ46" s="88">
        <v>90728.180000000008</v>
      </c>
      <c r="AK46" s="88">
        <v>113545.432</v>
      </c>
      <c r="AL46" s="88">
        <v>117788.95699999999</v>
      </c>
      <c r="AM46" s="88">
        <v>136764.42213999998</v>
      </c>
      <c r="AN46" s="88">
        <v>146435.27600000001</v>
      </c>
      <c r="AO46" s="88">
        <v>145317.351</v>
      </c>
      <c r="AP46" s="88">
        <v>143347.40800000002</v>
      </c>
      <c r="AQ46" s="88">
        <v>146951.25800000003</v>
      </c>
      <c r="AR46" s="88">
        <f>'Historical Financials USD_EN'!AR46*'Historical Financials THB_TH'!AR$9</f>
        <v>234421.09603000002</v>
      </c>
      <c r="AS46" s="88">
        <f>'Historical Financials USD_EN'!AS46*'Historical Financials THB_TH'!AS$9</f>
        <v>224729.01100000003</v>
      </c>
      <c r="AT46" s="88">
        <f>'Historical Financials USD_EN'!AT46*'Historical Financials THB_TH'!AT$9</f>
        <v>221178.67600000004</v>
      </c>
      <c r="AU46" s="89">
        <f>'Historical Financials USD_EN'!AU46*'Historical Financials THB_TH'!AU$9</f>
        <v>211960.45300000001</v>
      </c>
      <c r="AW46" s="128">
        <f>AC46</f>
        <v>106954.18999999999</v>
      </c>
      <c r="AX46" s="128">
        <f>AE46</f>
        <v>102105.549</v>
      </c>
      <c r="AY46" s="128">
        <f>AG46</f>
        <v>106689.10248027041</v>
      </c>
      <c r="AZ46" s="128">
        <f>AI46</f>
        <v>95785.069999999992</v>
      </c>
      <c r="BA46" s="128">
        <f>AK46</f>
        <v>113545.432</v>
      </c>
      <c r="BB46" s="128">
        <f>AM46</f>
        <v>136764.42213999998</v>
      </c>
      <c r="BC46" s="100">
        <f>AO46</f>
        <v>145317.351</v>
      </c>
      <c r="BD46" s="124"/>
      <c r="BE46" s="124"/>
      <c r="BF46" s="46"/>
      <c r="BG46" s="46"/>
      <c r="BH46" s="46">
        <v>0</v>
      </c>
      <c r="BI46" s="46">
        <v>0</v>
      </c>
      <c r="BJ46" s="46">
        <v>0</v>
      </c>
      <c r="BK46" s="46">
        <v>0</v>
      </c>
      <c r="BL46" s="46">
        <v>0</v>
      </c>
      <c r="BM46" s="46">
        <v>136764.42213999998</v>
      </c>
      <c r="BN46" s="46">
        <v>145317.351</v>
      </c>
      <c r="BO46" s="177">
        <v>141428.43800000002</v>
      </c>
      <c r="BP46" s="46"/>
      <c r="BQ46" s="46">
        <v>-1918.9699999999998</v>
      </c>
      <c r="BR46" s="46"/>
    </row>
    <row r="47" spans="1:76">
      <c r="A47" s="35" t="s">
        <v>205</v>
      </c>
      <c r="B47" s="36" t="s">
        <v>178</v>
      </c>
      <c r="C47" s="88">
        <v>-2024</v>
      </c>
      <c r="D47" s="88">
        <v>-17707</v>
      </c>
      <c r="E47" s="88">
        <v>-4630.9381259041384</v>
      </c>
      <c r="F47" s="88">
        <v>-4352.061463102631</v>
      </c>
      <c r="G47" s="88">
        <v>-10638.0321247388</v>
      </c>
      <c r="H47" s="88">
        <v>-4272.0353064633837</v>
      </c>
      <c r="I47" s="88">
        <v>-4577.0329008658773</v>
      </c>
      <c r="J47" s="88">
        <v>-6818.0423681090706</v>
      </c>
      <c r="K47" s="88">
        <f>AM47</f>
        <v>-5354.1564303541636</v>
      </c>
      <c r="L47" s="122">
        <v>-10656.225502960759</v>
      </c>
      <c r="M47" s="122">
        <v>-19681.511023973257</v>
      </c>
      <c r="N47" s="122">
        <f>AQ47</f>
        <v>-10656.225502960759</v>
      </c>
      <c r="O47" s="122">
        <f>AU47</f>
        <v>-19681.511023973253</v>
      </c>
      <c r="P47" s="88">
        <v>-5740.9826943598855</v>
      </c>
      <c r="Q47" s="88">
        <v>-4421.292337585799</v>
      </c>
      <c r="R47" s="88">
        <v>-3779.4263705572603</v>
      </c>
      <c r="S47" s="88">
        <v>-4352.061463102631</v>
      </c>
      <c r="T47" s="88">
        <v>-4517.9709426267864</v>
      </c>
      <c r="U47" s="88">
        <v>-4031.4262709832465</v>
      </c>
      <c r="V47" s="88">
        <v>-3809.3287502371727</v>
      </c>
      <c r="W47" s="88">
        <v>-10638.0321247388</v>
      </c>
      <c r="X47" s="88">
        <v>-14262.041877536063</v>
      </c>
      <c r="Y47" s="88">
        <v>-6032.5445152640605</v>
      </c>
      <c r="Z47" s="88">
        <v>-5298.3026745105944</v>
      </c>
      <c r="AA47" s="88">
        <v>-4272.0353064633837</v>
      </c>
      <c r="AB47" s="88">
        <v>-7833.3299474426831</v>
      </c>
      <c r="AC47" s="88">
        <v>-4613.255366141505</v>
      </c>
      <c r="AD47" s="88">
        <v>-4091.5626393348684</v>
      </c>
      <c r="AE47" s="88">
        <f>I47</f>
        <v>-4577.0329008658773</v>
      </c>
      <c r="AF47" s="88">
        <v>-5128.0085650903056</v>
      </c>
      <c r="AG47" s="88">
        <v>-5514.4246033218324</v>
      </c>
      <c r="AH47" s="88">
        <v>-4556.8997920644651</v>
      </c>
      <c r="AI47" s="88">
        <f>J47</f>
        <v>-6818.0423681090706</v>
      </c>
      <c r="AJ47" s="88">
        <v>-13206.035969011054</v>
      </c>
      <c r="AK47" s="88">
        <v>-22662.716438063755</v>
      </c>
      <c r="AL47" s="88">
        <v>-11283.192469024207</v>
      </c>
      <c r="AM47" s="88">
        <v>-5354.1564303541636</v>
      </c>
      <c r="AN47" s="88">
        <v>-6570.6960134551946</v>
      </c>
      <c r="AO47" s="88">
        <v>-8295.5737107312525</v>
      </c>
      <c r="AP47" s="88">
        <v>-10968.865760275232</v>
      </c>
      <c r="AQ47" s="88">
        <v>-10656.225502960759</v>
      </c>
      <c r="AR47" s="88">
        <f>'Historical Financials USD_EN'!AR47*'Historical Financials THB_TH'!AR$9</f>
        <v>-21193.568285206231</v>
      </c>
      <c r="AS47" s="88">
        <f>'Historical Financials USD_EN'!AS47*'Historical Financials THB_TH'!AS$9</f>
        <v>-23142.905206169668</v>
      </c>
      <c r="AT47" s="88">
        <f>'Historical Financials USD_EN'!AT47*'Historical Financials THB_TH'!AT$9</f>
        <v>-19371.96632760582</v>
      </c>
      <c r="AU47" s="89">
        <f>'Historical Financials USD_EN'!AU47*'Historical Financials THB_TH'!AU$9</f>
        <v>-19681.511023973253</v>
      </c>
      <c r="AW47" s="113">
        <f>AC47</f>
        <v>-4613.255366141505</v>
      </c>
      <c r="AX47" s="113">
        <f>AE47</f>
        <v>-4577.0329008658773</v>
      </c>
      <c r="AY47" s="113">
        <f>AG47</f>
        <v>-5514.4246033218324</v>
      </c>
      <c r="AZ47" s="113">
        <f>AI47</f>
        <v>-6818.0423681090706</v>
      </c>
      <c r="BA47" s="113">
        <f>AK47</f>
        <v>-22662.716438063755</v>
      </c>
      <c r="BB47" s="113">
        <f>AM47</f>
        <v>-5354.1564303541636</v>
      </c>
      <c r="BC47" s="117">
        <f>AO47</f>
        <v>-8295.5737107312525</v>
      </c>
      <c r="BD47" s="124"/>
      <c r="BE47" s="124"/>
      <c r="BF47" s="46"/>
      <c r="BG47" s="46"/>
      <c r="BH47" s="46">
        <v>0</v>
      </c>
      <c r="BI47" s="46">
        <v>0</v>
      </c>
      <c r="BJ47" s="46">
        <v>0</v>
      </c>
      <c r="BK47" s="46">
        <v>0</v>
      </c>
      <c r="BL47" s="46">
        <v>0</v>
      </c>
      <c r="BM47" s="46">
        <v>-5354.1564303541636</v>
      </c>
      <c r="BN47" s="46">
        <v>-8295.5737107312525</v>
      </c>
      <c r="BO47" s="132">
        <v>-11266.088875051268</v>
      </c>
      <c r="BP47" s="46"/>
      <c r="BQ47" s="46">
        <v>-297.22311477603597</v>
      </c>
      <c r="BR47" s="46"/>
    </row>
    <row r="48" spans="1:76">
      <c r="A48" s="35" t="s">
        <v>206</v>
      </c>
      <c r="B48" s="36" t="s">
        <v>178</v>
      </c>
      <c r="C48" s="88">
        <f t="shared" ref="C48:AB48" si="48">C46+C47</f>
        <v>30044</v>
      </c>
      <c r="D48" s="88">
        <f t="shared" si="48"/>
        <v>43639</v>
      </c>
      <c r="E48" s="88">
        <f t="shared" si="48"/>
        <v>75998.56187409586</v>
      </c>
      <c r="F48" s="88">
        <f t="shared" si="48"/>
        <v>80914.008536897381</v>
      </c>
      <c r="G48" s="88">
        <f t="shared" si="48"/>
        <v>62655.537738732928</v>
      </c>
      <c r="H48" s="88">
        <f t="shared" si="48"/>
        <v>79334.220693536627</v>
      </c>
      <c r="I48" s="88">
        <f t="shared" si="48"/>
        <v>97528.516099134125</v>
      </c>
      <c r="J48" s="88">
        <f t="shared" si="48"/>
        <v>88967.027631890916</v>
      </c>
      <c r="K48" s="88">
        <f t="shared" si="48"/>
        <v>131410.26570964581</v>
      </c>
      <c r="L48" s="122">
        <f t="shared" si="48"/>
        <v>136295.03249703927</v>
      </c>
      <c r="M48" s="122">
        <f t="shared" si="48"/>
        <v>192278.94197602678</v>
      </c>
      <c r="N48" s="122">
        <f t="shared" si="48"/>
        <v>136295.03249703927</v>
      </c>
      <c r="O48" s="122">
        <f t="shared" si="48"/>
        <v>192278.94197602675</v>
      </c>
      <c r="P48" s="88">
        <f t="shared" si="48"/>
        <v>75009.817305640114</v>
      </c>
      <c r="Q48" s="88">
        <f t="shared" si="48"/>
        <v>77093.421662414214</v>
      </c>
      <c r="R48" s="88">
        <f t="shared" si="48"/>
        <v>77851.761629442728</v>
      </c>
      <c r="S48" s="88">
        <f t="shared" si="48"/>
        <v>80914.008536897381</v>
      </c>
      <c r="T48" s="88">
        <f t="shared" si="48"/>
        <v>78354.956057373216</v>
      </c>
      <c r="U48" s="88">
        <f t="shared" si="48"/>
        <v>78248.153978591872</v>
      </c>
      <c r="V48" s="88">
        <f t="shared" si="48"/>
        <v>76444.227019290542</v>
      </c>
      <c r="W48" s="88">
        <f t="shared" si="48"/>
        <v>62655.537738732928</v>
      </c>
      <c r="X48" s="88">
        <f t="shared" si="48"/>
        <v>57776.985790251681</v>
      </c>
      <c r="Y48" s="88">
        <f t="shared" si="48"/>
        <v>72998.123509723562</v>
      </c>
      <c r="Z48" s="88">
        <f t="shared" si="48"/>
        <v>79699.253325489422</v>
      </c>
      <c r="AA48" s="88">
        <f t="shared" si="48"/>
        <v>79334.220693536627</v>
      </c>
      <c r="AB48" s="88">
        <f t="shared" si="48"/>
        <v>92622.438052557307</v>
      </c>
      <c r="AC48" s="88">
        <v>102340.93463385849</v>
      </c>
      <c r="AD48" s="88">
        <f t="shared" ref="AD48:AU48" si="49">AD46+AD47</f>
        <v>95235.40336066515</v>
      </c>
      <c r="AE48" s="88">
        <f t="shared" si="49"/>
        <v>97528.516099134125</v>
      </c>
      <c r="AF48" s="88">
        <f t="shared" si="49"/>
        <v>93373.258434909701</v>
      </c>
      <c r="AG48" s="88">
        <f t="shared" si="49"/>
        <v>101174.67787694857</v>
      </c>
      <c r="AH48" s="88">
        <f t="shared" si="49"/>
        <v>88209.973207935531</v>
      </c>
      <c r="AI48" s="88">
        <f t="shared" si="49"/>
        <v>88967.027631890916</v>
      </c>
      <c r="AJ48" s="88">
        <f t="shared" si="49"/>
        <v>77522.144030988959</v>
      </c>
      <c r="AK48" s="88">
        <f t="shared" si="49"/>
        <v>90882.715561936246</v>
      </c>
      <c r="AL48" s="88">
        <f t="shared" si="49"/>
        <v>106505.76453097579</v>
      </c>
      <c r="AM48" s="88">
        <f t="shared" si="49"/>
        <v>131410.26570964581</v>
      </c>
      <c r="AN48" s="88">
        <f t="shared" si="49"/>
        <v>139864.57998654482</v>
      </c>
      <c r="AO48" s="88">
        <f t="shared" si="49"/>
        <v>137021.77728926874</v>
      </c>
      <c r="AP48" s="88">
        <f t="shared" si="49"/>
        <v>132378.5422397248</v>
      </c>
      <c r="AQ48" s="88">
        <f t="shared" si="49"/>
        <v>136295.03249703927</v>
      </c>
      <c r="AR48" s="88">
        <f t="shared" si="49"/>
        <v>213227.5277447938</v>
      </c>
      <c r="AS48" s="88">
        <f t="shared" si="49"/>
        <v>201586.10579383036</v>
      </c>
      <c r="AT48" s="88">
        <f t="shared" si="49"/>
        <v>201806.70967239421</v>
      </c>
      <c r="AU48" s="89">
        <f t="shared" si="49"/>
        <v>192278.94197602675</v>
      </c>
      <c r="AW48" s="128">
        <f t="shared" ref="AW48:BC48" si="50">AW46+AW47</f>
        <v>102340.93463385849</v>
      </c>
      <c r="AX48" s="128">
        <f t="shared" si="50"/>
        <v>97528.516099134125</v>
      </c>
      <c r="AY48" s="128">
        <f t="shared" si="50"/>
        <v>101174.67787694857</v>
      </c>
      <c r="AZ48" s="128">
        <f t="shared" si="50"/>
        <v>88967.027631890916</v>
      </c>
      <c r="BA48" s="128">
        <f t="shared" si="50"/>
        <v>90882.715561936246</v>
      </c>
      <c r="BB48" s="128">
        <f t="shared" si="50"/>
        <v>131410.26570964581</v>
      </c>
      <c r="BC48" s="100">
        <f t="shared" si="50"/>
        <v>137021.77728926874</v>
      </c>
      <c r="BD48" s="124"/>
      <c r="BE48" s="124"/>
      <c r="BF48" s="46"/>
      <c r="BG48" s="46"/>
      <c r="BH48" s="46">
        <v>0</v>
      </c>
      <c r="BI48" s="46">
        <v>0</v>
      </c>
      <c r="BJ48" s="46">
        <v>0</v>
      </c>
      <c r="BK48" s="46">
        <v>0</v>
      </c>
      <c r="BL48" s="46">
        <v>0</v>
      </c>
      <c r="BM48" s="46">
        <v>88758.440448305846</v>
      </c>
      <c r="BN48" s="46">
        <v>137021.77728926874</v>
      </c>
      <c r="BO48" s="128">
        <f>BO46+BO47</f>
        <v>130162.34912494876</v>
      </c>
      <c r="BP48" s="46"/>
      <c r="BQ48" s="46"/>
      <c r="BR48" s="46"/>
    </row>
    <row r="49" spans="1:76">
      <c r="A49" s="35" t="s">
        <v>207</v>
      </c>
      <c r="B49" s="36" t="s">
        <v>178</v>
      </c>
      <c r="C49" s="88">
        <v>0</v>
      </c>
      <c r="D49" s="88">
        <v>-6692</v>
      </c>
      <c r="E49" s="88">
        <v>-4937.3659093819924</v>
      </c>
      <c r="F49" s="88">
        <v>-7922.7349999999997</v>
      </c>
      <c r="G49" s="88">
        <v>-4642.7640000000001</v>
      </c>
      <c r="H49" s="88">
        <v>-12037.809103577802</v>
      </c>
      <c r="I49" s="88">
        <v>-16490.128710519584</v>
      </c>
      <c r="J49" s="88">
        <v>-24952.00588455168</v>
      </c>
      <c r="K49" s="88">
        <f>AM49</f>
        <v>-39578.094401281625</v>
      </c>
      <c r="L49" s="122">
        <v>-44647.219588924323</v>
      </c>
      <c r="M49" s="122">
        <v>-24746.888143197964</v>
      </c>
      <c r="N49" s="122">
        <f>AQ49</f>
        <v>-44647.219588924323</v>
      </c>
      <c r="O49" s="122">
        <f>AU49</f>
        <v>-24746.888143197964</v>
      </c>
      <c r="P49" s="88">
        <v>-7102.0716410933301</v>
      </c>
      <c r="Q49" s="88">
        <v>-6676.3022775914696</v>
      </c>
      <c r="R49" s="88">
        <v>-6705.2207351291809</v>
      </c>
      <c r="S49" s="88">
        <v>-7922.7349999999997</v>
      </c>
      <c r="T49" s="88">
        <v>-5556.8604547102332</v>
      </c>
      <c r="U49" s="88">
        <v>-6189.1612591057401</v>
      </c>
      <c r="V49" s="88">
        <v>-6188.1859999999997</v>
      </c>
      <c r="W49" s="88">
        <v>-4642.7640000000001</v>
      </c>
      <c r="X49" s="88">
        <v>-5158.0341910898405</v>
      </c>
      <c r="Y49" s="88">
        <v>-5568.6256771612698</v>
      </c>
      <c r="Z49" s="88">
        <v>-10528.984727162579</v>
      </c>
      <c r="AA49" s="88">
        <v>-12037.809103577802</v>
      </c>
      <c r="AB49" s="88">
        <v>-27717.566694500369</v>
      </c>
      <c r="AC49" s="88">
        <v>-14042.493097259294</v>
      </c>
      <c r="AD49" s="88">
        <v>-14262.751060759279</v>
      </c>
      <c r="AE49" s="88">
        <f>I49</f>
        <v>-16490.128710519584</v>
      </c>
      <c r="AF49" s="88">
        <v>-18421.679024350226</v>
      </c>
      <c r="AG49" s="88">
        <v>-21586.360719009928</v>
      </c>
      <c r="AH49" s="88">
        <v>-25136.717668448793</v>
      </c>
      <c r="AI49" s="88">
        <f>J49</f>
        <v>-24952.00588455168</v>
      </c>
      <c r="AJ49" s="88">
        <v>-27236.301417741004</v>
      </c>
      <c r="AK49" s="88">
        <v>-26376.062210200398</v>
      </c>
      <c r="AL49" s="88">
        <v>-27315.63193477357</v>
      </c>
      <c r="AM49" s="88">
        <v>-39578.094401281625</v>
      </c>
      <c r="AN49" s="88">
        <v>-41019.585764069991</v>
      </c>
      <c r="AO49" s="88">
        <v>-42671.184816743858</v>
      </c>
      <c r="AP49" s="88">
        <v>-44844.063242771415</v>
      </c>
      <c r="AQ49" s="88">
        <v>-44647.219588924323</v>
      </c>
      <c r="AR49" s="88">
        <f>'Historical Financials USD_EN'!AR49*'Historical Financials THB_TH'!AR$9</f>
        <v>-19708.588310602128</v>
      </c>
      <c r="AS49" s="88">
        <f>'Historical Financials USD_EN'!AS49*'Historical Financials THB_TH'!AS$9</f>
        <v>-22529.912916684236</v>
      </c>
      <c r="AT49" s="88">
        <f>'Historical Financials USD_EN'!AT49*'Historical Financials THB_TH'!AT$9</f>
        <v>-22967.586386795338</v>
      </c>
      <c r="AU49" s="89">
        <f>'Historical Financials USD_EN'!AU49*'Historical Financials THB_TH'!AU$9</f>
        <v>-24746.888143197964</v>
      </c>
      <c r="AW49" s="113">
        <f>AC49</f>
        <v>-14042.493097259294</v>
      </c>
      <c r="AX49" s="113">
        <f>AE49</f>
        <v>-16490.128710519584</v>
      </c>
      <c r="AY49" s="113">
        <f>AG49</f>
        <v>-21586.360719009928</v>
      </c>
      <c r="AZ49" s="113">
        <f>AI49</f>
        <v>-24952.00588455168</v>
      </c>
      <c r="BA49" s="113">
        <f>AK49</f>
        <v>-26376.062210200398</v>
      </c>
      <c r="BB49" s="113">
        <f>AM49</f>
        <v>-39578.094401281625</v>
      </c>
      <c r="BC49" s="117">
        <f>AO49</f>
        <v>-42671.184816743858</v>
      </c>
      <c r="BD49" s="124"/>
      <c r="BE49" s="124"/>
      <c r="BF49" s="46"/>
      <c r="BG49" s="46"/>
      <c r="BH49" s="46">
        <v>0</v>
      </c>
      <c r="BI49" s="46">
        <v>0</v>
      </c>
      <c r="BJ49" s="46">
        <v>0</v>
      </c>
      <c r="BK49" s="46">
        <v>0</v>
      </c>
      <c r="BL49" s="46">
        <v>0</v>
      </c>
      <c r="BM49" s="46">
        <v>-35614.216593781624</v>
      </c>
      <c r="BN49" s="46">
        <v>-42671.184816743858</v>
      </c>
      <c r="BO49" s="113">
        <v>-44844.063242771415</v>
      </c>
      <c r="BP49" s="46"/>
      <c r="BQ49" s="46"/>
      <c r="BR49" s="46"/>
    </row>
    <row r="50" spans="1:76" s="173" customFormat="1">
      <c r="A50" s="169" t="s">
        <v>208</v>
      </c>
      <c r="B50" s="170" t="s">
        <v>178</v>
      </c>
      <c r="C50" s="171">
        <f t="shared" ref="C50:AB50" si="51">C48+C49</f>
        <v>30044</v>
      </c>
      <c r="D50" s="171">
        <f t="shared" si="51"/>
        <v>36947</v>
      </c>
      <c r="E50" s="171">
        <f t="shared" si="51"/>
        <v>71061.195964713872</v>
      </c>
      <c r="F50" s="171">
        <f t="shared" si="51"/>
        <v>72991.273536897381</v>
      </c>
      <c r="G50" s="171">
        <f t="shared" si="51"/>
        <v>58012.773738732925</v>
      </c>
      <c r="H50" s="171">
        <f t="shared" si="51"/>
        <v>67296.411589958821</v>
      </c>
      <c r="I50" s="171">
        <f t="shared" si="51"/>
        <v>81038.387388614545</v>
      </c>
      <c r="J50" s="171">
        <f t="shared" si="51"/>
        <v>64015.02174733924</v>
      </c>
      <c r="K50" s="171">
        <f t="shared" si="51"/>
        <v>91832.171308364195</v>
      </c>
      <c r="L50" s="96">
        <f t="shared" si="51"/>
        <v>91647.812908114953</v>
      </c>
      <c r="M50" s="96">
        <f t="shared" si="51"/>
        <v>167532.05383282882</v>
      </c>
      <c r="N50" s="96">
        <f t="shared" si="51"/>
        <v>91647.812908114953</v>
      </c>
      <c r="O50" s="96">
        <f t="shared" si="51"/>
        <v>167532.05383282879</v>
      </c>
      <c r="P50" s="171">
        <f t="shared" si="51"/>
        <v>67907.74566454679</v>
      </c>
      <c r="Q50" s="171">
        <f t="shared" si="51"/>
        <v>70417.119384822741</v>
      </c>
      <c r="R50" s="171">
        <f t="shared" si="51"/>
        <v>71146.540894313541</v>
      </c>
      <c r="S50" s="171">
        <f t="shared" si="51"/>
        <v>72991.273536897381</v>
      </c>
      <c r="T50" s="171">
        <f t="shared" si="51"/>
        <v>72798.095602662986</v>
      </c>
      <c r="U50" s="171">
        <f t="shared" si="51"/>
        <v>72058.992719486138</v>
      </c>
      <c r="V50" s="171">
        <f t="shared" si="51"/>
        <v>70256.04101929054</v>
      </c>
      <c r="W50" s="171">
        <f t="shared" si="51"/>
        <v>58012.773738732925</v>
      </c>
      <c r="X50" s="171">
        <f t="shared" si="51"/>
        <v>52618.951599161839</v>
      </c>
      <c r="Y50" s="171">
        <f t="shared" si="51"/>
        <v>67429.497832562294</v>
      </c>
      <c r="Z50" s="171">
        <f t="shared" si="51"/>
        <v>69170.268598326846</v>
      </c>
      <c r="AA50" s="171">
        <f t="shared" si="51"/>
        <v>67296.411589958821</v>
      </c>
      <c r="AB50" s="171">
        <f t="shared" si="51"/>
        <v>64904.871358056938</v>
      </c>
      <c r="AC50" s="171">
        <v>88298.441536599188</v>
      </c>
      <c r="AD50" s="171">
        <f>AD48+AD49</f>
        <v>80972.652299905865</v>
      </c>
      <c r="AE50" s="171">
        <f>AE48+AE49</f>
        <v>81038.387388614545</v>
      </c>
      <c r="AF50" s="171">
        <f>AF48+AF49</f>
        <v>74951.579410559469</v>
      </c>
      <c r="AG50" s="171">
        <f>AG48+AG49</f>
        <v>79588.31715793864</v>
      </c>
      <c r="AH50" s="171">
        <f t="shared" ref="AH50:AU50" si="52">AH48+AH49</f>
        <v>63073.255539486738</v>
      </c>
      <c r="AI50" s="171">
        <f t="shared" si="52"/>
        <v>64015.02174733924</v>
      </c>
      <c r="AJ50" s="171">
        <f t="shared" si="52"/>
        <v>50285.842613247951</v>
      </c>
      <c r="AK50" s="171">
        <f t="shared" si="52"/>
        <v>64506.653351735848</v>
      </c>
      <c r="AL50" s="171">
        <f t="shared" si="52"/>
        <v>79190.132596202224</v>
      </c>
      <c r="AM50" s="171">
        <f t="shared" si="52"/>
        <v>91832.171308364195</v>
      </c>
      <c r="AN50" s="171">
        <f t="shared" si="52"/>
        <v>98844.994222474837</v>
      </c>
      <c r="AO50" s="171">
        <f t="shared" si="52"/>
        <v>94350.592472524877</v>
      </c>
      <c r="AP50" s="171">
        <f t="shared" si="52"/>
        <v>87534.478996953389</v>
      </c>
      <c r="AQ50" s="171">
        <f t="shared" si="52"/>
        <v>91647.812908114953</v>
      </c>
      <c r="AR50" s="171">
        <f t="shared" si="52"/>
        <v>193518.93943419168</v>
      </c>
      <c r="AS50" s="171">
        <f t="shared" si="52"/>
        <v>179056.19287714612</v>
      </c>
      <c r="AT50" s="171">
        <f t="shared" si="52"/>
        <v>178839.12328559888</v>
      </c>
      <c r="AU50" s="89">
        <f t="shared" si="52"/>
        <v>167532.05383282879</v>
      </c>
      <c r="AW50" s="102">
        <f t="shared" ref="AW50:BC50" si="53">AW48+AW49</f>
        <v>88298.441536599188</v>
      </c>
      <c r="AX50" s="102">
        <f t="shared" si="53"/>
        <v>81038.387388614545</v>
      </c>
      <c r="AY50" s="102">
        <f t="shared" si="53"/>
        <v>79588.31715793864</v>
      </c>
      <c r="AZ50" s="102">
        <f t="shared" si="53"/>
        <v>64015.02174733924</v>
      </c>
      <c r="BA50" s="102">
        <f t="shared" si="53"/>
        <v>64506.653351735848</v>
      </c>
      <c r="BB50" s="102">
        <f t="shared" si="53"/>
        <v>91832.171308364195</v>
      </c>
      <c r="BC50" s="109">
        <f t="shared" si="53"/>
        <v>94350.592472524877</v>
      </c>
      <c r="BD50" s="167"/>
      <c r="BE50" s="167"/>
      <c r="BF50" s="46"/>
      <c r="BG50" s="46"/>
      <c r="BH50" s="46">
        <v>0</v>
      </c>
      <c r="BI50" s="46">
        <v>0</v>
      </c>
      <c r="BJ50" s="46">
        <v>0</v>
      </c>
      <c r="BK50" s="46">
        <v>0</v>
      </c>
      <c r="BL50" s="46"/>
      <c r="BM50" s="46">
        <v>53144.223854524229</v>
      </c>
      <c r="BN50" s="46">
        <v>94350.592472524877</v>
      </c>
      <c r="BO50" s="102">
        <f>BO48+BO49</f>
        <v>85318.285882177341</v>
      </c>
      <c r="BP50" s="46"/>
      <c r="BQ50" s="46"/>
      <c r="BR50" s="46"/>
      <c r="BV50" s="70"/>
      <c r="BW50" s="34"/>
      <c r="BX50" s="34"/>
    </row>
    <row r="51" spans="1:76" s="173" customFormat="1">
      <c r="A51" s="169" t="s">
        <v>209</v>
      </c>
      <c r="B51" s="170" t="s">
        <v>178</v>
      </c>
      <c r="C51" s="171">
        <v>32241</v>
      </c>
      <c r="D51" s="171">
        <v>58766</v>
      </c>
      <c r="E51" s="171">
        <v>56564.706999999995</v>
      </c>
      <c r="F51" s="171">
        <v>60434.997394367107</v>
      </c>
      <c r="G51" s="171">
        <v>74609.631248535894</v>
      </c>
      <c r="H51" s="171">
        <v>82952.963000000003</v>
      </c>
      <c r="I51" s="171">
        <v>91814.931000000011</v>
      </c>
      <c r="J51" s="171">
        <v>118986.692</v>
      </c>
      <c r="K51" s="171">
        <f>AM51</f>
        <v>151855.35529600002</v>
      </c>
      <c r="L51" s="96">
        <f>AQ51</f>
        <v>138167.29</v>
      </c>
      <c r="M51" s="96">
        <f>AU51</f>
        <v>135607.78499999997</v>
      </c>
      <c r="N51" s="96">
        <f>AQ51</f>
        <v>138167.29</v>
      </c>
      <c r="O51" s="96">
        <f>AU51</f>
        <v>135607.78499999997</v>
      </c>
      <c r="P51" s="171">
        <v>54007.3</v>
      </c>
      <c r="Q51" s="171">
        <v>57234.82</v>
      </c>
      <c r="R51" s="171">
        <v>58760.79</v>
      </c>
      <c r="S51" s="171">
        <v>61567.762999999999</v>
      </c>
      <c r="T51" s="171">
        <v>60309.250280780216</v>
      </c>
      <c r="U51" s="171">
        <v>62078.504239036483</v>
      </c>
      <c r="V51" s="171">
        <v>60179.359454840363</v>
      </c>
      <c r="W51" s="171">
        <f>G51</f>
        <v>74609.631248535894</v>
      </c>
      <c r="X51" s="171">
        <v>72060.992946355676</v>
      </c>
      <c r="Y51" s="171">
        <v>79427.692673019992</v>
      </c>
      <c r="Z51" s="171">
        <v>84081.222673019991</v>
      </c>
      <c r="AA51" s="171">
        <v>82952.963000000003</v>
      </c>
      <c r="AB51" s="171">
        <v>86293.237000000008</v>
      </c>
      <c r="AC51" s="171">
        <v>89232.435000000012</v>
      </c>
      <c r="AD51" s="171">
        <v>89248.565000000002</v>
      </c>
      <c r="AE51" s="171">
        <f>I51</f>
        <v>91814.931000000011</v>
      </c>
      <c r="AF51" s="171">
        <v>93440.168000000005</v>
      </c>
      <c r="AG51" s="171">
        <v>94796.490549151844</v>
      </c>
      <c r="AH51" s="171">
        <v>110635.743</v>
      </c>
      <c r="AI51" s="171">
        <f>J51</f>
        <v>118986.692</v>
      </c>
      <c r="AJ51" s="171">
        <v>127912.88099999999</v>
      </c>
      <c r="AK51" s="171">
        <v>142781.38940000001</v>
      </c>
      <c r="AL51" s="171">
        <v>150032.22500000001</v>
      </c>
      <c r="AM51" s="171">
        <v>151855.35529600002</v>
      </c>
      <c r="AN51" s="171">
        <v>152807.61799999999</v>
      </c>
      <c r="AO51" s="171">
        <v>145847.29230018146</v>
      </c>
      <c r="AP51" s="171">
        <v>144512.443</v>
      </c>
      <c r="AQ51" s="171">
        <v>138167.29</v>
      </c>
      <c r="AR51" s="171">
        <f>'Historical Financials USD_EN'!AR51*'Historical Financials THB_TH'!AR$9</f>
        <v>143807.62236000004</v>
      </c>
      <c r="AS51" s="171">
        <f>'Historical Financials USD_EN'!AS51*'Historical Financials THB_TH'!AS$9</f>
        <v>135435.72800000003</v>
      </c>
      <c r="AT51" s="171">
        <f>'Historical Financials USD_EN'!AT51*'Historical Financials THB_TH'!AT$9</f>
        <v>138540.25599999999</v>
      </c>
      <c r="AU51" s="89">
        <f>'Historical Financials USD_EN'!AU51*'Historical Financials THB_TH'!AU$9</f>
        <v>135607.78499999997</v>
      </c>
      <c r="AW51" s="102">
        <f>AC51</f>
        <v>89232.435000000012</v>
      </c>
      <c r="AX51" s="102">
        <f>AE51</f>
        <v>91814.931000000011</v>
      </c>
      <c r="AY51" s="102">
        <f>AG51</f>
        <v>94796.490549151844</v>
      </c>
      <c r="AZ51" s="102">
        <f>AI51</f>
        <v>118986.692</v>
      </c>
      <c r="BA51" s="102">
        <f>AK51</f>
        <v>142781.38940000001</v>
      </c>
      <c r="BB51" s="102">
        <f>AM51</f>
        <v>151855.35529600002</v>
      </c>
      <c r="BC51" s="109">
        <f>AO51</f>
        <v>145847.29230018146</v>
      </c>
      <c r="BD51" s="167"/>
      <c r="BE51" s="167"/>
      <c r="BF51" s="46"/>
      <c r="BG51" s="46"/>
      <c r="BH51" s="46">
        <v>0</v>
      </c>
      <c r="BI51" s="46">
        <v>0</v>
      </c>
      <c r="BJ51" s="46">
        <v>0</v>
      </c>
      <c r="BK51" s="46">
        <v>0</v>
      </c>
      <c r="BL51" s="46">
        <v>-4.7599999990779907E-2</v>
      </c>
      <c r="BM51" s="46">
        <v>5461.1469171179342</v>
      </c>
      <c r="BN51" s="46">
        <v>145847.29230018146</v>
      </c>
      <c r="BO51" s="178">
        <v>142353.35030018148</v>
      </c>
      <c r="BP51" s="46"/>
      <c r="BQ51" s="46">
        <v>-2159.0926998185173</v>
      </c>
      <c r="BR51" s="46"/>
      <c r="BV51" s="70"/>
      <c r="BW51" s="34"/>
      <c r="BX51" s="34"/>
    </row>
    <row r="52" spans="1:76">
      <c r="A52" s="35" t="s">
        <v>210</v>
      </c>
      <c r="B52" s="36" t="s">
        <v>178</v>
      </c>
      <c r="C52" s="88">
        <f t="shared" ref="C52:AB52" si="54">C51-C53-C54</f>
        <v>31908</v>
      </c>
      <c r="D52" s="88">
        <f t="shared" si="54"/>
        <v>58627</v>
      </c>
      <c r="E52" s="88">
        <f t="shared" si="54"/>
        <v>56237.407999999996</v>
      </c>
      <c r="F52" s="88">
        <f t="shared" si="54"/>
        <v>59389.54939436711</v>
      </c>
      <c r="G52" s="88">
        <f t="shared" si="54"/>
        <v>57679.351575515895</v>
      </c>
      <c r="H52" s="88">
        <f t="shared" si="54"/>
        <v>64951.17</v>
      </c>
      <c r="I52" s="88">
        <f t="shared" si="54"/>
        <v>74181.302000000011</v>
      </c>
      <c r="J52" s="88">
        <f t="shared" si="54"/>
        <v>102187.579</v>
      </c>
      <c r="K52" s="88">
        <f t="shared" si="54"/>
        <v>129963.71775000001</v>
      </c>
      <c r="L52" s="122">
        <f t="shared" si="54"/>
        <v>115485.95500000002</v>
      </c>
      <c r="M52" s="122">
        <f t="shared" si="54"/>
        <v>111750.23699999996</v>
      </c>
      <c r="N52" s="122">
        <f t="shared" si="54"/>
        <v>115485.95500000002</v>
      </c>
      <c r="O52" s="122">
        <f t="shared" si="54"/>
        <v>111750.23699999996</v>
      </c>
      <c r="P52" s="88">
        <f t="shared" si="54"/>
        <v>53676.200000000004</v>
      </c>
      <c r="Q52" s="88">
        <f t="shared" si="54"/>
        <v>56839.042999999998</v>
      </c>
      <c r="R52" s="88">
        <f t="shared" si="54"/>
        <v>58253.675999999999</v>
      </c>
      <c r="S52" s="88">
        <f t="shared" si="54"/>
        <v>60505.519</v>
      </c>
      <c r="T52" s="88">
        <f t="shared" si="54"/>
        <v>59202.079452194121</v>
      </c>
      <c r="U52" s="88">
        <f t="shared" si="54"/>
        <v>59878.159357184755</v>
      </c>
      <c r="V52" s="88">
        <f t="shared" si="54"/>
        <v>58153.637914024781</v>
      </c>
      <c r="W52" s="88">
        <f t="shared" si="54"/>
        <v>57679.351575515895</v>
      </c>
      <c r="X52" s="88">
        <f t="shared" si="54"/>
        <v>55410.766585963509</v>
      </c>
      <c r="Y52" s="88">
        <f t="shared" si="54"/>
        <v>62500.273999999998</v>
      </c>
      <c r="Z52" s="88">
        <f t="shared" si="54"/>
        <v>66011.046999999991</v>
      </c>
      <c r="AA52" s="88">
        <f t="shared" si="54"/>
        <v>64951.17</v>
      </c>
      <c r="AB52" s="88">
        <f t="shared" si="54"/>
        <v>68269.364000000001</v>
      </c>
      <c r="AC52" s="88">
        <v>71298.379000000015</v>
      </c>
      <c r="AD52" s="88">
        <f t="shared" ref="AD52:AU52" si="55">AD51-AD53-AD54</f>
        <v>71334.835000000006</v>
      </c>
      <c r="AE52" s="88">
        <f t="shared" si="55"/>
        <v>74181.302000000011</v>
      </c>
      <c r="AF52" s="88">
        <f t="shared" si="55"/>
        <v>75931.697</v>
      </c>
      <c r="AG52" s="88">
        <f t="shared" si="55"/>
        <v>77913.546263572178</v>
      </c>
      <c r="AH52" s="88">
        <f t="shared" si="55"/>
        <v>93755.369000000006</v>
      </c>
      <c r="AI52" s="88">
        <f t="shared" si="55"/>
        <v>102187.579</v>
      </c>
      <c r="AJ52" s="88">
        <f t="shared" si="55"/>
        <v>111252.045</v>
      </c>
      <c r="AK52" s="88">
        <f t="shared" si="55"/>
        <v>124766.10840000001</v>
      </c>
      <c r="AL52" s="88">
        <f t="shared" si="55"/>
        <v>129303.798</v>
      </c>
      <c r="AM52" s="88">
        <f t="shared" si="55"/>
        <v>129963.71775000001</v>
      </c>
      <c r="AN52" s="88">
        <f t="shared" si="55"/>
        <v>129537.56499999999</v>
      </c>
      <c r="AO52" s="88">
        <f t="shared" si="55"/>
        <v>123280.59506631146</v>
      </c>
      <c r="AP52" s="88">
        <f t="shared" si="55"/>
        <v>120253.02500000001</v>
      </c>
      <c r="AQ52" s="88">
        <f t="shared" si="55"/>
        <v>115485.95500000002</v>
      </c>
      <c r="AR52" s="88">
        <f t="shared" si="55"/>
        <v>119189.95836000005</v>
      </c>
      <c r="AS52" s="88">
        <f t="shared" si="55"/>
        <v>111781.19200000002</v>
      </c>
      <c r="AT52" s="88">
        <f t="shared" si="55"/>
        <v>114221.382</v>
      </c>
      <c r="AU52" s="89">
        <f t="shared" si="55"/>
        <v>111750.23699999996</v>
      </c>
      <c r="AW52" s="128">
        <f t="shared" ref="AW52:BC52" si="56">AW51-AW53-AW54</f>
        <v>71298.379000000015</v>
      </c>
      <c r="AX52" s="128">
        <f t="shared" si="56"/>
        <v>74181.302000000011</v>
      </c>
      <c r="AY52" s="128">
        <f t="shared" si="56"/>
        <v>77913.546263572178</v>
      </c>
      <c r="AZ52" s="128">
        <f t="shared" si="56"/>
        <v>102187.579</v>
      </c>
      <c r="BA52" s="128">
        <f t="shared" si="56"/>
        <v>124766.10840000001</v>
      </c>
      <c r="BB52" s="128">
        <f t="shared" si="56"/>
        <v>129963.71775000001</v>
      </c>
      <c r="BC52" s="100">
        <f t="shared" si="56"/>
        <v>123280.59506631146</v>
      </c>
      <c r="BD52" s="124"/>
      <c r="BE52" s="124"/>
      <c r="BF52" s="46"/>
      <c r="BG52" s="46"/>
      <c r="BH52" s="46">
        <v>0</v>
      </c>
      <c r="BI52" s="46">
        <v>0</v>
      </c>
      <c r="BJ52" s="46">
        <v>0</v>
      </c>
      <c r="BK52" s="46">
        <v>0</v>
      </c>
      <c r="BL52" s="46">
        <v>-4.7599999990779907E-2</v>
      </c>
      <c r="BM52" s="46">
        <v>1512.5709900510847</v>
      </c>
      <c r="BN52" s="46">
        <v>123280.59506631146</v>
      </c>
      <c r="BO52" s="128">
        <f>BO51-BO53-BO54</f>
        <v>118093.93309029772</v>
      </c>
      <c r="BP52" s="46"/>
      <c r="BQ52" s="46"/>
      <c r="BR52" s="46"/>
    </row>
    <row r="53" spans="1:76">
      <c r="A53" s="35" t="s">
        <v>211</v>
      </c>
      <c r="B53" s="36" t="s">
        <v>178</v>
      </c>
      <c r="C53" s="88">
        <f>'Historical Financials USD_EN'!C53*'Historical Financials USD_EN'!C9</f>
        <v>333</v>
      </c>
      <c r="D53" s="88">
        <f>'Historical Financials USD_EN'!D53*'Historical Financials USD_EN'!D9</f>
        <v>139</v>
      </c>
      <c r="E53" s="88">
        <f>'Historical Financials USD_EN'!E53*'Historical Financials USD_EN'!E9</f>
        <v>327.29899999999998</v>
      </c>
      <c r="F53" s="88">
        <f>1045.448</f>
        <v>1045.4480000000001</v>
      </c>
      <c r="G53" s="88">
        <f>'Historical Financials USD_EN'!G53*'Historical Financials USD_EN'!G9</f>
        <v>2056.2080000000001</v>
      </c>
      <c r="H53" s="88">
        <f>'Historical Financials USD_EN'!H53*'Historical Financials USD_EN'!H9</f>
        <v>3127.721</v>
      </c>
      <c r="I53" s="88">
        <v>2759.5569999999998</v>
      </c>
      <c r="J53" s="88">
        <v>1925.0409999999999</v>
      </c>
      <c r="K53" s="88">
        <f>AM53</f>
        <v>7017.5658729999996</v>
      </c>
      <c r="L53" s="122">
        <v>8455.366</v>
      </c>
      <c r="M53" s="122">
        <v>8952.7900000000009</v>
      </c>
      <c r="N53" s="122">
        <f>AQ53</f>
        <v>8455.366</v>
      </c>
      <c r="O53" s="122">
        <f>AU53</f>
        <v>8952.7900000000009</v>
      </c>
      <c r="P53" s="88">
        <f>'Historical Financials USD_EN'!P53*'Historical Financials USD_EN'!P9</f>
        <v>331.1</v>
      </c>
      <c r="Q53" s="88">
        <f>'Historical Financials USD_EN'!Q53*'Historical Financials USD_EN'!Q9</f>
        <v>395.77699999999999</v>
      </c>
      <c r="R53" s="88">
        <f>'Historical Financials USD_EN'!R53*'Historical Financials USD_EN'!R9</f>
        <v>507.11399999999998</v>
      </c>
      <c r="S53" s="88">
        <f>'Historical Financials USD_EN'!S53*'Historical Financials USD_EN'!S9</f>
        <v>1062.2439999999999</v>
      </c>
      <c r="T53" s="88">
        <v>1107.1708285860973</v>
      </c>
      <c r="U53" s="88">
        <v>2200.3448818517259</v>
      </c>
      <c r="V53" s="88">
        <v>2025.7215408155839</v>
      </c>
      <c r="W53" s="88">
        <f>G53</f>
        <v>2056.2080000000001</v>
      </c>
      <c r="X53" s="88">
        <f>'Historical Financials USD_EN'!X53*'Historical Financials USD_EN'!X9</f>
        <v>1776.15468737217</v>
      </c>
      <c r="Y53" s="88">
        <f>'Historical Financials USD_EN'!Y53*'Historical Financials USD_EN'!Y9</f>
        <v>2053.3470000000002</v>
      </c>
      <c r="Z53" s="88">
        <v>3196.1039999999998</v>
      </c>
      <c r="AA53" s="88">
        <f>'Historical Financials USD_EN'!AA53*'Historical Financials USD_EN'!AA9</f>
        <v>3127.721</v>
      </c>
      <c r="AB53" s="88">
        <f>'Historical Financials USD_EN'!AB53*'Historical Financials USD_EN'!AB9</f>
        <v>3149.8009999999999</v>
      </c>
      <c r="AC53" s="88">
        <v>3059.9839999999999</v>
      </c>
      <c r="AD53" s="88">
        <v>3039.6579999999999</v>
      </c>
      <c r="AE53" s="88">
        <f>I53</f>
        <v>2759.5569999999998</v>
      </c>
      <c r="AF53" s="88">
        <v>2634.3989999999999</v>
      </c>
      <c r="AG53" s="88">
        <v>2008.8726125596804</v>
      </c>
      <c r="AH53" s="88">
        <v>2006.3019999999999</v>
      </c>
      <c r="AI53" s="88">
        <f>J53</f>
        <v>1925.0409999999999</v>
      </c>
      <c r="AJ53" s="88">
        <v>1786.7639999999999</v>
      </c>
      <c r="AK53" s="88">
        <v>3141.2089999999998</v>
      </c>
      <c r="AL53" s="88">
        <v>5854.3549999999996</v>
      </c>
      <c r="AM53" s="88">
        <v>7017.5658729999996</v>
      </c>
      <c r="AN53" s="88">
        <v>8395.9809999999998</v>
      </c>
      <c r="AO53" s="88">
        <v>7692.6252338699996</v>
      </c>
      <c r="AP53" s="88">
        <v>9385.3459999999995</v>
      </c>
      <c r="AQ53" s="88">
        <v>8455.366</v>
      </c>
      <c r="AR53" s="88">
        <f>'Historical Financials USD_EN'!AR53*'Historical Financials THB_TH'!AR$9</f>
        <v>9712.9060000000009</v>
      </c>
      <c r="AS53" s="88">
        <f>'Historical Financials USD_EN'!AS53*'Historical Financials THB_TH'!AS$9</f>
        <v>8749.7780000000002</v>
      </c>
      <c r="AT53" s="88">
        <f>'Historical Financials USD_EN'!AT53*'Historical Financials THB_TH'!AT$9</f>
        <v>9414.116</v>
      </c>
      <c r="AU53" s="89">
        <f>'Historical Financials USD_EN'!AU53*'Historical Financials THB_TH'!AU$9</f>
        <v>8952.7900000000009</v>
      </c>
      <c r="AW53" s="128">
        <f>AC53</f>
        <v>3059.9839999999999</v>
      </c>
      <c r="AX53" s="128">
        <f>AE53</f>
        <v>2759.5569999999998</v>
      </c>
      <c r="AY53" s="128">
        <f>AG53</f>
        <v>2008.8726125596804</v>
      </c>
      <c r="AZ53" s="128">
        <f>AI53</f>
        <v>1925.0409999999999</v>
      </c>
      <c r="BA53" s="128">
        <f>AK53</f>
        <v>3141.2089999999998</v>
      </c>
      <c r="BB53" s="128">
        <f>AM53</f>
        <v>7017.5658729999996</v>
      </c>
      <c r="BC53" s="100">
        <f>AO53</f>
        <v>7692.6252338699996</v>
      </c>
      <c r="BD53" s="124"/>
      <c r="BE53" s="124"/>
      <c r="BF53" s="46"/>
      <c r="BG53" s="46"/>
      <c r="BH53" s="46">
        <v>0</v>
      </c>
      <c r="BI53" s="46">
        <v>0</v>
      </c>
      <c r="BJ53" s="46">
        <v>0</v>
      </c>
      <c r="BK53" s="46">
        <v>0</v>
      </c>
      <c r="BL53" s="46">
        <v>0</v>
      </c>
      <c r="BM53" s="46">
        <v>4074.5042540668333</v>
      </c>
      <c r="BN53" s="46">
        <v>7692.6252338699996</v>
      </c>
      <c r="BO53" s="177">
        <v>9385.3452098837497</v>
      </c>
      <c r="BP53" s="46"/>
      <c r="BQ53" s="46">
        <v>-2268.5077661300002</v>
      </c>
      <c r="BR53" s="46"/>
    </row>
    <row r="54" spans="1:76">
      <c r="A54" s="35" t="s">
        <v>212</v>
      </c>
      <c r="B54" s="36" t="s">
        <v>178</v>
      </c>
      <c r="C54" s="88">
        <v>0</v>
      </c>
      <c r="D54" s="88">
        <v>0</v>
      </c>
      <c r="E54" s="88">
        <v>0</v>
      </c>
      <c r="F54" s="88">
        <v>0</v>
      </c>
      <c r="G54" s="88">
        <v>14874.07167302</v>
      </c>
      <c r="H54" s="88">
        <v>14874.072</v>
      </c>
      <c r="I54" s="88">
        <v>14874.072</v>
      </c>
      <c r="J54" s="88">
        <v>14874.072</v>
      </c>
      <c r="K54" s="88">
        <f>AM54</f>
        <v>14874.071673</v>
      </c>
      <c r="L54" s="122">
        <f>AQ54</f>
        <v>14225.968999999999</v>
      </c>
      <c r="M54" s="122">
        <f>AU54</f>
        <v>14904.758</v>
      </c>
      <c r="N54" s="122">
        <f>AQ54</f>
        <v>14225.968999999999</v>
      </c>
      <c r="O54" s="122">
        <f>AU54</f>
        <v>14904.758</v>
      </c>
      <c r="P54" s="88">
        <v>0</v>
      </c>
      <c r="Q54" s="88">
        <v>0</v>
      </c>
      <c r="R54" s="88">
        <v>0</v>
      </c>
      <c r="S54" s="88">
        <v>0</v>
      </c>
      <c r="T54" s="88">
        <v>0</v>
      </c>
      <c r="U54" s="88">
        <v>0</v>
      </c>
      <c r="V54" s="88">
        <v>0</v>
      </c>
      <c r="W54" s="88">
        <v>14874.07167302</v>
      </c>
      <c r="X54" s="88">
        <v>14874.07167302</v>
      </c>
      <c r="Y54" s="88">
        <v>14874.07167302</v>
      </c>
      <c r="Z54" s="88">
        <v>14874.07167302</v>
      </c>
      <c r="AA54" s="88">
        <v>14874.072</v>
      </c>
      <c r="AB54" s="88">
        <v>14874.072</v>
      </c>
      <c r="AC54" s="88">
        <v>14874.072</v>
      </c>
      <c r="AD54" s="88">
        <v>14874.072</v>
      </c>
      <c r="AE54" s="88">
        <f>I54</f>
        <v>14874.072</v>
      </c>
      <c r="AF54" s="88">
        <v>14874.072</v>
      </c>
      <c r="AG54" s="88">
        <v>14874.07167302</v>
      </c>
      <c r="AH54" s="88">
        <v>14874.072</v>
      </c>
      <c r="AI54" s="88">
        <f>J54</f>
        <v>14874.072</v>
      </c>
      <c r="AJ54" s="88">
        <v>14874.072</v>
      </c>
      <c r="AK54" s="88">
        <v>14874.072</v>
      </c>
      <c r="AL54" s="88">
        <v>14874.072</v>
      </c>
      <c r="AM54" s="88">
        <v>14874.071673</v>
      </c>
      <c r="AN54" s="88">
        <v>14874.072</v>
      </c>
      <c r="AO54" s="88">
        <v>14874.072</v>
      </c>
      <c r="AP54" s="88">
        <v>14874.072</v>
      </c>
      <c r="AQ54" s="88">
        <v>14225.968999999999</v>
      </c>
      <c r="AR54" s="88">
        <f>'Historical Financials USD_EN'!AR54*'Historical Financials THB_TH'!AR$9</f>
        <v>14904.758</v>
      </c>
      <c r="AS54" s="88">
        <f>'Historical Financials USD_EN'!AS54*'Historical Financials THB_TH'!AS$9</f>
        <v>14904.758</v>
      </c>
      <c r="AT54" s="88">
        <f>'Historical Financials USD_EN'!AT54*'Historical Financials THB_TH'!AT$9</f>
        <v>14904.758</v>
      </c>
      <c r="AU54" s="89">
        <f>'Historical Financials USD_EN'!AU54*'Historical Financials THB_TH'!AU$9</f>
        <v>14904.758</v>
      </c>
      <c r="AW54" s="128">
        <f>AC54</f>
        <v>14874.072</v>
      </c>
      <c r="AX54" s="128">
        <f>AE54</f>
        <v>14874.072</v>
      </c>
      <c r="AY54" s="128">
        <f>AG54</f>
        <v>14874.07167302</v>
      </c>
      <c r="AZ54" s="128">
        <f>AI54</f>
        <v>14874.072</v>
      </c>
      <c r="BA54" s="128">
        <f>AK54</f>
        <v>14874.072</v>
      </c>
      <c r="BB54" s="128">
        <f>AM54</f>
        <v>14874.071673</v>
      </c>
      <c r="BC54" s="100">
        <f>AO54</f>
        <v>14874.072</v>
      </c>
      <c r="BD54" s="124"/>
      <c r="BE54" s="124"/>
      <c r="BF54" s="46"/>
      <c r="BG54" s="46"/>
      <c r="BH54" s="46">
        <v>0</v>
      </c>
      <c r="BI54" s="46">
        <v>0</v>
      </c>
      <c r="BJ54" s="46">
        <v>0</v>
      </c>
      <c r="BK54" s="46">
        <v>0</v>
      </c>
      <c r="BL54" s="46">
        <v>0</v>
      </c>
      <c r="BM54" s="46">
        <v>-125.92832699999963</v>
      </c>
      <c r="BN54" s="46">
        <v>14874.072</v>
      </c>
      <c r="BO54" s="128">
        <v>14874.072</v>
      </c>
      <c r="BP54" s="46"/>
      <c r="BQ54" s="46"/>
      <c r="BR54" s="46"/>
    </row>
    <row r="55" spans="1:76">
      <c r="A55" s="35" t="s">
        <v>213</v>
      </c>
      <c r="B55" s="36" t="s">
        <v>214</v>
      </c>
      <c r="C55" s="179">
        <f>C50/C51</f>
        <v>0.93185695232778143</v>
      </c>
      <c r="D55" s="179">
        <f>D50/D51</f>
        <v>0.62871388217676893</v>
      </c>
      <c r="E55" s="179">
        <f>E50/E51</f>
        <v>1.2562815178148785</v>
      </c>
      <c r="F55" s="179">
        <f>F50/F51</f>
        <v>1.2077649819457192</v>
      </c>
      <c r="G55" s="179">
        <f>G50/G51</f>
        <v>0.77755073665333707</v>
      </c>
      <c r="H55" s="179">
        <f t="shared" ref="H55:AB55" si="57">H50/H51</f>
        <v>0.81125988941418303</v>
      </c>
      <c r="I55" s="179">
        <f t="shared" si="57"/>
        <v>0.88262754767647256</v>
      </c>
      <c r="J55" s="179">
        <f t="shared" si="57"/>
        <v>0.53800152497171061</v>
      </c>
      <c r="K55" s="179">
        <f t="shared" si="57"/>
        <v>0.60473449309286964</v>
      </c>
      <c r="L55" s="180">
        <f t="shared" si="57"/>
        <v>0.66331049055181546</v>
      </c>
      <c r="M55" s="180">
        <f t="shared" si="57"/>
        <v>1.235416195558602</v>
      </c>
      <c r="N55" s="180">
        <f t="shared" si="57"/>
        <v>0.66331049055181546</v>
      </c>
      <c r="O55" s="180">
        <f t="shared" si="57"/>
        <v>1.2354161955586018</v>
      </c>
      <c r="P55" s="179">
        <f t="shared" si="57"/>
        <v>1.2573808663744861</v>
      </c>
      <c r="Q55" s="179">
        <f t="shared" si="57"/>
        <v>1.2303195744272934</v>
      </c>
      <c r="R55" s="179">
        <f t="shared" si="57"/>
        <v>1.210782579579232</v>
      </c>
      <c r="S55" s="179">
        <f t="shared" si="57"/>
        <v>1.1855436998238409</v>
      </c>
      <c r="T55" s="179">
        <f t="shared" si="57"/>
        <v>1.2070800957355428</v>
      </c>
      <c r="U55" s="179">
        <f t="shared" si="57"/>
        <v>1.160772051498201</v>
      </c>
      <c r="V55" s="179">
        <f t="shared" si="57"/>
        <v>1.1674441478894753</v>
      </c>
      <c r="W55" s="179">
        <f t="shared" si="57"/>
        <v>0.77755073665333707</v>
      </c>
      <c r="X55" s="179">
        <f t="shared" si="57"/>
        <v>0.73020020190858226</v>
      </c>
      <c r="Y55" s="179">
        <f t="shared" si="57"/>
        <v>0.84894191891169912</v>
      </c>
      <c r="Z55" s="179">
        <f t="shared" si="57"/>
        <v>0.82266011838719633</v>
      </c>
      <c r="AA55" s="179">
        <f t="shared" si="57"/>
        <v>0.81125988941418303</v>
      </c>
      <c r="AB55" s="179">
        <f t="shared" si="57"/>
        <v>0.75214319933388207</v>
      </c>
      <c r="AC55" s="179">
        <v>0.98953302727421011</v>
      </c>
      <c r="AD55" s="179">
        <f>AD50/AD51</f>
        <v>0.90727119589996619</v>
      </c>
      <c r="AE55" s="179">
        <f>AE50/AE51</f>
        <v>0.88262754767647256</v>
      </c>
      <c r="AF55" s="179">
        <f>AF50/AF51</f>
        <v>0.80213446759384532</v>
      </c>
      <c r="AG55" s="179">
        <f>AG50/AG51</f>
        <v>0.83957029101907743</v>
      </c>
      <c r="AH55" s="179">
        <f t="shared" ref="AH55:AU55" si="58">AH50/AH51</f>
        <v>0.57009835907629536</v>
      </c>
      <c r="AI55" s="179">
        <f t="shared" si="58"/>
        <v>0.53800152497171061</v>
      </c>
      <c r="AJ55" s="179">
        <f t="shared" si="58"/>
        <v>0.39312571353347869</v>
      </c>
      <c r="AK55" s="179">
        <f t="shared" si="58"/>
        <v>0.45178614399823064</v>
      </c>
      <c r="AL55" s="179">
        <f t="shared" si="58"/>
        <v>0.5278208238010349</v>
      </c>
      <c r="AM55" s="179">
        <f t="shared" si="58"/>
        <v>0.60473449309286964</v>
      </c>
      <c r="AN55" s="179">
        <f t="shared" si="58"/>
        <v>0.64685907362599449</v>
      </c>
      <c r="AO55" s="179">
        <f t="shared" si="58"/>
        <v>0.64691356955968315</v>
      </c>
      <c r="AP55" s="179">
        <f t="shared" si="58"/>
        <v>0.60572278192649054</v>
      </c>
      <c r="AQ55" s="179">
        <f t="shared" si="58"/>
        <v>0.66331049055181546</v>
      </c>
      <c r="AR55" s="179">
        <f t="shared" si="58"/>
        <v>1.3456792919484273</v>
      </c>
      <c r="AS55" s="179">
        <f t="shared" si="58"/>
        <v>1.3220750205377572</v>
      </c>
      <c r="AT55" s="179">
        <f t="shared" si="58"/>
        <v>1.2908820038963902</v>
      </c>
      <c r="AU55" s="150">
        <f t="shared" si="58"/>
        <v>1.2354161955586018</v>
      </c>
      <c r="AW55" s="46">
        <f t="shared" ref="AW55:BC55" si="59">AW50/AW51</f>
        <v>0.98953302727421011</v>
      </c>
      <c r="AX55" s="46">
        <f t="shared" si="59"/>
        <v>0.88262754767647256</v>
      </c>
      <c r="AY55" s="46">
        <f t="shared" si="59"/>
        <v>0.83957029101907743</v>
      </c>
      <c r="AZ55" s="46">
        <f t="shared" si="59"/>
        <v>0.53800152497171061</v>
      </c>
      <c r="BA55" s="46">
        <f t="shared" si="59"/>
        <v>0.45178614399823064</v>
      </c>
      <c r="BB55" s="46">
        <f t="shared" si="59"/>
        <v>0.60473449309286964</v>
      </c>
      <c r="BC55" s="181">
        <f t="shared" si="59"/>
        <v>0.64691356955968315</v>
      </c>
      <c r="BD55" s="182"/>
      <c r="BE55" s="182"/>
      <c r="BF55" s="183"/>
      <c r="BG55" s="184"/>
      <c r="BH55" s="46">
        <v>0</v>
      </c>
      <c r="BI55" s="46">
        <v>0</v>
      </c>
      <c r="BJ55" s="46">
        <v>0</v>
      </c>
      <c r="BK55" s="46">
        <v>0</v>
      </c>
      <c r="BL55" s="46">
        <v>-0.36946051268121322</v>
      </c>
      <c r="BM55" s="46">
        <v>0.34046210224997586</v>
      </c>
      <c r="BN55" s="46">
        <v>0.64691356955968315</v>
      </c>
      <c r="BO55" s="46">
        <f>BO50/BO51</f>
        <v>0.5993416080637799</v>
      </c>
      <c r="BP55" s="46"/>
      <c r="BQ55" s="46"/>
      <c r="BR55" s="46"/>
    </row>
    <row r="56" spans="1:76">
      <c r="A56" s="35" t="s">
        <v>215</v>
      </c>
      <c r="B56" s="36" t="s">
        <v>178</v>
      </c>
      <c r="C56" s="105">
        <f t="shared" ref="C56:AB56" si="60">C51+C50</f>
        <v>62285</v>
      </c>
      <c r="D56" s="105">
        <f t="shared" si="60"/>
        <v>95713</v>
      </c>
      <c r="E56" s="105">
        <f t="shared" si="60"/>
        <v>127625.90296471387</v>
      </c>
      <c r="F56" s="105">
        <f t="shared" si="60"/>
        <v>133426.2709312645</v>
      </c>
      <c r="G56" s="105">
        <f t="shared" si="60"/>
        <v>132622.40498726882</v>
      </c>
      <c r="H56" s="105">
        <f t="shared" si="60"/>
        <v>150249.37458995881</v>
      </c>
      <c r="I56" s="105">
        <f t="shared" si="60"/>
        <v>172853.31838861457</v>
      </c>
      <c r="J56" s="105">
        <f t="shared" si="60"/>
        <v>183001.71374733924</v>
      </c>
      <c r="K56" s="105">
        <f t="shared" si="60"/>
        <v>243687.52660436422</v>
      </c>
      <c r="L56" s="106">
        <f t="shared" si="60"/>
        <v>229815.10290811496</v>
      </c>
      <c r="M56" s="106">
        <f t="shared" si="60"/>
        <v>303139.8388328288</v>
      </c>
      <c r="N56" s="106">
        <f t="shared" si="60"/>
        <v>229815.10290811496</v>
      </c>
      <c r="O56" s="106">
        <f t="shared" si="60"/>
        <v>303139.8388328288</v>
      </c>
      <c r="P56" s="105">
        <f t="shared" si="60"/>
        <v>121915.04566454679</v>
      </c>
      <c r="Q56" s="105">
        <f t="shared" si="60"/>
        <v>127651.93938482273</v>
      </c>
      <c r="R56" s="105">
        <f t="shared" si="60"/>
        <v>129907.33089431355</v>
      </c>
      <c r="S56" s="105">
        <f t="shared" si="60"/>
        <v>134559.03653689739</v>
      </c>
      <c r="T56" s="105">
        <f t="shared" si="60"/>
        <v>133107.34588344319</v>
      </c>
      <c r="U56" s="105">
        <f t="shared" si="60"/>
        <v>134137.49695852262</v>
      </c>
      <c r="V56" s="105">
        <f t="shared" si="60"/>
        <v>130435.4004741309</v>
      </c>
      <c r="W56" s="105">
        <f t="shared" si="60"/>
        <v>132622.40498726882</v>
      </c>
      <c r="X56" s="105">
        <f t="shared" si="60"/>
        <v>124679.94454551752</v>
      </c>
      <c r="Y56" s="105">
        <f t="shared" si="60"/>
        <v>146857.19050558229</v>
      </c>
      <c r="Z56" s="105">
        <f t="shared" si="60"/>
        <v>153251.49127134684</v>
      </c>
      <c r="AA56" s="105">
        <f t="shared" si="60"/>
        <v>150249.37458995881</v>
      </c>
      <c r="AB56" s="105">
        <f t="shared" si="60"/>
        <v>151198.10835805695</v>
      </c>
      <c r="AC56" s="105">
        <v>177530.87653659919</v>
      </c>
      <c r="AD56" s="105">
        <f t="shared" ref="AD56:AU56" si="61">AD51+AD50</f>
        <v>170221.21729990587</v>
      </c>
      <c r="AE56" s="105">
        <f t="shared" si="61"/>
        <v>172853.31838861457</v>
      </c>
      <c r="AF56" s="105">
        <f t="shared" si="61"/>
        <v>168391.74741055947</v>
      </c>
      <c r="AG56" s="105">
        <f t="shared" si="61"/>
        <v>174384.80770709048</v>
      </c>
      <c r="AH56" s="105">
        <f t="shared" si="61"/>
        <v>173708.99853948673</v>
      </c>
      <c r="AI56" s="105">
        <f t="shared" si="61"/>
        <v>183001.71374733924</v>
      </c>
      <c r="AJ56" s="105">
        <f t="shared" si="61"/>
        <v>178198.72361324794</v>
      </c>
      <c r="AK56" s="105">
        <f t="shared" si="61"/>
        <v>207288.04275173586</v>
      </c>
      <c r="AL56" s="105">
        <f t="shared" si="61"/>
        <v>229222.35759620223</v>
      </c>
      <c r="AM56" s="105">
        <f t="shared" si="61"/>
        <v>243687.52660436422</v>
      </c>
      <c r="AN56" s="105">
        <f t="shared" si="61"/>
        <v>251652.61222247483</v>
      </c>
      <c r="AO56" s="105">
        <f t="shared" si="61"/>
        <v>240197.88477270634</v>
      </c>
      <c r="AP56" s="105">
        <f t="shared" si="61"/>
        <v>232046.92199695337</v>
      </c>
      <c r="AQ56" s="105">
        <f t="shared" si="61"/>
        <v>229815.10290811496</v>
      </c>
      <c r="AR56" s="105">
        <f t="shared" si="61"/>
        <v>337326.56179419172</v>
      </c>
      <c r="AS56" s="105">
        <f t="shared" si="61"/>
        <v>314491.92087714619</v>
      </c>
      <c r="AT56" s="105">
        <f t="shared" si="61"/>
        <v>317379.37928559887</v>
      </c>
      <c r="AU56" s="89">
        <f t="shared" si="61"/>
        <v>303139.8388328288</v>
      </c>
      <c r="AW56" s="98">
        <f t="shared" ref="AW56:BC56" si="62">AW51+AW50</f>
        <v>177530.87653659919</v>
      </c>
      <c r="AX56" s="98">
        <f t="shared" si="62"/>
        <v>172853.31838861457</v>
      </c>
      <c r="AY56" s="98">
        <f t="shared" si="62"/>
        <v>174384.80770709048</v>
      </c>
      <c r="AZ56" s="98">
        <f t="shared" si="62"/>
        <v>183001.71374733924</v>
      </c>
      <c r="BA56" s="98">
        <f t="shared" si="62"/>
        <v>207288.04275173586</v>
      </c>
      <c r="BB56" s="98">
        <f t="shared" si="62"/>
        <v>243687.52660436422</v>
      </c>
      <c r="BC56" s="185">
        <f t="shared" si="62"/>
        <v>240197.88477270634</v>
      </c>
      <c r="BD56" s="186"/>
      <c r="BE56" s="186"/>
      <c r="BF56" s="183"/>
      <c r="BG56" s="184"/>
      <c r="BH56" s="46">
        <v>0</v>
      </c>
      <c r="BI56" s="46">
        <v>0</v>
      </c>
      <c r="BJ56" s="46">
        <v>0</v>
      </c>
      <c r="BK56" s="46">
        <v>0</v>
      </c>
      <c r="BL56" s="46"/>
      <c r="BM56" s="46">
        <v>58605.370771642134</v>
      </c>
      <c r="BN56" s="46">
        <v>240197.88477270634</v>
      </c>
      <c r="BO56" s="98">
        <f>BO51+BO50</f>
        <v>227671.63618235884</v>
      </c>
      <c r="BP56" s="46"/>
      <c r="BQ56" s="46"/>
      <c r="BR56" s="46"/>
    </row>
    <row r="57" spans="1:76" hidden="1" outlineLevel="1">
      <c r="A57" s="187"/>
      <c r="B57" s="188"/>
      <c r="C57" s="105"/>
      <c r="D57" s="105"/>
      <c r="E57" s="105"/>
      <c r="F57" s="105"/>
      <c r="G57" s="105"/>
      <c r="H57" s="105"/>
      <c r="I57" s="105"/>
      <c r="J57" s="105"/>
      <c r="K57" s="105"/>
      <c r="L57" s="189"/>
      <c r="M57" s="189"/>
      <c r="N57" s="189"/>
      <c r="O57" s="189"/>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90"/>
      <c r="AW57" s="191"/>
      <c r="AX57" s="191"/>
      <c r="AY57" s="191"/>
      <c r="AZ57" s="191"/>
      <c r="BA57" s="191"/>
      <c r="BB57" s="191"/>
      <c r="BC57" s="192"/>
      <c r="BD57" s="193"/>
      <c r="BE57" s="193"/>
      <c r="BF57" s="183"/>
      <c r="BG57" s="184"/>
      <c r="BH57" s="46">
        <v>0</v>
      </c>
      <c r="BI57" s="46">
        <v>0</v>
      </c>
      <c r="BJ57" s="46">
        <v>0</v>
      </c>
      <c r="BK57" s="46">
        <v>0</v>
      </c>
      <c r="BL57" s="46">
        <v>0</v>
      </c>
      <c r="BM57" s="46">
        <v>0</v>
      </c>
      <c r="BN57" s="46">
        <v>0</v>
      </c>
      <c r="BO57" s="191"/>
      <c r="BP57" s="46"/>
      <c r="BQ57" s="46"/>
      <c r="BR57" s="46"/>
    </row>
    <row r="58" spans="1:76" collapsed="1">
      <c r="A58" s="35"/>
      <c r="B58" s="36"/>
      <c r="C58" s="194"/>
      <c r="D58" s="194"/>
      <c r="E58" s="194"/>
      <c r="F58" s="194"/>
      <c r="G58" s="194"/>
      <c r="H58" s="194"/>
      <c r="I58" s="194"/>
      <c r="J58" s="194"/>
      <c r="K58" s="194"/>
      <c r="L58" s="189"/>
      <c r="M58" s="189"/>
      <c r="N58" s="189"/>
      <c r="O58" s="189"/>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0"/>
      <c r="BC58" s="195"/>
      <c r="BD58" s="196"/>
      <c r="BE58" s="196"/>
      <c r="BF58" s="46"/>
      <c r="BG58" s="46"/>
      <c r="BH58" s="46">
        <v>0</v>
      </c>
      <c r="BI58" s="46">
        <v>0</v>
      </c>
      <c r="BJ58" s="46">
        <v>0</v>
      </c>
      <c r="BK58" s="46">
        <v>0</v>
      </c>
      <c r="BL58" s="46">
        <v>0</v>
      </c>
      <c r="BM58" s="46">
        <v>0</v>
      </c>
      <c r="BN58" s="46">
        <v>0</v>
      </c>
      <c r="BP58" s="46"/>
      <c r="BQ58" s="46"/>
      <c r="BR58" s="46"/>
    </row>
    <row r="59" spans="1:76" s="30" customFormat="1" ht="26">
      <c r="A59" s="80" t="s">
        <v>216</v>
      </c>
      <c r="B59" s="81"/>
      <c r="C59" s="31"/>
      <c r="D59" s="31"/>
      <c r="E59" s="31"/>
      <c r="F59" s="31"/>
      <c r="G59" s="82"/>
      <c r="H59" s="82"/>
      <c r="I59" s="82"/>
      <c r="J59" s="82"/>
      <c r="K59" s="82"/>
      <c r="L59" s="84"/>
      <c r="M59" s="84"/>
      <c r="N59" s="84"/>
      <c r="O59" s="84"/>
      <c r="P59" s="82"/>
      <c r="Q59" s="82"/>
      <c r="R59" s="82"/>
      <c r="S59" s="82"/>
      <c r="T59" s="82"/>
      <c r="U59" s="82"/>
      <c r="V59" s="82"/>
      <c r="W59" s="82"/>
      <c r="X59" s="82"/>
      <c r="Y59" s="82"/>
      <c r="Z59" s="82"/>
      <c r="AA59" s="82"/>
      <c r="AB59" s="82"/>
      <c r="AC59" s="82"/>
      <c r="AD59" s="82"/>
      <c r="AE59" s="31"/>
      <c r="AF59" s="31"/>
      <c r="AG59" s="31"/>
      <c r="AH59" s="31"/>
      <c r="AI59" s="31"/>
      <c r="AJ59" s="31"/>
      <c r="AK59" s="31"/>
      <c r="AL59" s="31"/>
      <c r="AM59" s="31"/>
      <c r="AN59" s="31"/>
      <c r="AO59" s="31"/>
      <c r="AP59" s="31"/>
      <c r="AQ59" s="31"/>
      <c r="AR59" s="31"/>
      <c r="AS59" s="31"/>
      <c r="AT59" s="31"/>
      <c r="AU59" s="84"/>
      <c r="AW59" s="31"/>
      <c r="AX59" s="31"/>
      <c r="AY59" s="31"/>
      <c r="AZ59" s="31"/>
      <c r="BA59" s="31"/>
      <c r="BB59" s="31"/>
      <c r="BC59" s="32"/>
      <c r="BD59" s="32"/>
      <c r="BE59" s="32"/>
      <c r="BF59" s="46"/>
      <c r="BG59" s="46"/>
      <c r="BH59" s="46">
        <v>0</v>
      </c>
      <c r="BI59" s="46">
        <v>0</v>
      </c>
      <c r="BJ59" s="46">
        <v>0</v>
      </c>
      <c r="BK59" s="46">
        <v>0</v>
      </c>
      <c r="BL59" s="46">
        <v>0</v>
      </c>
      <c r="BM59" s="46">
        <v>0</v>
      </c>
      <c r="BN59" s="46">
        <v>0</v>
      </c>
      <c r="BO59" s="31"/>
      <c r="BP59" s="46"/>
      <c r="BQ59" s="46"/>
      <c r="BR59" s="46"/>
      <c r="BV59" s="33"/>
      <c r="BW59" s="34"/>
      <c r="BX59" s="34"/>
    </row>
    <row r="60" spans="1:76">
      <c r="A60" s="169" t="s">
        <v>0</v>
      </c>
      <c r="B60" s="36" t="s">
        <v>178</v>
      </c>
      <c r="C60" s="88">
        <f t="shared" ref="C60:M60" si="63">C15</f>
        <v>12598.892037187703</v>
      </c>
      <c r="D60" s="88">
        <f t="shared" si="63"/>
        <v>16893.61615875503</v>
      </c>
      <c r="E60" s="88">
        <f t="shared" si="63"/>
        <v>14341.036854706465</v>
      </c>
      <c r="F60" s="88">
        <f t="shared" si="63"/>
        <v>14683.230933748007</v>
      </c>
      <c r="G60" s="88">
        <f t="shared" si="63"/>
        <v>18458.275642770219</v>
      </c>
      <c r="H60" s="88">
        <f t="shared" si="63"/>
        <v>21957.556401914953</v>
      </c>
      <c r="I60" s="88">
        <f t="shared" si="63"/>
        <v>27365.670995187207</v>
      </c>
      <c r="J60" s="88">
        <f t="shared" si="63"/>
        <v>34077.45016858937</v>
      </c>
      <c r="K60" s="88">
        <f t="shared" si="63"/>
        <v>46589.086444475666</v>
      </c>
      <c r="L60" s="122">
        <f t="shared" si="63"/>
        <v>35602.635528739993</v>
      </c>
      <c r="M60" s="122">
        <f t="shared" si="63"/>
        <v>34846.85192501251</v>
      </c>
      <c r="N60" s="122">
        <f>SUM(AN60:AQ60)</f>
        <v>35602.635528739993</v>
      </c>
      <c r="O60" s="122">
        <f>SUM(AR60:AU60)</f>
        <v>34846.830374432226</v>
      </c>
      <c r="P60" s="88">
        <f t="shared" ref="P60:AB60" si="64">P15</f>
        <v>2728.9290302383843</v>
      </c>
      <c r="Q60" s="88">
        <f t="shared" si="64"/>
        <v>3973.8986550615773</v>
      </c>
      <c r="R60" s="88">
        <f t="shared" si="64"/>
        <v>3996.4319668739645</v>
      </c>
      <c r="S60" s="88">
        <f t="shared" si="64"/>
        <v>3983.9712815740886</v>
      </c>
      <c r="T60" s="88">
        <f t="shared" si="64"/>
        <v>4564.7158750190174</v>
      </c>
      <c r="U60" s="88">
        <f t="shared" si="64"/>
        <v>4967.6911947234566</v>
      </c>
      <c r="V60" s="88">
        <f t="shared" si="64"/>
        <v>4351.9445855158519</v>
      </c>
      <c r="W60" s="88">
        <f t="shared" si="64"/>
        <v>4573.923987511891</v>
      </c>
      <c r="X60" s="88">
        <f t="shared" si="64"/>
        <v>4760.9631841459059</v>
      </c>
      <c r="Y60" s="88">
        <f t="shared" si="64"/>
        <v>6212.132216600181</v>
      </c>
      <c r="Z60" s="88">
        <f t="shared" si="64"/>
        <v>5911.347079164846</v>
      </c>
      <c r="AA60" s="88">
        <f t="shared" si="64"/>
        <v>5073.1139220040222</v>
      </c>
      <c r="AB60" s="88">
        <f t="shared" si="64"/>
        <v>4804.096332878582</v>
      </c>
      <c r="AC60" s="88">
        <v>7749.5042689853317</v>
      </c>
      <c r="AD60" s="88">
        <f>AD15</f>
        <v>7560.9718045045393</v>
      </c>
      <c r="AE60" s="88">
        <f>AE15</f>
        <v>7251.098588465843</v>
      </c>
      <c r="AF60" s="88">
        <f>AF15</f>
        <v>7681.4401338957323</v>
      </c>
      <c r="AG60" s="88">
        <f>AG15</f>
        <v>8188.6900193756355</v>
      </c>
      <c r="AH60" s="88">
        <f>AH15</f>
        <v>9771.9235752647492</v>
      </c>
      <c r="AI60" s="88">
        <f>J60-AF60-AG60-AH60</f>
        <v>8435.3964400532514</v>
      </c>
      <c r="AJ60" s="88">
        <f t="shared" ref="AJ60:AQ60" si="65">AJ15</f>
        <v>10289.799532620993</v>
      </c>
      <c r="AK60" s="88">
        <f t="shared" si="65"/>
        <v>12394.367090379281</v>
      </c>
      <c r="AL60" s="88">
        <f t="shared" si="65"/>
        <v>13447.407466201623</v>
      </c>
      <c r="AM60" s="88">
        <f t="shared" si="65"/>
        <v>10457.512355273777</v>
      </c>
      <c r="AN60" s="88">
        <f t="shared" si="65"/>
        <v>9604.2935179112392</v>
      </c>
      <c r="AO60" s="88">
        <f t="shared" si="65"/>
        <v>11418.99928215523</v>
      </c>
      <c r="AP60" s="88">
        <f t="shared" si="65"/>
        <v>8593.0027508083658</v>
      </c>
      <c r="AQ60" s="88">
        <f t="shared" si="65"/>
        <v>5986.3399778651583</v>
      </c>
      <c r="AR60" s="88">
        <v>9502.4245247159579</v>
      </c>
      <c r="AS60" s="88">
        <f>AS15</f>
        <v>9721.5622568343224</v>
      </c>
      <c r="AT60" s="88">
        <f>AT15</f>
        <v>7842.4244053030416</v>
      </c>
      <c r="AU60" s="89">
        <f>AU15</f>
        <v>7780.4191875789038</v>
      </c>
      <c r="AV60" s="34"/>
      <c r="AW60" s="128">
        <f t="shared" ref="AW60:BC60" si="66">AW15</f>
        <v>12553.600601863913</v>
      </c>
      <c r="AX60" s="128">
        <f t="shared" si="66"/>
        <v>14812.070392970381</v>
      </c>
      <c r="AY60" s="128">
        <f t="shared" si="66"/>
        <v>15870.130153271368</v>
      </c>
      <c r="AZ60" s="128">
        <f t="shared" si="66"/>
        <v>18207.320015318001</v>
      </c>
      <c r="BA60" s="128">
        <f t="shared" si="66"/>
        <v>22684.166623000274</v>
      </c>
      <c r="BB60" s="128">
        <f t="shared" si="66"/>
        <v>23904.9198214754</v>
      </c>
      <c r="BC60" s="100">
        <f t="shared" si="66"/>
        <v>21023.292800066469</v>
      </c>
      <c r="BD60" s="124"/>
      <c r="BE60" s="124"/>
      <c r="BF60" s="46"/>
      <c r="BG60" s="46"/>
      <c r="BH60" s="46">
        <v>0</v>
      </c>
      <c r="BI60" s="46">
        <v>-3.529094101395458E-7</v>
      </c>
      <c r="BJ60" s="46">
        <v>0</v>
      </c>
      <c r="BK60" s="46">
        <v>0</v>
      </c>
      <c r="BL60" s="46">
        <v>0</v>
      </c>
      <c r="BM60" s="46">
        <v>-18328.801418058109</v>
      </c>
      <c r="BN60" s="46">
        <v>21023.292800066469</v>
      </c>
      <c r="BO60" s="128">
        <f>BO15</f>
        <v>8507.7816793457096</v>
      </c>
      <c r="BP60" s="46"/>
      <c r="BQ60" s="46"/>
      <c r="BR60" s="46"/>
      <c r="BT60" s="119"/>
      <c r="BU60" s="119"/>
    </row>
    <row r="61" spans="1:76">
      <c r="A61" s="157"/>
      <c r="B61" s="36"/>
      <c r="C61" s="88"/>
      <c r="D61" s="88"/>
      <c r="E61" s="88"/>
      <c r="F61" s="88"/>
      <c r="G61" s="88"/>
      <c r="H61" s="88"/>
      <c r="I61" s="88"/>
      <c r="J61" s="88"/>
      <c r="K61" s="88"/>
      <c r="L61" s="122"/>
      <c r="M61" s="122"/>
      <c r="N61" s="122"/>
      <c r="O61" s="122"/>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9"/>
      <c r="AV61" s="34"/>
      <c r="AW61" s="128"/>
      <c r="AX61" s="128"/>
      <c r="AY61" s="128"/>
      <c r="AZ61" s="128"/>
      <c r="BA61" s="128"/>
      <c r="BB61" s="128"/>
      <c r="BC61" s="100"/>
      <c r="BD61" s="124"/>
      <c r="BE61" s="124"/>
      <c r="BF61" s="46"/>
      <c r="BG61" s="46"/>
      <c r="BH61" s="46"/>
      <c r="BI61" s="46"/>
      <c r="BJ61" s="46"/>
      <c r="BK61" s="46"/>
      <c r="BL61" s="46"/>
      <c r="BM61" s="46"/>
      <c r="BN61" s="46"/>
      <c r="BO61" s="128"/>
      <c r="BP61" s="46"/>
      <c r="BQ61" s="46"/>
      <c r="BR61" s="46"/>
      <c r="BT61" s="119"/>
      <c r="BU61" s="119"/>
    </row>
    <row r="62" spans="1:76">
      <c r="A62" s="35" t="s">
        <v>217</v>
      </c>
      <c r="B62" s="36" t="s">
        <v>178</v>
      </c>
      <c r="C62" s="88">
        <f t="shared" ref="C62:J62" si="67">C65-C60-C64</f>
        <v>-1746.572703528396</v>
      </c>
      <c r="D62" s="88">
        <f t="shared" si="67"/>
        <v>-7309.9913702824979</v>
      </c>
      <c r="E62" s="88">
        <f t="shared" si="67"/>
        <v>1803.5636376788002</v>
      </c>
      <c r="F62" s="88">
        <f t="shared" si="67"/>
        <v>-3807.5965660486122</v>
      </c>
      <c r="G62" s="88">
        <f t="shared" si="67"/>
        <v>4222.3131553131943</v>
      </c>
      <c r="H62" s="88">
        <f t="shared" si="67"/>
        <v>3482.3132038592566</v>
      </c>
      <c r="I62" s="88">
        <f t="shared" si="67"/>
        <v>-1156.662988355828</v>
      </c>
      <c r="J62" s="88">
        <f t="shared" si="67"/>
        <v>-2923.2742528732838</v>
      </c>
      <c r="K62" s="88">
        <f>K65-K60-K64</f>
        <v>-11423.013623152554</v>
      </c>
      <c r="L62" s="122">
        <f>L65-L60-L64</f>
        <v>8490.4231505390799</v>
      </c>
      <c r="M62" s="122">
        <f>M65-M60-M64</f>
        <v>9902.7568457524558</v>
      </c>
      <c r="N62" s="122">
        <f t="shared" ref="N62:N76" si="68">SUM(AN62:AQ62)</f>
        <v>8490.423313598294</v>
      </c>
      <c r="O62" s="122">
        <f t="shared" ref="O62:O76" si="69">SUM(AR62:AU62)</f>
        <v>9902.778396332742</v>
      </c>
      <c r="P62" s="88">
        <f>P65-P60-P64</f>
        <v>-260.35749936743798</v>
      </c>
      <c r="Q62" s="88">
        <f t="shared" ref="Q62:AM62" si="70">Q65-Q60-Q64</f>
        <v>615.6527447242803</v>
      </c>
      <c r="R62" s="88">
        <f t="shared" si="70"/>
        <v>-1752.5769154271038</v>
      </c>
      <c r="S62" s="88">
        <f t="shared" si="70"/>
        <v>-2410.314895978358</v>
      </c>
      <c r="T62" s="88">
        <f t="shared" si="70"/>
        <v>200.88460567605128</v>
      </c>
      <c r="U62" s="88">
        <f t="shared" si="70"/>
        <v>3365.8111933006489</v>
      </c>
      <c r="V62" s="88">
        <f t="shared" si="70"/>
        <v>2180.4301400896175</v>
      </c>
      <c r="W62" s="88">
        <f t="shared" si="70"/>
        <v>-1524.8127837531206</v>
      </c>
      <c r="X62" s="88">
        <f t="shared" si="70"/>
        <v>4275.5464559565335</v>
      </c>
      <c r="Y62" s="88">
        <f t="shared" si="70"/>
        <v>285.128411244544</v>
      </c>
      <c r="Z62" s="88">
        <f t="shared" si="70"/>
        <v>-3075.447030004284</v>
      </c>
      <c r="AA62" s="88">
        <f t="shared" si="70"/>
        <v>1997.0853666624635</v>
      </c>
      <c r="AB62" s="88">
        <f t="shared" si="70"/>
        <v>231.46365691036846</v>
      </c>
      <c r="AC62" s="88">
        <v>-3542.7240907578102</v>
      </c>
      <c r="AD62" s="88">
        <f t="shared" si="70"/>
        <v>2945.41098945158</v>
      </c>
      <c r="AE62" s="88">
        <f t="shared" si="70"/>
        <v>-790.81354360705541</v>
      </c>
      <c r="AF62" s="88">
        <f t="shared" si="70"/>
        <v>240.85871289695967</v>
      </c>
      <c r="AG62" s="88">
        <f t="shared" si="70"/>
        <v>664.3804718520671</v>
      </c>
      <c r="AH62" s="88">
        <f t="shared" si="70"/>
        <v>-3563.7804260704888</v>
      </c>
      <c r="AI62" s="88">
        <f t="shared" si="70"/>
        <v>-264.73301155181798</v>
      </c>
      <c r="AJ62" s="88">
        <f t="shared" si="70"/>
        <v>-2446.5961669243034</v>
      </c>
      <c r="AK62" s="88">
        <f t="shared" si="70"/>
        <v>-4729.7358901499701</v>
      </c>
      <c r="AL62" s="88">
        <f t="shared" si="70"/>
        <v>-3564.1361976597614</v>
      </c>
      <c r="AM62" s="88">
        <f t="shared" si="70"/>
        <v>-682.54536841852678</v>
      </c>
      <c r="AN62" s="88">
        <f>AN65-AN60-AN64</f>
        <v>-9.5578390354373823</v>
      </c>
      <c r="AO62" s="88">
        <v>2174.1702110278102</v>
      </c>
      <c r="AP62" s="88">
        <v>3977.5092099990284</v>
      </c>
      <c r="AQ62" s="88">
        <f>AQ65-AQ60-AQ64</f>
        <v>2348.3017316068926</v>
      </c>
      <c r="AR62" s="88">
        <v>1283.0698716958684</v>
      </c>
      <c r="AS62" s="88">
        <f>AS65-AS60-AS64</f>
        <v>286.91586562939619</v>
      </c>
      <c r="AT62" s="88">
        <f>AT65-AT60-AT64</f>
        <v>3526.9256143953621</v>
      </c>
      <c r="AU62" s="89">
        <f>AU65-AU60-AU64</f>
        <v>4805.8670446121141</v>
      </c>
      <c r="AV62" s="34"/>
      <c r="AW62" s="128">
        <f t="shared" ref="AW62:BC62" si="71">AW63-AW60</f>
        <v>-3311.2604338474412</v>
      </c>
      <c r="AX62" s="128">
        <f t="shared" si="71"/>
        <v>2154.5974458445271</v>
      </c>
      <c r="AY62" s="128">
        <f t="shared" si="71"/>
        <v>905.23918474902712</v>
      </c>
      <c r="AZ62" s="128">
        <f t="shared" si="71"/>
        <v>-3828.5134376223068</v>
      </c>
      <c r="BA62" s="128">
        <f t="shared" si="71"/>
        <v>-7176.3320570742726</v>
      </c>
      <c r="BB62" s="128">
        <f t="shared" si="71"/>
        <v>-4246.6815660782886</v>
      </c>
      <c r="BC62" s="100">
        <f t="shared" si="71"/>
        <v>2164.6123719923708</v>
      </c>
      <c r="BD62" s="124"/>
      <c r="BE62" s="124"/>
      <c r="BF62" s="46"/>
      <c r="BG62" s="46"/>
      <c r="BH62" s="46">
        <v>0</v>
      </c>
      <c r="BI62" s="46">
        <v>3.529094101395458E-7</v>
      </c>
      <c r="BJ62" s="46">
        <v>9.0003595687448978E-8</v>
      </c>
      <c r="BK62" s="46">
        <v>-8.9989043772220612E-8</v>
      </c>
      <c r="BL62" s="46">
        <v>0</v>
      </c>
      <c r="BM62" s="46">
        <v>-14932.331599640667</v>
      </c>
      <c r="BN62" s="46">
        <v>2164.6123719923708</v>
      </c>
      <c r="BO62" s="128"/>
      <c r="BP62" s="46"/>
      <c r="BQ62" s="46"/>
      <c r="BR62" s="46"/>
      <c r="BT62" s="119"/>
      <c r="BU62" s="119"/>
    </row>
    <row r="63" spans="1:76">
      <c r="A63" s="169" t="s">
        <v>218</v>
      </c>
      <c r="B63" s="36" t="s">
        <v>178</v>
      </c>
      <c r="C63" s="171">
        <f>C60+C62</f>
        <v>10852.319333659307</v>
      </c>
      <c r="D63" s="171">
        <f t="shared" ref="D63:K63" si="72">D60+D62</f>
        <v>9583.6247884725326</v>
      </c>
      <c r="E63" s="171">
        <f t="shared" si="72"/>
        <v>16144.600492385265</v>
      </c>
      <c r="F63" s="171">
        <f t="shared" si="72"/>
        <v>10875.634367699395</v>
      </c>
      <c r="G63" s="171">
        <f t="shared" si="72"/>
        <v>22680.588798083412</v>
      </c>
      <c r="H63" s="171">
        <f t="shared" si="72"/>
        <v>25439.869605774209</v>
      </c>
      <c r="I63" s="171">
        <f t="shared" si="72"/>
        <v>26209.00800683138</v>
      </c>
      <c r="J63" s="171">
        <f t="shared" si="72"/>
        <v>31154.175915716085</v>
      </c>
      <c r="K63" s="171">
        <f t="shared" si="72"/>
        <v>35166.072821323112</v>
      </c>
      <c r="L63" s="96">
        <f>L60+L62</f>
        <v>44093.058679279071</v>
      </c>
      <c r="M63" s="96">
        <f>M60+M62</f>
        <v>44749.608770764964</v>
      </c>
      <c r="N63" s="96">
        <f t="shared" si="68"/>
        <v>44093.058842338287</v>
      </c>
      <c r="O63" s="96">
        <f t="shared" si="69"/>
        <v>44749.608770764971</v>
      </c>
      <c r="P63" s="171">
        <f t="shared" ref="P63:AQ63" si="73">P60+P62</f>
        <v>2468.5715308709464</v>
      </c>
      <c r="Q63" s="171">
        <f t="shared" si="73"/>
        <v>4589.5513997858579</v>
      </c>
      <c r="R63" s="171">
        <f t="shared" si="73"/>
        <v>2243.8550514468607</v>
      </c>
      <c r="S63" s="171">
        <f t="shared" si="73"/>
        <v>1573.6563855957306</v>
      </c>
      <c r="T63" s="171">
        <f t="shared" si="73"/>
        <v>4765.6004806950687</v>
      </c>
      <c r="U63" s="171">
        <f t="shared" si="73"/>
        <v>8333.502388024106</v>
      </c>
      <c r="V63" s="171">
        <f t="shared" si="73"/>
        <v>6532.3747256054694</v>
      </c>
      <c r="W63" s="171">
        <f t="shared" si="73"/>
        <v>3049.1112037587704</v>
      </c>
      <c r="X63" s="171">
        <f t="shared" si="73"/>
        <v>9036.5096401024384</v>
      </c>
      <c r="Y63" s="171">
        <f t="shared" si="73"/>
        <v>6497.2606278447247</v>
      </c>
      <c r="Z63" s="171">
        <f t="shared" si="73"/>
        <v>2835.900049160562</v>
      </c>
      <c r="AA63" s="171">
        <f t="shared" si="73"/>
        <v>7070.1992886664857</v>
      </c>
      <c r="AB63" s="171">
        <f t="shared" si="73"/>
        <v>5035.5599897889506</v>
      </c>
      <c r="AC63" s="171">
        <f t="shared" si="73"/>
        <v>4206.7801782275219</v>
      </c>
      <c r="AD63" s="171">
        <f t="shared" si="73"/>
        <v>10506.38279395612</v>
      </c>
      <c r="AE63" s="171">
        <f t="shared" si="73"/>
        <v>6460.2850448587878</v>
      </c>
      <c r="AF63" s="171">
        <f t="shared" si="73"/>
        <v>7922.2988467926916</v>
      </c>
      <c r="AG63" s="171">
        <f t="shared" si="73"/>
        <v>8853.0704912277033</v>
      </c>
      <c r="AH63" s="171">
        <f t="shared" si="73"/>
        <v>6208.1431491942603</v>
      </c>
      <c r="AI63" s="171">
        <f t="shared" si="73"/>
        <v>8170.6634285014334</v>
      </c>
      <c r="AJ63" s="171">
        <f t="shared" si="73"/>
        <v>7843.2033656966896</v>
      </c>
      <c r="AK63" s="171">
        <f t="shared" si="73"/>
        <v>7664.6312002293107</v>
      </c>
      <c r="AL63" s="171">
        <f t="shared" si="73"/>
        <v>9883.271268541861</v>
      </c>
      <c r="AM63" s="171">
        <f t="shared" si="73"/>
        <v>9774.9669868552501</v>
      </c>
      <c r="AN63" s="171">
        <f t="shared" si="73"/>
        <v>9594.7356788758025</v>
      </c>
      <c r="AO63" s="171">
        <f t="shared" si="73"/>
        <v>13593.169493183039</v>
      </c>
      <c r="AP63" s="171">
        <f t="shared" si="73"/>
        <v>12570.511960807395</v>
      </c>
      <c r="AQ63" s="171">
        <f t="shared" si="73"/>
        <v>8334.6417094720509</v>
      </c>
      <c r="AR63" s="171">
        <v>10785.494396411827</v>
      </c>
      <c r="AS63" s="171">
        <f>AS60+AS62</f>
        <v>10008.478122463719</v>
      </c>
      <c r="AT63" s="171">
        <f>AT60+AT62</f>
        <v>11369.350019698404</v>
      </c>
      <c r="AU63" s="97">
        <f>AU60+AU62</f>
        <v>12586.286232191018</v>
      </c>
      <c r="AV63" s="34"/>
      <c r="AW63" s="102">
        <f t="shared" ref="AW63:AW73" si="74">AB63+AC63</f>
        <v>9242.3401680164716</v>
      </c>
      <c r="AX63" s="102">
        <f t="shared" ref="AX63:AX73" si="75">AD63+AE63</f>
        <v>16966.667838814908</v>
      </c>
      <c r="AY63" s="102">
        <f t="shared" ref="AY63:AY73" si="76">AF63+AG63</f>
        <v>16775.369338020395</v>
      </c>
      <c r="AZ63" s="102">
        <f t="shared" ref="AZ63:AZ73" si="77">AH63+AI63</f>
        <v>14378.806577695694</v>
      </c>
      <c r="BA63" s="102">
        <f t="shared" ref="BA63:BA73" si="78">AJ63+AK63</f>
        <v>15507.834565926001</v>
      </c>
      <c r="BB63" s="102">
        <f t="shared" ref="BB63:BB73" si="79">AL63+AM63</f>
        <v>19658.238255397111</v>
      </c>
      <c r="BC63" s="109">
        <f t="shared" ref="BC63:BC73" si="80">AN63+AO63</f>
        <v>23187.90517205884</v>
      </c>
      <c r="BD63" s="167"/>
      <c r="BE63" s="167"/>
      <c r="BF63" s="46"/>
      <c r="BG63" s="46"/>
      <c r="BH63" s="46">
        <v>0</v>
      </c>
      <c r="BI63" s="46">
        <v>0</v>
      </c>
      <c r="BJ63" s="46">
        <v>9.0003595687448978E-8</v>
      </c>
      <c r="BK63" s="46">
        <v>-8.9989043772220612E-8</v>
      </c>
      <c r="BL63" s="46">
        <v>0</v>
      </c>
      <c r="BM63" s="46">
        <v>-33261.133017698776</v>
      </c>
      <c r="BN63" s="46">
        <v>23187.90517205884</v>
      </c>
      <c r="BO63" s="102"/>
      <c r="BP63" s="46"/>
      <c r="BQ63" s="46"/>
      <c r="BR63" s="46"/>
      <c r="BT63" s="119"/>
      <c r="BU63" s="119"/>
    </row>
    <row r="64" spans="1:76">
      <c r="A64" s="35" t="s">
        <v>219</v>
      </c>
      <c r="B64" s="36" t="s">
        <v>178</v>
      </c>
      <c r="C64" s="88">
        <v>-468.90779157728701</v>
      </c>
      <c r="D64" s="88">
        <v>-192.43799999999999</v>
      </c>
      <c r="E64" s="88">
        <v>-640.56277060567425</v>
      </c>
      <c r="F64" s="88">
        <v>-496.53989626196966</v>
      </c>
      <c r="G64" s="88">
        <v>-259.10609644277514</v>
      </c>
      <c r="H64" s="88">
        <v>-633.76990956883037</v>
      </c>
      <c r="I64" s="88">
        <v>-1262.8351817456632</v>
      </c>
      <c r="J64" s="88">
        <v>-2247.3664181435138</v>
      </c>
      <c r="K64" s="88">
        <v>-3185.5091735549568</v>
      </c>
      <c r="L64" s="122">
        <v>-3248.1367917158873</v>
      </c>
      <c r="M64" s="122">
        <v>-1313.557448492292</v>
      </c>
      <c r="N64" s="122">
        <f t="shared" si="68"/>
        <v>-3248.1367917158873</v>
      </c>
      <c r="O64" s="122">
        <f t="shared" si="69"/>
        <v>-1313.5574484922918</v>
      </c>
      <c r="P64" s="88">
        <v>-288.72973506081178</v>
      </c>
      <c r="Q64" s="88">
        <v>-155.19410527729235</v>
      </c>
      <c r="R64" s="88">
        <v>-4.9349943725974299</v>
      </c>
      <c r="S64" s="88">
        <v>-47.681061551268101</v>
      </c>
      <c r="T64" s="88">
        <v>-14.420984203093237</v>
      </c>
      <c r="U64" s="88">
        <v>-146.00729903693664</v>
      </c>
      <c r="V64" s="88">
        <v>-190.12187882717438</v>
      </c>
      <c r="W64" s="88">
        <v>91.444065624429129</v>
      </c>
      <c r="X64" s="88">
        <v>-24.563276843921713</v>
      </c>
      <c r="Y64" s="88">
        <v>-226.46499110324231</v>
      </c>
      <c r="Z64" s="88">
        <v>-114.3460468248104</v>
      </c>
      <c r="AA64" s="88">
        <v>-268.39559479685602</v>
      </c>
      <c r="AB64" s="88">
        <v>-70.789449913412511</v>
      </c>
      <c r="AC64" s="88">
        <v>-497.29993859764818</v>
      </c>
      <c r="AD64" s="88">
        <v>-79.971589549935345</v>
      </c>
      <c r="AE64" s="88">
        <v>-614.77420368466733</v>
      </c>
      <c r="AF64" s="88">
        <v>-195.26890953189684</v>
      </c>
      <c r="AG64" s="88">
        <v>-615.42427960139798</v>
      </c>
      <c r="AH64" s="88">
        <v>-367.68706568759967</v>
      </c>
      <c r="AI64" s="88">
        <v>-1068.9861633226192</v>
      </c>
      <c r="AJ64" s="88">
        <v>-253.19950654594393</v>
      </c>
      <c r="AK64" s="88">
        <v>-556.60999935975804</v>
      </c>
      <c r="AL64" s="88">
        <v>-804.45814221943556</v>
      </c>
      <c r="AM64" s="88">
        <v>-1571.2415254298194</v>
      </c>
      <c r="AN64" s="88">
        <v>-1339.6635681244527</v>
      </c>
      <c r="AO64" s="88">
        <v>-1435.0159079611324</v>
      </c>
      <c r="AP64" s="88">
        <v>-90.370836224527011</v>
      </c>
      <c r="AQ64" s="88">
        <v>-383.08647940577521</v>
      </c>
      <c r="AR64" s="88">
        <v>-153.88184181676812</v>
      </c>
      <c r="AS64" s="88">
        <v>-423.83308167601854</v>
      </c>
      <c r="AT64" s="88">
        <v>-256.2489087989394</v>
      </c>
      <c r="AU64" s="89">
        <v>-479.59361620056586</v>
      </c>
      <c r="AV64" s="34"/>
      <c r="AW64" s="128">
        <f t="shared" si="74"/>
        <v>-568.08938851106063</v>
      </c>
      <c r="AX64" s="128">
        <f t="shared" si="75"/>
        <v>-694.74579323460262</v>
      </c>
      <c r="AY64" s="128">
        <f t="shared" si="76"/>
        <v>-810.69318913329482</v>
      </c>
      <c r="AZ64" s="128">
        <f t="shared" si="77"/>
        <v>-1436.6732290102188</v>
      </c>
      <c r="BA64" s="128">
        <f t="shared" si="78"/>
        <v>-809.80950590570194</v>
      </c>
      <c r="BB64" s="128">
        <f t="shared" si="79"/>
        <v>-2375.6996676492549</v>
      </c>
      <c r="BC64" s="100">
        <f t="shared" si="80"/>
        <v>-2774.6794760855851</v>
      </c>
      <c r="BD64" s="124"/>
      <c r="BE64" s="124"/>
      <c r="BF64" s="46"/>
      <c r="BG64" s="46"/>
      <c r="BH64" s="46">
        <v>0</v>
      </c>
      <c r="BI64" s="46">
        <v>0</v>
      </c>
      <c r="BJ64" s="46">
        <v>0</v>
      </c>
      <c r="BK64" s="46">
        <v>0</v>
      </c>
      <c r="BL64" s="46">
        <v>0</v>
      </c>
      <c r="BM64" s="46">
        <v>212.47523726144436</v>
      </c>
      <c r="BN64" s="46">
        <v>-2774.6794760855851</v>
      </c>
      <c r="BO64" s="128"/>
      <c r="BP64" s="46"/>
      <c r="BQ64" s="46"/>
      <c r="BR64" s="46"/>
      <c r="BT64" s="119"/>
      <c r="BU64" s="119"/>
    </row>
    <row r="65" spans="1:76">
      <c r="A65" s="169" t="s">
        <v>220</v>
      </c>
      <c r="B65" s="36" t="s">
        <v>178</v>
      </c>
      <c r="C65" s="171">
        <f>'Historical Financials USD_EN'!C65*'Historical Financials USD_EN'!$C$8</f>
        <v>10383.41154208202</v>
      </c>
      <c r="D65" s="171">
        <f>'Historical Financials USD_EN'!D65*'Historical Financials USD_EN'!$D$8</f>
        <v>9391.1867884725325</v>
      </c>
      <c r="E65" s="171">
        <f>'Historical Financials USD_EN'!E65*'Historical Financials USD_EN'!$E$8</f>
        <v>15504.03772177959</v>
      </c>
      <c r="F65" s="171">
        <f>'Historical Financials USD_EN'!F65*'Historical Financials USD_EN'!$F$8</f>
        <v>10379.094471437425</v>
      </c>
      <c r="G65" s="171">
        <f>'Historical Financials USD_EN'!G65*'Historical Financials USD_EN'!$G$8</f>
        <v>22421.482701640638</v>
      </c>
      <c r="H65" s="171">
        <v>24806.09969620538</v>
      </c>
      <c r="I65" s="171">
        <v>24946.172825085716</v>
      </c>
      <c r="J65" s="171">
        <v>28906.809497572573</v>
      </c>
      <c r="K65" s="171">
        <v>31980.563647768155</v>
      </c>
      <c r="L65" s="96">
        <v>40844.921887563185</v>
      </c>
      <c r="M65" s="96">
        <v>43436.051322272673</v>
      </c>
      <c r="N65" s="96">
        <f t="shared" si="68"/>
        <v>40844.921887563185</v>
      </c>
      <c r="O65" s="96">
        <f t="shared" si="69"/>
        <v>43436.051322272673</v>
      </c>
      <c r="P65" s="171">
        <v>2179.8417958101345</v>
      </c>
      <c r="Q65" s="171">
        <v>4434.3572945085652</v>
      </c>
      <c r="R65" s="171">
        <v>2238.9200570742632</v>
      </c>
      <c r="S65" s="171">
        <f>F65-R65-Q65-P65</f>
        <v>1525.9753240444625</v>
      </c>
      <c r="T65" s="171">
        <v>4751.1794964919754</v>
      </c>
      <c r="U65" s="171">
        <v>8187.4950889871689</v>
      </c>
      <c r="V65" s="171">
        <v>6342.252846778295</v>
      </c>
      <c r="W65" s="171">
        <f>G65-V65-U65-T65</f>
        <v>3140.5552693831996</v>
      </c>
      <c r="X65" s="171">
        <v>9011.9463632585175</v>
      </c>
      <c r="Y65" s="171">
        <v>6270.7956367414827</v>
      </c>
      <c r="Z65" s="171">
        <v>2721.5540023357516</v>
      </c>
      <c r="AA65" s="171">
        <f>H65-Z65-Y65-X65</f>
        <v>6801.8036938696296</v>
      </c>
      <c r="AB65" s="171">
        <v>4964.7705398755379</v>
      </c>
      <c r="AC65" s="171">
        <v>3709.4802396298733</v>
      </c>
      <c r="AD65" s="171">
        <v>10426.411204406184</v>
      </c>
      <c r="AE65" s="171">
        <f>I65-AB65-AC65-AD65</f>
        <v>5845.5108411741203</v>
      </c>
      <c r="AF65" s="171">
        <f>J65-(AG65+AH65+AI65)</f>
        <v>7727.0299372607951</v>
      </c>
      <c r="AG65" s="171">
        <v>8237.6462116263046</v>
      </c>
      <c r="AH65" s="171">
        <v>5840.4560835066604</v>
      </c>
      <c r="AI65" s="171">
        <v>7101.6772651788142</v>
      </c>
      <c r="AJ65" s="171">
        <v>7590.0038591507455</v>
      </c>
      <c r="AK65" s="171">
        <v>7108.0212008695526</v>
      </c>
      <c r="AL65" s="171">
        <v>9078.8131263224259</v>
      </c>
      <c r="AM65" s="171">
        <v>8203.7254614254307</v>
      </c>
      <c r="AN65" s="171">
        <v>8255.0721107513491</v>
      </c>
      <c r="AO65" s="171">
        <v>12158.153585221906</v>
      </c>
      <c r="AP65" s="171">
        <v>12480.140961523655</v>
      </c>
      <c r="AQ65" s="171">
        <v>7951.5552300662757</v>
      </c>
      <c r="AR65" s="171">
        <v>10631.612554595058</v>
      </c>
      <c r="AS65" s="171">
        <v>9584.6450407877001</v>
      </c>
      <c r="AT65" s="171">
        <v>11113.101110899464</v>
      </c>
      <c r="AU65" s="97">
        <v>12106.692615990452</v>
      </c>
      <c r="AV65" s="34"/>
      <c r="AW65" s="102">
        <f t="shared" si="74"/>
        <v>8674.2507795054116</v>
      </c>
      <c r="AX65" s="102">
        <f t="shared" si="75"/>
        <v>16271.922045580304</v>
      </c>
      <c r="AY65" s="102">
        <f t="shared" si="76"/>
        <v>15964.6761488871</v>
      </c>
      <c r="AZ65" s="102">
        <f t="shared" si="77"/>
        <v>12942.133348685475</v>
      </c>
      <c r="BA65" s="102">
        <f t="shared" si="78"/>
        <v>14698.025060020298</v>
      </c>
      <c r="BB65" s="102">
        <f t="shared" si="79"/>
        <v>17282.538587747855</v>
      </c>
      <c r="BC65" s="109">
        <f t="shared" si="80"/>
        <v>20413.225695973255</v>
      </c>
      <c r="BD65" s="167"/>
      <c r="BE65" s="167"/>
      <c r="BF65" s="46"/>
      <c r="BG65" s="46"/>
      <c r="BH65" s="46"/>
      <c r="BI65" s="46"/>
      <c r="BJ65" s="46"/>
      <c r="BK65" s="46"/>
      <c r="BL65" s="46"/>
      <c r="BM65" s="46"/>
      <c r="BN65" s="46"/>
      <c r="BO65" s="102"/>
      <c r="BP65" s="46"/>
      <c r="BQ65" s="46"/>
      <c r="BR65" s="46"/>
      <c r="BT65" s="119"/>
      <c r="BU65" s="119"/>
    </row>
    <row r="66" spans="1:76">
      <c r="A66" s="35" t="s">
        <v>221</v>
      </c>
      <c r="B66" s="36" t="s">
        <v>178</v>
      </c>
      <c r="C66" s="88">
        <f>('Historical Financials USD_EN'!C66+'Historical Financials USD_EN'!C67)*'Historical Financials USD_EN'!$C$8-C67</f>
        <v>-5625.1484000000009</v>
      </c>
      <c r="D66" s="88">
        <f>('Historical Financials USD_EN'!D66+'Historical Financials USD_EN'!D67)*'Historical Financials USD_EN'!$D$8-D67</f>
        <v>-19827.48404664894</v>
      </c>
      <c r="E66" s="88">
        <v>-38044.319247453226</v>
      </c>
      <c r="F66" s="88">
        <v>-5581.248733562441</v>
      </c>
      <c r="G66" s="88">
        <v>-7872.6894930135331</v>
      </c>
      <c r="H66" s="88">
        <v>-24089.868669044816</v>
      </c>
      <c r="I66" s="88">
        <v>-26391.267340060156</v>
      </c>
      <c r="J66" s="88">
        <v>-24447.269108532979</v>
      </c>
      <c r="K66" s="88">
        <v>-70017.838454717756</v>
      </c>
      <c r="L66" s="122">
        <v>-25646.153322937786</v>
      </c>
      <c r="M66" s="122">
        <v>-65509.087472377003</v>
      </c>
      <c r="N66" s="122">
        <f t="shared" si="68"/>
        <v>-25646.153322937786</v>
      </c>
      <c r="O66" s="122">
        <f t="shared" si="69"/>
        <v>-65509.087472377003</v>
      </c>
      <c r="P66" s="88">
        <v>-1512.8920430350181</v>
      </c>
      <c r="Q66" s="88">
        <v>-1991.791875154463</v>
      </c>
      <c r="R66" s="88">
        <v>-985.24004592059146</v>
      </c>
      <c r="S66" s="88">
        <v>-1091.3247694523702</v>
      </c>
      <c r="T66" s="88">
        <v>-1756.7654058881856</v>
      </c>
      <c r="U66" s="88">
        <v>-1264.9668204667364</v>
      </c>
      <c r="V66" s="88">
        <v>-2558.7546876587217</v>
      </c>
      <c r="W66" s="88">
        <f>(G66+G67-V66-U66-T66)-W67-U67</f>
        <v>-2292.2025789998893</v>
      </c>
      <c r="X66" s="88">
        <v>-2987.3820540580596</v>
      </c>
      <c r="Y66" s="88">
        <v>-12576.755837949477</v>
      </c>
      <c r="Z66" s="88">
        <v>-4218.4502666182725</v>
      </c>
      <c r="AA66" s="88">
        <v>-4307.2975104190018</v>
      </c>
      <c r="AB66" s="88">
        <v>-13310.113472024826</v>
      </c>
      <c r="AC66" s="88">
        <v>-5941.3750050205499</v>
      </c>
      <c r="AD66" s="88">
        <v>-3595.9461225640757</v>
      </c>
      <c r="AE66" s="88">
        <v>-3543.8332331121064</v>
      </c>
      <c r="AF66" s="88">
        <v>-4079.0435821705491</v>
      </c>
      <c r="AG66" s="88">
        <v>-10346.375907517868</v>
      </c>
      <c r="AH66" s="88">
        <v>-4239.7058018406515</v>
      </c>
      <c r="AI66" s="88">
        <f t="shared" ref="AI66:AI71" si="81">J66-AF66-AG66-AH66</f>
        <v>-5782.1438170039091</v>
      </c>
      <c r="AJ66" s="88">
        <v>-3748.3762666324274</v>
      </c>
      <c r="AK66" s="88">
        <v>-17263.768607502567</v>
      </c>
      <c r="AL66" s="88">
        <v>-23220.874551925841</v>
      </c>
      <c r="AM66" s="88">
        <v>-25784.819028656933</v>
      </c>
      <c r="AN66" s="88">
        <v>-9889.1165132661281</v>
      </c>
      <c r="AO66" s="88">
        <v>-3218.8689504632421</v>
      </c>
      <c r="AP66" s="88">
        <v>-6473.8996394957449</v>
      </c>
      <c r="AQ66" s="88">
        <v>-6064.2682197126705</v>
      </c>
      <c r="AR66" s="88">
        <v>-57845.396291325866</v>
      </c>
      <c r="AS66" s="88">
        <v>-2149.9006199430369</v>
      </c>
      <c r="AT66" s="88">
        <v>-2427.122742899388</v>
      </c>
      <c r="AU66" s="89">
        <v>-3086.6678182087126</v>
      </c>
      <c r="AV66" s="34"/>
      <c r="AW66" s="128">
        <f t="shared" si="74"/>
        <v>-19251.488477045375</v>
      </c>
      <c r="AX66" s="128">
        <f t="shared" si="75"/>
        <v>-7139.7793556761826</v>
      </c>
      <c r="AY66" s="128">
        <f t="shared" si="76"/>
        <v>-14425.419489688416</v>
      </c>
      <c r="AZ66" s="128">
        <f t="shared" si="77"/>
        <v>-10021.849618844561</v>
      </c>
      <c r="BA66" s="128">
        <f t="shared" si="78"/>
        <v>-21012.144874134996</v>
      </c>
      <c r="BB66" s="128">
        <f t="shared" si="79"/>
        <v>-49005.693580582774</v>
      </c>
      <c r="BC66" s="100">
        <f t="shared" si="80"/>
        <v>-13107.98546372937</v>
      </c>
      <c r="BD66" s="167"/>
      <c r="BE66" s="167"/>
      <c r="BF66" s="197"/>
      <c r="BG66" s="46"/>
      <c r="BH66" s="46">
        <v>0</v>
      </c>
      <c r="BI66" s="46">
        <v>0</v>
      </c>
      <c r="BJ66" s="46">
        <v>0</v>
      </c>
      <c r="BK66" s="46">
        <v>0</v>
      </c>
      <c r="BL66" s="46">
        <v>-67.448465875953843</v>
      </c>
      <c r="BM66" s="46">
        <v>-24255.552089080062</v>
      </c>
      <c r="BN66" s="46">
        <v>-13107.98546372937</v>
      </c>
      <c r="BO66" s="123"/>
      <c r="BP66" s="46"/>
      <c r="BQ66" s="46"/>
      <c r="BR66" s="46"/>
      <c r="BT66" s="119"/>
      <c r="BU66" s="119"/>
    </row>
    <row r="67" spans="1:76">
      <c r="A67" s="35" t="s">
        <v>222</v>
      </c>
      <c r="B67" s="36" t="s">
        <v>178</v>
      </c>
      <c r="C67" s="88">
        <v>-379.02099999999996</v>
      </c>
      <c r="D67" s="88">
        <v>-10239.47025</v>
      </c>
      <c r="E67" s="88">
        <v>-2810.5786800000001</v>
      </c>
      <c r="F67" s="88">
        <v>-76.712000000000003</v>
      </c>
      <c r="G67" s="88">
        <v>-3840.8357991790895</v>
      </c>
      <c r="H67" s="88">
        <v>-5777.8421044931038</v>
      </c>
      <c r="I67" s="88">
        <v>-7911.205468972601</v>
      </c>
      <c r="J67" s="88">
        <v>-1762.3790755117247</v>
      </c>
      <c r="K67" s="88">
        <v>-3029.4373155829171</v>
      </c>
      <c r="L67" s="122">
        <v>-2984.0625979942442</v>
      </c>
      <c r="M67" s="122">
        <v>-4390.0806272853924</v>
      </c>
      <c r="N67" s="122">
        <f t="shared" si="68"/>
        <v>-2984.0625979942442</v>
      </c>
      <c r="O67" s="122">
        <f t="shared" si="69"/>
        <v>-4390.0806272853924</v>
      </c>
      <c r="P67" s="88">
        <v>0</v>
      </c>
      <c r="Q67" s="88">
        <v>-76.712000000000003</v>
      </c>
      <c r="R67" s="88">
        <v>0</v>
      </c>
      <c r="S67" s="88">
        <v>0</v>
      </c>
      <c r="T67" s="88">
        <v>0</v>
      </c>
      <c r="U67" s="88">
        <v>-3840.8357991790895</v>
      </c>
      <c r="V67" s="88">
        <v>0</v>
      </c>
      <c r="W67" s="88">
        <v>0</v>
      </c>
      <c r="X67" s="88">
        <v>-14.299623337371051</v>
      </c>
      <c r="Y67" s="88">
        <v>-5414.962426666687</v>
      </c>
      <c r="Z67" s="88">
        <v>0</v>
      </c>
      <c r="AA67" s="88">
        <v>-348.58005448904498</v>
      </c>
      <c r="AB67" s="88">
        <v>-4497.0823289975997</v>
      </c>
      <c r="AC67" s="88">
        <v>-3917.1365836150007</v>
      </c>
      <c r="AD67" s="88">
        <v>494.30946505000003</v>
      </c>
      <c r="AE67" s="88">
        <v>8.703978589999906</v>
      </c>
      <c r="AF67" s="88">
        <v>0</v>
      </c>
      <c r="AG67" s="88">
        <v>-1013.4325156803286</v>
      </c>
      <c r="AH67" s="88">
        <v>-394.47622754841609</v>
      </c>
      <c r="AI67" s="88">
        <f t="shared" si="81"/>
        <v>-354.47033228298005</v>
      </c>
      <c r="AJ67" s="88">
        <v>0</v>
      </c>
      <c r="AK67" s="88">
        <v>-1035.1337023673377</v>
      </c>
      <c r="AL67" s="88">
        <v>-183.42771092402208</v>
      </c>
      <c r="AM67" s="88">
        <v>-1810.8759022915574</v>
      </c>
      <c r="AN67" s="88">
        <v>-4547.5057186647391</v>
      </c>
      <c r="AO67" s="88">
        <v>0</v>
      </c>
      <c r="AP67" s="88">
        <v>1184.0378341740688</v>
      </c>
      <c r="AQ67" s="88">
        <v>379.40528649642602</v>
      </c>
      <c r="AR67" s="88">
        <v>-4433.6348108652974</v>
      </c>
      <c r="AS67" s="88">
        <v>37.973517971214278</v>
      </c>
      <c r="AT67" s="88">
        <v>108.80935232652882</v>
      </c>
      <c r="AU67" s="89">
        <v>-103.22868671783817</v>
      </c>
      <c r="AV67" s="34"/>
      <c r="AW67" s="128">
        <f t="shared" si="74"/>
        <v>-8414.2189126125995</v>
      </c>
      <c r="AX67" s="128">
        <f t="shared" si="75"/>
        <v>503.01344363999993</v>
      </c>
      <c r="AY67" s="128">
        <f t="shared" si="76"/>
        <v>-1013.4325156803286</v>
      </c>
      <c r="AZ67" s="128">
        <f t="shared" si="77"/>
        <v>-748.94655983139614</v>
      </c>
      <c r="BA67" s="128">
        <f t="shared" si="78"/>
        <v>-1035.1337023673377</v>
      </c>
      <c r="BB67" s="128">
        <f t="shared" si="79"/>
        <v>-1994.3036132155794</v>
      </c>
      <c r="BC67" s="100">
        <f t="shared" si="80"/>
        <v>-4547.5057186647391</v>
      </c>
      <c r="BD67" s="124"/>
      <c r="BE67" s="124"/>
      <c r="BF67" s="197"/>
      <c r="BG67" s="46"/>
      <c r="BH67" s="46">
        <v>0</v>
      </c>
      <c r="BI67" s="46">
        <v>0</v>
      </c>
      <c r="BJ67" s="46">
        <v>0</v>
      </c>
      <c r="BK67" s="46">
        <v>0</v>
      </c>
      <c r="BL67" s="46">
        <v>75.159601586253075</v>
      </c>
      <c r="BM67" s="46">
        <v>-1994.3036132155794</v>
      </c>
      <c r="BN67" s="46">
        <v>-4547.5057186647391</v>
      </c>
      <c r="BO67" s="123"/>
      <c r="BP67" s="46"/>
      <c r="BQ67" s="46"/>
      <c r="BR67" s="46"/>
      <c r="BT67" s="119"/>
      <c r="BU67" s="119"/>
    </row>
    <row r="68" spans="1:76">
      <c r="A68" s="35" t="s">
        <v>223</v>
      </c>
      <c r="B68" s="36" t="s">
        <v>178</v>
      </c>
      <c r="C68" s="88">
        <f>'Historical Financials USD_EN'!C68*'Historical Financials USD_EN'!$C$8</f>
        <v>-544.80818583596204</v>
      </c>
      <c r="D68" s="88">
        <f>'Historical Financials USD_EN'!E68*'Historical Financials USD_EN'!$E$8</f>
        <v>-1285.1895806422469</v>
      </c>
      <c r="E68" s="88">
        <v>-1328.5225587632294</v>
      </c>
      <c r="F68" s="88">
        <v>-1312.6409257636308</v>
      </c>
      <c r="G68" s="88">
        <v>-2011.9977811110657</v>
      </c>
      <c r="H68" s="88">
        <v>-1869.5559657444485</v>
      </c>
      <c r="I68" s="88">
        <v>-2814.8215788079315</v>
      </c>
      <c r="J68" s="88">
        <v>-3414.75620202153</v>
      </c>
      <c r="K68" s="88">
        <v>-3637.3950691409959</v>
      </c>
      <c r="L68" s="122">
        <v>-5929.1964572075904</v>
      </c>
      <c r="M68" s="122">
        <v>-10211.531894872691</v>
      </c>
      <c r="N68" s="122">
        <f t="shared" si="68"/>
        <v>-5929.1964572075904</v>
      </c>
      <c r="O68" s="122">
        <f t="shared" si="69"/>
        <v>-10211.531894872689</v>
      </c>
      <c r="P68" s="88">
        <v>-240.99041482064737</v>
      </c>
      <c r="Q68" s="88">
        <v>-343.14687286110734</v>
      </c>
      <c r="R68" s="88">
        <v>-421.49351259789114</v>
      </c>
      <c r="S68" s="88">
        <v>-307.01012548398535</v>
      </c>
      <c r="T68" s="88">
        <v>-286.34781533024716</v>
      </c>
      <c r="U68" s="88">
        <v>-411.30393167905538</v>
      </c>
      <c r="V68" s="88">
        <v>-385.69392227391461</v>
      </c>
      <c r="W68" s="88">
        <f>G68-V68-U68-T68</f>
        <v>-928.65211182784833</v>
      </c>
      <c r="X68" s="88">
        <v>-378.00171748960531</v>
      </c>
      <c r="Y68" s="88">
        <v>-349.22728782602314</v>
      </c>
      <c r="Z68" s="88">
        <v>-518.5865058029483</v>
      </c>
      <c r="AA68" s="88">
        <v>-623.74045462587173</v>
      </c>
      <c r="AB68" s="88">
        <v>-633.78241924375004</v>
      </c>
      <c r="AC68" s="88">
        <v>-611.17129147923163</v>
      </c>
      <c r="AD68" s="88">
        <v>-662.33559032559333</v>
      </c>
      <c r="AE68" s="88">
        <v>-907.53227775935648</v>
      </c>
      <c r="AF68" s="88">
        <v>-842.84329288423362</v>
      </c>
      <c r="AG68" s="88">
        <v>-754.9656341566407</v>
      </c>
      <c r="AH68" s="88">
        <v>-837.60403656976848</v>
      </c>
      <c r="AI68" s="88">
        <f t="shared" si="81"/>
        <v>-979.34323841088747</v>
      </c>
      <c r="AJ68" s="88">
        <v>-704.35098363539271</v>
      </c>
      <c r="AK68" s="88">
        <v>-826.85540855048509</v>
      </c>
      <c r="AL68" s="88">
        <v>-734.62575334572807</v>
      </c>
      <c r="AM68" s="88">
        <v>-1371.5629236093901</v>
      </c>
      <c r="AN68" s="88">
        <v>-1883.8796940778971</v>
      </c>
      <c r="AO68" s="88">
        <v>-1231.8334036938745</v>
      </c>
      <c r="AP68" s="88">
        <v>-1284.5565655634473</v>
      </c>
      <c r="AQ68" s="88">
        <v>-1528.9267938723715</v>
      </c>
      <c r="AR68" s="88">
        <v>-4197.3977574255305</v>
      </c>
      <c r="AS68" s="88">
        <v>-1558.7330410736758</v>
      </c>
      <c r="AT68" s="88">
        <v>-1383.9449350218874</v>
      </c>
      <c r="AU68" s="89">
        <v>-3071.4561613515953</v>
      </c>
      <c r="AV68" s="34"/>
      <c r="AW68" s="128">
        <f t="shared" si="74"/>
        <v>-1244.9537107229817</v>
      </c>
      <c r="AX68" s="128">
        <f t="shared" si="75"/>
        <v>-1569.8678680849498</v>
      </c>
      <c r="AY68" s="128">
        <f t="shared" si="76"/>
        <v>-1597.8089270408743</v>
      </c>
      <c r="AZ68" s="128">
        <f t="shared" si="77"/>
        <v>-1816.9472749806559</v>
      </c>
      <c r="BA68" s="128">
        <f t="shared" si="78"/>
        <v>-1531.2063921858778</v>
      </c>
      <c r="BB68" s="128">
        <f t="shared" si="79"/>
        <v>-2106.1886769551184</v>
      </c>
      <c r="BC68" s="100">
        <f t="shared" si="80"/>
        <v>-3115.7130977717716</v>
      </c>
      <c r="BD68" s="124"/>
      <c r="BE68" s="124"/>
      <c r="BF68" s="197"/>
      <c r="BG68" s="46"/>
      <c r="BH68" s="46">
        <v>0</v>
      </c>
      <c r="BI68" s="46">
        <v>0</v>
      </c>
      <c r="BJ68" s="46">
        <v>0</v>
      </c>
      <c r="BK68" s="46">
        <v>0</v>
      </c>
      <c r="BL68" s="46">
        <v>-7.711135710300141</v>
      </c>
      <c r="BM68" s="46">
        <v>1016.9498084439729</v>
      </c>
      <c r="BN68" s="46">
        <v>-3115.7130977717716</v>
      </c>
      <c r="BO68" s="123"/>
      <c r="BP68" s="46"/>
      <c r="BQ68" s="46"/>
      <c r="BR68" s="46"/>
      <c r="BT68" s="119"/>
      <c r="BU68" s="119"/>
    </row>
    <row r="69" spans="1:76">
      <c r="A69" s="169" t="s">
        <v>224</v>
      </c>
      <c r="B69" s="36" t="s">
        <v>178</v>
      </c>
      <c r="C69" s="171">
        <f t="shared" ref="C69:AE69" si="82">C65+C66+C67+C68</f>
        <v>3834.4339562460573</v>
      </c>
      <c r="D69" s="171">
        <f t="shared" si="82"/>
        <v>-21960.957088818657</v>
      </c>
      <c r="E69" s="171">
        <f t="shared" si="82"/>
        <v>-26679.382764436865</v>
      </c>
      <c r="F69" s="171">
        <f t="shared" si="82"/>
        <v>3408.4928121113535</v>
      </c>
      <c r="G69" s="171">
        <f t="shared" si="82"/>
        <v>8695.9596283369501</v>
      </c>
      <c r="H69" s="171">
        <f t="shared" si="82"/>
        <v>-6931.1670430769882</v>
      </c>
      <c r="I69" s="171">
        <f>I65+I66+I67+I68</f>
        <v>-12171.121562754972</v>
      </c>
      <c r="J69" s="171">
        <f>J65+J66+J67+J68</f>
        <v>-717.59488849366107</v>
      </c>
      <c r="K69" s="171">
        <f>K65+K66+K67+K68</f>
        <v>-44704.107191673516</v>
      </c>
      <c r="L69" s="96">
        <f>L65+L66+L67+L68</f>
        <v>6285.5095094235639</v>
      </c>
      <c r="M69" s="96">
        <f>M65+M66+M67+M68</f>
        <v>-36674.64867226241</v>
      </c>
      <c r="N69" s="96">
        <f t="shared" si="68"/>
        <v>6285.5095094235658</v>
      </c>
      <c r="O69" s="96">
        <f t="shared" si="69"/>
        <v>-36674.648672262418</v>
      </c>
      <c r="P69" s="171">
        <f t="shared" si="82"/>
        <v>425.95933795446899</v>
      </c>
      <c r="Q69" s="171">
        <f t="shared" si="82"/>
        <v>2022.7065464929949</v>
      </c>
      <c r="R69" s="171">
        <f t="shared" si="82"/>
        <v>832.18649855578064</v>
      </c>
      <c r="S69" s="171">
        <f t="shared" si="82"/>
        <v>127.6404291081069</v>
      </c>
      <c r="T69" s="171">
        <f t="shared" si="82"/>
        <v>2708.0662752735429</v>
      </c>
      <c r="U69" s="171">
        <f t="shared" si="82"/>
        <v>2670.3885376622879</v>
      </c>
      <c r="V69" s="171">
        <f t="shared" si="82"/>
        <v>3397.8042368456586</v>
      </c>
      <c r="W69" s="171">
        <f t="shared" si="82"/>
        <v>-80.299421444537984</v>
      </c>
      <c r="X69" s="171">
        <f t="shared" si="82"/>
        <v>5632.2629683734804</v>
      </c>
      <c r="Y69" s="171">
        <f t="shared" si="82"/>
        <v>-12070.149915700704</v>
      </c>
      <c r="Z69" s="171">
        <f t="shared" si="82"/>
        <v>-2015.4827700854692</v>
      </c>
      <c r="AA69" s="171">
        <f t="shared" si="82"/>
        <v>1522.1856743357112</v>
      </c>
      <c r="AB69" s="171">
        <f t="shared" si="82"/>
        <v>-13476.207680390637</v>
      </c>
      <c r="AC69" s="171">
        <v>-6760.2026404849094</v>
      </c>
      <c r="AD69" s="171">
        <f t="shared" si="82"/>
        <v>6662.4389565665151</v>
      </c>
      <c r="AE69" s="171">
        <f t="shared" si="82"/>
        <v>1402.8493088926571</v>
      </c>
      <c r="AF69" s="171">
        <f>AF65+AF66+AF67+AF68</f>
        <v>2805.1430622060125</v>
      </c>
      <c r="AG69" s="171">
        <f>AG65+AG66+AG67+AG68</f>
        <v>-3877.1278457285325</v>
      </c>
      <c r="AH69" s="171">
        <f>AH65+AH66+AH67+AH68</f>
        <v>368.67001754782439</v>
      </c>
      <c r="AI69" s="171">
        <f t="shared" si="81"/>
        <v>-14.280122518965413</v>
      </c>
      <c r="AJ69" s="171">
        <f>AJ65+AJ66+AJ67+AJ68</f>
        <v>3137.2766088829253</v>
      </c>
      <c r="AK69" s="171">
        <f>AK65+AK66+AK67+AK68</f>
        <v>-12017.736517550837</v>
      </c>
      <c r="AL69" s="171">
        <f>AL65+AL66+AL67+AL68</f>
        <v>-15060.114889873166</v>
      </c>
      <c r="AM69" s="171">
        <f>AM65+AM66+AM67+AM68</f>
        <v>-20763.532393132453</v>
      </c>
      <c r="AN69" s="171">
        <v>-8065.4298152574156</v>
      </c>
      <c r="AO69" s="171">
        <v>7707.4512310647897</v>
      </c>
      <c r="AP69" s="171">
        <v>5905.722590638532</v>
      </c>
      <c r="AQ69" s="171">
        <f>AQ65+AQ66+AQ67+AQ68</f>
        <v>737.76550297765971</v>
      </c>
      <c r="AR69" s="171">
        <v>-55844.816305021639</v>
      </c>
      <c r="AS69" s="171">
        <f>AS65+AS66+AS67+AS68</f>
        <v>5913.9848977422016</v>
      </c>
      <c r="AT69" s="171">
        <f>AT65+AT66+AT67+AT68</f>
        <v>7410.8427853047178</v>
      </c>
      <c r="AU69" s="97">
        <f>AU65+AU66+AU67+AU68</f>
        <v>5845.3399497123055</v>
      </c>
      <c r="AV69" s="34"/>
      <c r="AW69" s="102">
        <f t="shared" si="74"/>
        <v>-20236.410320875548</v>
      </c>
      <c r="AX69" s="102">
        <f t="shared" si="75"/>
        <v>8065.2882654591722</v>
      </c>
      <c r="AY69" s="102">
        <f t="shared" si="76"/>
        <v>-1071.98478352252</v>
      </c>
      <c r="AZ69" s="102">
        <f t="shared" si="77"/>
        <v>354.38989502885897</v>
      </c>
      <c r="BA69" s="102">
        <f t="shared" si="78"/>
        <v>-8880.4599086679118</v>
      </c>
      <c r="BB69" s="102">
        <f t="shared" si="79"/>
        <v>-35823.647283005615</v>
      </c>
      <c r="BC69" s="109">
        <f t="shared" si="80"/>
        <v>-357.97858419262593</v>
      </c>
      <c r="BD69" s="167"/>
      <c r="BE69" s="167"/>
      <c r="BF69" s="46"/>
      <c r="BG69" s="46"/>
      <c r="BH69" s="46"/>
      <c r="BI69" s="46"/>
      <c r="BJ69" s="46"/>
      <c r="BK69" s="46"/>
      <c r="BL69" s="46"/>
      <c r="BM69" s="46"/>
      <c r="BN69" s="46"/>
      <c r="BO69" s="198"/>
      <c r="BP69" s="46"/>
      <c r="BQ69" s="46"/>
      <c r="BR69" s="46"/>
      <c r="BT69" s="119"/>
      <c r="BU69" s="119"/>
    </row>
    <row r="70" spans="1:76">
      <c r="A70" s="35" t="s">
        <v>180</v>
      </c>
      <c r="B70" s="36" t="s">
        <v>178</v>
      </c>
      <c r="C70" s="88">
        <f>'Historical Financials USD_EN'!C70*'Historical Financials USD_EN'!$C$8</f>
        <v>-1267.5654241656041</v>
      </c>
      <c r="D70" s="88">
        <v>-1867.6669999999999</v>
      </c>
      <c r="E70" s="88">
        <v>-3025.188065404192</v>
      </c>
      <c r="F70" s="88">
        <v>-3922.039354982338</v>
      </c>
      <c r="G70" s="88">
        <v>-3478.1142361539573</v>
      </c>
      <c r="H70" s="88">
        <v>-3544.1576970618721</v>
      </c>
      <c r="I70" s="88">
        <v>-4431.0961299719165</v>
      </c>
      <c r="J70" s="88">
        <v>-4336.1131699571943</v>
      </c>
      <c r="K70" s="88">
        <v>-4964.3974277632406</v>
      </c>
      <c r="L70" s="122">
        <v>-6824.5261553615655</v>
      </c>
      <c r="M70" s="122">
        <v>-8103.134264591652</v>
      </c>
      <c r="N70" s="122">
        <f t="shared" si="68"/>
        <v>-6824.5261553615655</v>
      </c>
      <c r="O70" s="122">
        <f t="shared" si="69"/>
        <v>-8103.134264591652</v>
      </c>
      <c r="P70" s="88">
        <v>-517.76072306822152</v>
      </c>
      <c r="Q70" s="88">
        <v>-1210.611889078335</v>
      </c>
      <c r="R70" s="88">
        <v>-643.33709243461271</v>
      </c>
      <c r="S70" s="88">
        <f>F70-R70-Q70-P70</f>
        <v>-1550.3296504011687</v>
      </c>
      <c r="T70" s="88">
        <v>-585.90263397488707</v>
      </c>
      <c r="U70" s="88">
        <v>-1171.2435128093357</v>
      </c>
      <c r="V70" s="88">
        <v>-609.43632401439345</v>
      </c>
      <c r="W70" s="88">
        <f>G70-V70-U70-T70</f>
        <v>-1111.5317653553411</v>
      </c>
      <c r="X70" s="88">
        <v>-473.46302911220334</v>
      </c>
      <c r="Y70" s="88">
        <v>-1161.6213194884926</v>
      </c>
      <c r="Z70" s="88">
        <v>-685.18522365633999</v>
      </c>
      <c r="AA70" s="88">
        <v>-1223.8553064333341</v>
      </c>
      <c r="AB70" s="88">
        <v>-705.04478442279299</v>
      </c>
      <c r="AC70" s="88">
        <v>-1437.3941748067132</v>
      </c>
      <c r="AD70" s="88">
        <v>-887.77675520896435</v>
      </c>
      <c r="AE70" s="88">
        <v>-1400.9132339049488</v>
      </c>
      <c r="AF70" s="88">
        <v>-746.64191273080041</v>
      </c>
      <c r="AG70" s="88">
        <v>-1465.2380991933705</v>
      </c>
      <c r="AH70" s="88">
        <v>-742.42149259471034</v>
      </c>
      <c r="AI70" s="88">
        <f t="shared" si="81"/>
        <v>-1381.811665438313</v>
      </c>
      <c r="AJ70" s="88">
        <v>-715.32407237726125</v>
      </c>
      <c r="AK70" s="88">
        <v>-1349.224640635859</v>
      </c>
      <c r="AL70" s="88">
        <v>-674.85662709335497</v>
      </c>
      <c r="AM70" s="88">
        <v>-2224.9920876567653</v>
      </c>
      <c r="AN70" s="88">
        <v>-1035.3162375505401</v>
      </c>
      <c r="AO70" s="88">
        <v>-2285.7683627413262</v>
      </c>
      <c r="AP70" s="88">
        <v>-478.91008350327274</v>
      </c>
      <c r="AQ70" s="88">
        <v>-3024.5314715664263</v>
      </c>
      <c r="AR70" s="88">
        <v>-2361.8419837321267</v>
      </c>
      <c r="AS70" s="88">
        <v>-2292.2425694479866</v>
      </c>
      <c r="AT70" s="88">
        <v>-1191.8209239367861</v>
      </c>
      <c r="AU70" s="89">
        <v>-2257.2287874747531</v>
      </c>
      <c r="AV70" s="34"/>
      <c r="AW70" s="128">
        <f t="shared" si="74"/>
        <v>-2142.4389592295061</v>
      </c>
      <c r="AX70" s="128">
        <f t="shared" si="75"/>
        <v>-2288.6899891139133</v>
      </c>
      <c r="AY70" s="128">
        <f t="shared" si="76"/>
        <v>-2211.880011924171</v>
      </c>
      <c r="AZ70" s="128">
        <f t="shared" si="77"/>
        <v>-2124.2331580330233</v>
      </c>
      <c r="BA70" s="128">
        <f t="shared" si="78"/>
        <v>-2064.5487130131205</v>
      </c>
      <c r="BB70" s="128">
        <f t="shared" si="79"/>
        <v>-2899.8487147501201</v>
      </c>
      <c r="BC70" s="100">
        <f t="shared" si="80"/>
        <v>-3321.0846002918661</v>
      </c>
      <c r="BD70" s="124"/>
      <c r="BE70" s="124"/>
      <c r="BF70" s="46"/>
      <c r="BG70" s="46"/>
      <c r="BH70" s="46">
        <v>0</v>
      </c>
      <c r="BI70" s="46">
        <v>-3.2818371502798982E-2</v>
      </c>
      <c r="BJ70" s="46">
        <v>0</v>
      </c>
      <c r="BK70" s="46">
        <v>0</v>
      </c>
      <c r="BL70" s="46">
        <v>0</v>
      </c>
      <c r="BM70" s="46">
        <v>1474.3173049380275</v>
      </c>
      <c r="BN70" s="46">
        <v>-3321.0846002918661</v>
      </c>
      <c r="BO70" s="123"/>
      <c r="BP70" s="46"/>
      <c r="BQ70" s="46"/>
      <c r="BR70" s="46"/>
      <c r="BT70" s="119"/>
      <c r="BU70" s="119"/>
    </row>
    <row r="71" spans="1:76">
      <c r="A71" s="35" t="s">
        <v>225</v>
      </c>
      <c r="B71" s="36" t="s">
        <v>178</v>
      </c>
      <c r="C71" s="88">
        <f>'Historical Financials USD_EN'!C71*'Historical Financials USD_EN'!$C$8</f>
        <v>-1415.965953318833</v>
      </c>
      <c r="D71" s="88">
        <v>-5629.8720000000003</v>
      </c>
      <c r="E71" s="88">
        <v>-3290.5638148854805</v>
      </c>
      <c r="F71" s="88">
        <v>-1626.1436242903901</v>
      </c>
      <c r="G71" s="88">
        <v>-1653.50775430005</v>
      </c>
      <c r="H71" s="88">
        <v>-3177.9897245669003</v>
      </c>
      <c r="I71" s="88">
        <v>-4035.8817301491999</v>
      </c>
      <c r="J71" s="88">
        <v>-5233.1987249969698</v>
      </c>
      <c r="K71" s="88">
        <v>-10042.553259153201</v>
      </c>
      <c r="L71" s="122">
        <v>-9109.8979501582035</v>
      </c>
      <c r="M71" s="122">
        <v>-4859.893083418785</v>
      </c>
      <c r="N71" s="122">
        <f t="shared" si="68"/>
        <v>-9109.8979501582035</v>
      </c>
      <c r="O71" s="122">
        <f t="shared" si="69"/>
        <v>-4859.893083418785</v>
      </c>
      <c r="P71" s="88">
        <v>-3.6469309010385875</v>
      </c>
      <c r="Q71" s="88">
        <v>-866.56630409402146</v>
      </c>
      <c r="R71" s="88">
        <v>-674.57101429748991</v>
      </c>
      <c r="S71" s="88">
        <f>F71-R71-Q71-P71</f>
        <v>-81.359374997840149</v>
      </c>
      <c r="T71" s="88">
        <v>-0.93437512403702738</v>
      </c>
      <c r="U71" s="88">
        <v>-732.20288927272293</v>
      </c>
      <c r="V71" s="88">
        <v>-919.90552950564006</v>
      </c>
      <c r="W71" s="88">
        <f>G71-V71-U71-T71</f>
        <v>-0.46496039764999397</v>
      </c>
      <c r="X71" s="88">
        <v>-318.93065924450531</v>
      </c>
      <c r="Y71" s="88">
        <v>-1170.7561329784041</v>
      </c>
      <c r="Z71" s="88">
        <v>-1423.5992105315158</v>
      </c>
      <c r="AA71" s="88">
        <v>-264.70372181247512</v>
      </c>
      <c r="AB71" s="88">
        <v>-264.65784217999999</v>
      </c>
      <c r="AC71" s="88">
        <v>-1494.8659742769</v>
      </c>
      <c r="AD71" s="88">
        <v>-1708.9436457074003</v>
      </c>
      <c r="AE71" s="88">
        <f>I71-AB71-AC71-AD71</f>
        <v>-567.41426798489965</v>
      </c>
      <c r="AF71" s="88">
        <v>-264.65820622841005</v>
      </c>
      <c r="AG71" s="88">
        <v>-2051.6007083867798</v>
      </c>
      <c r="AH71" s="88">
        <v>-2580.6919882833095</v>
      </c>
      <c r="AI71" s="88">
        <f t="shared" si="81"/>
        <v>-336.24782209847081</v>
      </c>
      <c r="AJ71" s="88">
        <v>-264.65805502341004</v>
      </c>
      <c r="AK71" s="88">
        <v>-3372.6820005402897</v>
      </c>
      <c r="AL71" s="88">
        <v>-4175.2745655292001</v>
      </c>
      <c r="AM71" s="88">
        <v>-2229.9386380603</v>
      </c>
      <c r="AN71" s="88">
        <v>-320.7641980885403</v>
      </c>
      <c r="AO71" s="88">
        <v>-4250.6472317150619</v>
      </c>
      <c r="AP71" s="88">
        <v>-2258.3985608903013</v>
      </c>
      <c r="AQ71" s="88">
        <v>-2280.0879594643002</v>
      </c>
      <c r="AR71" s="88">
        <v>-214.37176132022634</v>
      </c>
      <c r="AS71" s="88">
        <v>-2179.6603906088799</v>
      </c>
      <c r="AT71" s="88">
        <v>-1278.5929878290003</v>
      </c>
      <c r="AU71" s="89">
        <v>-1187.2679436606784</v>
      </c>
      <c r="AV71" s="34"/>
      <c r="AW71" s="128">
        <f t="shared" si="74"/>
        <v>-1759.5238164569</v>
      </c>
      <c r="AX71" s="128">
        <f t="shared" si="75"/>
        <v>-2276.3579136922999</v>
      </c>
      <c r="AY71" s="128">
        <f t="shared" si="76"/>
        <v>-2316.25891461519</v>
      </c>
      <c r="AZ71" s="128">
        <f t="shared" si="77"/>
        <v>-2916.9398103817803</v>
      </c>
      <c r="BA71" s="128">
        <f t="shared" si="78"/>
        <v>-3637.3400555636999</v>
      </c>
      <c r="BB71" s="128">
        <f t="shared" si="79"/>
        <v>-6405.2132035895002</v>
      </c>
      <c r="BC71" s="100">
        <f t="shared" si="80"/>
        <v>-4571.411429803602</v>
      </c>
      <c r="BD71" s="124"/>
      <c r="BE71" s="124"/>
      <c r="BF71" s="46"/>
      <c r="BG71" s="46"/>
      <c r="BH71" s="46">
        <v>0</v>
      </c>
      <c r="BI71" s="46">
        <v>0</v>
      </c>
      <c r="BJ71" s="46">
        <v>0</v>
      </c>
      <c r="BK71" s="46">
        <v>0</v>
      </c>
      <c r="BL71" s="46">
        <v>0</v>
      </c>
      <c r="BM71" s="46">
        <v>-120.75698538316374</v>
      </c>
      <c r="BN71" s="46">
        <v>-4571.411429803602</v>
      </c>
      <c r="BO71" s="123"/>
      <c r="BP71" s="46"/>
      <c r="BQ71" s="46"/>
      <c r="BR71" s="46"/>
      <c r="BT71" s="119"/>
      <c r="BU71" s="119"/>
    </row>
    <row r="72" spans="1:76">
      <c r="A72" s="35" t="s">
        <v>226</v>
      </c>
      <c r="B72" s="36" t="s">
        <v>178</v>
      </c>
      <c r="C72" s="199">
        <v>3824.5039999999999</v>
      </c>
      <c r="D72" s="88">
        <v>17223.786</v>
      </c>
      <c r="E72" s="88">
        <v>0</v>
      </c>
      <c r="F72" s="88">
        <v>0</v>
      </c>
      <c r="G72" s="88">
        <v>0</v>
      </c>
      <c r="H72" s="88">
        <v>0.53531446576118469</v>
      </c>
      <c r="I72" s="88">
        <v>0</v>
      </c>
      <c r="J72" s="88">
        <v>15504.14671434039</v>
      </c>
      <c r="K72" s="88">
        <v>15852.420697027823</v>
      </c>
      <c r="L72" s="122">
        <v>0</v>
      </c>
      <c r="M72" s="122">
        <v>0</v>
      </c>
      <c r="N72" s="122">
        <f t="shared" si="68"/>
        <v>0</v>
      </c>
      <c r="O72" s="122">
        <f t="shared" si="69"/>
        <v>0</v>
      </c>
      <c r="P72" s="88">
        <v>0</v>
      </c>
      <c r="Q72" s="88">
        <v>0</v>
      </c>
      <c r="R72" s="88">
        <v>0</v>
      </c>
      <c r="S72" s="88">
        <v>0</v>
      </c>
      <c r="T72" s="88">
        <v>0</v>
      </c>
      <c r="U72" s="88">
        <v>0</v>
      </c>
      <c r="V72" s="88">
        <v>0</v>
      </c>
      <c r="W72" s="88">
        <v>0</v>
      </c>
      <c r="X72" s="88">
        <v>0</v>
      </c>
      <c r="Y72" s="88">
        <v>0.53387999815177922</v>
      </c>
      <c r="Z72" s="88">
        <v>-7.504620552062988E-6</v>
      </c>
      <c r="AA72" s="88">
        <v>1.4419722299575807E-3</v>
      </c>
      <c r="AB72" s="88">
        <v>0</v>
      </c>
      <c r="AC72" s="88">
        <v>0</v>
      </c>
      <c r="AD72" s="88">
        <v>0</v>
      </c>
      <c r="AE72" s="88">
        <f>I72-AB72-AC72-AD72</f>
        <v>0</v>
      </c>
      <c r="AF72" s="88">
        <v>1.2895901252202988</v>
      </c>
      <c r="AG72" s="88">
        <v>0.71438790023040777</v>
      </c>
      <c r="AH72" s="88">
        <v>15482.966498967029</v>
      </c>
      <c r="AI72" s="88">
        <v>19.176237347908021</v>
      </c>
      <c r="AJ72" s="88">
        <v>7148.2880076440033</v>
      </c>
      <c r="AK72" s="88">
        <v>5850.4697464256078</v>
      </c>
      <c r="AL72" s="88">
        <v>2857.5008770953978</v>
      </c>
      <c r="AM72" s="88">
        <v>-3.8379341371860503</v>
      </c>
      <c r="AN72" s="88">
        <v>0</v>
      </c>
      <c r="AO72" s="88">
        <v>0</v>
      </c>
      <c r="AP72" s="88">
        <v>0</v>
      </c>
      <c r="AQ72" s="200">
        <v>0</v>
      </c>
      <c r="AR72" s="200">
        <v>0</v>
      </c>
      <c r="AS72" s="200">
        <v>0</v>
      </c>
      <c r="AT72" s="200">
        <v>0</v>
      </c>
      <c r="AU72" s="89">
        <v>0</v>
      </c>
      <c r="AV72" s="34"/>
      <c r="AW72" s="90">
        <f t="shared" si="74"/>
        <v>0</v>
      </c>
      <c r="AX72" s="154">
        <f t="shared" si="75"/>
        <v>0</v>
      </c>
      <c r="AY72" s="128">
        <f t="shared" si="76"/>
        <v>2.0039780254507065</v>
      </c>
      <c r="AZ72" s="128">
        <f t="shared" si="77"/>
        <v>15502.142736314938</v>
      </c>
      <c r="BA72" s="128">
        <f t="shared" si="78"/>
        <v>12998.757754069611</v>
      </c>
      <c r="BB72" s="128">
        <f t="shared" si="79"/>
        <v>2853.6629429582117</v>
      </c>
      <c r="BC72" s="201">
        <f t="shared" si="80"/>
        <v>0</v>
      </c>
      <c r="BD72" s="124"/>
      <c r="BE72" s="124"/>
      <c r="BF72" s="46"/>
      <c r="BG72" s="46"/>
      <c r="BH72" s="46">
        <v>0</v>
      </c>
      <c r="BI72" s="46">
        <v>0</v>
      </c>
      <c r="BJ72" s="46">
        <v>0</v>
      </c>
      <c r="BK72" s="46">
        <v>0</v>
      </c>
      <c r="BL72" s="46">
        <v>0</v>
      </c>
      <c r="BM72" s="46">
        <v>-13069.567826272558</v>
      </c>
      <c r="BN72" s="46">
        <v>0</v>
      </c>
      <c r="BO72" s="202"/>
      <c r="BP72" s="46"/>
      <c r="BQ72" s="46"/>
      <c r="BR72" s="46"/>
      <c r="BT72" s="119"/>
      <c r="BU72" s="119"/>
    </row>
    <row r="73" spans="1:76">
      <c r="A73" s="35" t="s">
        <v>227</v>
      </c>
      <c r="B73" s="36" t="s">
        <v>178</v>
      </c>
      <c r="C73" s="88">
        <v>0</v>
      </c>
      <c r="D73" s="88">
        <v>0</v>
      </c>
      <c r="E73" s="88">
        <v>0</v>
      </c>
      <c r="F73" s="88">
        <v>0</v>
      </c>
      <c r="G73" s="88">
        <v>14874.07167302</v>
      </c>
      <c r="H73" s="88">
        <v>0</v>
      </c>
      <c r="I73" s="88">
        <v>0</v>
      </c>
      <c r="J73" s="88"/>
      <c r="K73" s="88">
        <f>AM73+AK73+AJ73+AL73</f>
        <v>0</v>
      </c>
      <c r="L73" s="122">
        <v>-774.03123281999967</v>
      </c>
      <c r="M73" s="122">
        <v>678.78894000000003</v>
      </c>
      <c r="N73" s="122">
        <f t="shared" si="68"/>
        <v>-774.03123281999967</v>
      </c>
      <c r="O73" s="122">
        <f t="shared" si="69"/>
        <v>678.78894000000003</v>
      </c>
      <c r="P73" s="88">
        <v>0</v>
      </c>
      <c r="Q73" s="88">
        <v>0</v>
      </c>
      <c r="R73" s="88">
        <v>0</v>
      </c>
      <c r="S73" s="88">
        <v>0</v>
      </c>
      <c r="T73" s="88">
        <v>0</v>
      </c>
      <c r="U73" s="88">
        <v>0</v>
      </c>
      <c r="V73" s="88">
        <v>0</v>
      </c>
      <c r="W73" s="88">
        <f>G73-V73-U73-T73</f>
        <v>14874.07167302</v>
      </c>
      <c r="X73" s="88">
        <v>0</v>
      </c>
      <c r="Y73" s="88">
        <v>0</v>
      </c>
      <c r="Z73" s="88">
        <v>0</v>
      </c>
      <c r="AA73" s="88">
        <v>0</v>
      </c>
      <c r="AB73" s="88">
        <v>0</v>
      </c>
      <c r="AC73" s="88">
        <v>0</v>
      </c>
      <c r="AD73" s="88">
        <v>0</v>
      </c>
      <c r="AE73" s="88">
        <f>I73-AB73-AC73-AD73</f>
        <v>0</v>
      </c>
      <c r="AF73" s="88">
        <v>0</v>
      </c>
      <c r="AG73" s="88"/>
      <c r="AH73" s="88"/>
      <c r="AI73" s="88">
        <f>J73-AF73-AG73-AH73</f>
        <v>0</v>
      </c>
      <c r="AJ73" s="88">
        <v>0</v>
      </c>
      <c r="AK73" s="88">
        <v>0</v>
      </c>
      <c r="AL73" s="88">
        <v>0</v>
      </c>
      <c r="AM73" s="88">
        <v>0</v>
      </c>
      <c r="AN73" s="88">
        <v>0</v>
      </c>
      <c r="AO73" s="88">
        <v>0</v>
      </c>
      <c r="AP73" s="88">
        <v>0</v>
      </c>
      <c r="AQ73" s="88">
        <v>-774.03123281999967</v>
      </c>
      <c r="AR73" s="88">
        <v>678.78893982248007</v>
      </c>
      <c r="AS73" s="88">
        <v>1.7751995073922444E-7</v>
      </c>
      <c r="AT73" s="88">
        <v>0</v>
      </c>
      <c r="AU73" s="89">
        <v>0</v>
      </c>
      <c r="AV73" s="34"/>
      <c r="AW73" s="154">
        <f t="shared" si="74"/>
        <v>0</v>
      </c>
      <c r="AX73" s="154">
        <f t="shared" si="75"/>
        <v>0</v>
      </c>
      <c r="AY73" s="154">
        <f t="shared" si="76"/>
        <v>0</v>
      </c>
      <c r="AZ73" s="154">
        <f t="shared" si="77"/>
        <v>0</v>
      </c>
      <c r="BA73" s="154">
        <f t="shared" si="78"/>
        <v>0</v>
      </c>
      <c r="BB73" s="154">
        <f t="shared" si="79"/>
        <v>0</v>
      </c>
      <c r="BC73" s="201">
        <f t="shared" si="80"/>
        <v>0</v>
      </c>
      <c r="BD73" s="153"/>
      <c r="BE73" s="153"/>
      <c r="BF73" s="46"/>
      <c r="BG73" s="46"/>
      <c r="BH73" s="46">
        <v>0</v>
      </c>
      <c r="BI73" s="46">
        <v>0</v>
      </c>
      <c r="BJ73" s="46">
        <v>0</v>
      </c>
      <c r="BK73" s="46">
        <v>0</v>
      </c>
      <c r="BL73" s="46">
        <v>0</v>
      </c>
      <c r="BM73" s="46">
        <v>0</v>
      </c>
      <c r="BN73" s="46">
        <v>0</v>
      </c>
      <c r="BO73" s="203"/>
      <c r="BP73" s="46"/>
      <c r="BQ73" s="46"/>
      <c r="BR73" s="46"/>
      <c r="BT73" s="119"/>
      <c r="BU73" s="119"/>
    </row>
    <row r="74" spans="1:76">
      <c r="A74" s="169" t="s">
        <v>228</v>
      </c>
      <c r="B74" s="36" t="s">
        <v>178</v>
      </c>
      <c r="C74" s="88">
        <f t="shared" ref="C74:J74" si="83">SUM(C69:C73)</f>
        <v>4975.40657876162</v>
      </c>
      <c r="D74" s="88">
        <f t="shared" si="83"/>
        <v>-12234.710088818658</v>
      </c>
      <c r="E74" s="88">
        <f t="shared" si="83"/>
        <v>-32995.134644726539</v>
      </c>
      <c r="F74" s="88">
        <f t="shared" si="83"/>
        <v>-2139.6901671613746</v>
      </c>
      <c r="G74" s="88">
        <f t="shared" si="83"/>
        <v>18438.409310902942</v>
      </c>
      <c r="H74" s="88">
        <f t="shared" si="83"/>
        <v>-13652.779150239998</v>
      </c>
      <c r="I74" s="88">
        <f t="shared" si="83"/>
        <v>-20638.09942287609</v>
      </c>
      <c r="J74" s="88">
        <f t="shared" si="83"/>
        <v>5217.2399308925651</v>
      </c>
      <c r="K74" s="88">
        <f>SUM(K69:K73)</f>
        <v>-43858.637181562139</v>
      </c>
      <c r="L74" s="122">
        <f>SUM(L69:L73)</f>
        <v>-10422.945828916205</v>
      </c>
      <c r="M74" s="122">
        <f>SUM(M69:M73)</f>
        <v>-48958.887080272849</v>
      </c>
      <c r="N74" s="122">
        <f t="shared" si="68"/>
        <v>-10422.945828916203</v>
      </c>
      <c r="O74" s="122">
        <f t="shared" si="69"/>
        <v>-48958.887080272849</v>
      </c>
      <c r="P74" s="88">
        <f t="shared" ref="P74:AH74" si="84">SUM(P69:P73)</f>
        <v>-95.448316014791118</v>
      </c>
      <c r="Q74" s="88">
        <f t="shared" si="84"/>
        <v>-54.471646679361584</v>
      </c>
      <c r="R74" s="88">
        <f t="shared" si="84"/>
        <v>-485.72160817632198</v>
      </c>
      <c r="S74" s="88">
        <f t="shared" si="84"/>
        <v>-1504.048596290902</v>
      </c>
      <c r="T74" s="88">
        <f t="shared" si="84"/>
        <v>2121.2292661746187</v>
      </c>
      <c r="U74" s="88">
        <f t="shared" si="84"/>
        <v>766.94213558022932</v>
      </c>
      <c r="V74" s="88">
        <f t="shared" si="84"/>
        <v>1868.4623833256251</v>
      </c>
      <c r="W74" s="88">
        <f t="shared" si="84"/>
        <v>13681.775525822472</v>
      </c>
      <c r="X74" s="88">
        <f t="shared" si="84"/>
        <v>4839.8692800167719</v>
      </c>
      <c r="Y74" s="88">
        <f t="shared" si="84"/>
        <v>-14401.99348816945</v>
      </c>
      <c r="Z74" s="88">
        <f t="shared" si="84"/>
        <v>-4124.2672117779457</v>
      </c>
      <c r="AA74" s="88">
        <f t="shared" si="84"/>
        <v>33.628088062131852</v>
      </c>
      <c r="AB74" s="88">
        <f t="shared" si="84"/>
        <v>-14445.91030699343</v>
      </c>
      <c r="AC74" s="88">
        <v>-9692.4627895685226</v>
      </c>
      <c r="AD74" s="88">
        <f t="shared" si="84"/>
        <v>4065.7185556501504</v>
      </c>
      <c r="AE74" s="88">
        <f t="shared" si="84"/>
        <v>-565.4781929971914</v>
      </c>
      <c r="AF74" s="88">
        <f t="shared" si="84"/>
        <v>1795.1325333720222</v>
      </c>
      <c r="AG74" s="88">
        <f t="shared" si="84"/>
        <v>-7393.2522654084523</v>
      </c>
      <c r="AH74" s="88">
        <f t="shared" si="84"/>
        <v>12528.523035636834</v>
      </c>
      <c r="AI74" s="88">
        <f>J74-AF74-AG74-AH74</f>
        <v>-1713.1633727078388</v>
      </c>
      <c r="AJ74" s="88">
        <f t="shared" ref="AJ74:AQ74" si="85">SUM(AJ69:AJ73)</f>
        <v>9305.5824891262564</v>
      </c>
      <c r="AK74" s="88">
        <f t="shared" si="85"/>
        <v>-10889.173412301376</v>
      </c>
      <c r="AL74" s="88">
        <f t="shared" si="85"/>
        <v>-17052.745205400326</v>
      </c>
      <c r="AM74" s="88">
        <f t="shared" si="85"/>
        <v>-25222.301052986706</v>
      </c>
      <c r="AN74" s="88">
        <f t="shared" si="85"/>
        <v>-9421.5102508964956</v>
      </c>
      <c r="AO74" s="88">
        <f t="shared" si="85"/>
        <v>1171.0356366084015</v>
      </c>
      <c r="AP74" s="88">
        <f t="shared" si="85"/>
        <v>3168.4139462449575</v>
      </c>
      <c r="AQ74" s="88">
        <f t="shared" si="85"/>
        <v>-5340.8851608730665</v>
      </c>
      <c r="AR74" s="88">
        <v>-57742.241110251511</v>
      </c>
      <c r="AS74" s="88">
        <f>SUM(AS69:AS73)</f>
        <v>1442.0819378628551</v>
      </c>
      <c r="AT74" s="88">
        <f>SUM(AT69:AT73)</f>
        <v>4940.4288735389309</v>
      </c>
      <c r="AU74" s="89">
        <f>SUM(AU69:AU73)</f>
        <v>2400.8432185768743</v>
      </c>
      <c r="AV74" s="34"/>
      <c r="AW74" s="128">
        <f>SUM(AW69:AW73)</f>
        <v>-24138.373096561954</v>
      </c>
      <c r="AX74" s="128">
        <f t="shared" ref="AX74:BC74" si="86">SUM(AX69:AX73)</f>
        <v>3500.2403626529594</v>
      </c>
      <c r="AY74" s="128">
        <f t="shared" si="86"/>
        <v>-5598.1197320364299</v>
      </c>
      <c r="AZ74" s="128">
        <f t="shared" si="86"/>
        <v>10815.359662928993</v>
      </c>
      <c r="BA74" s="128">
        <f t="shared" si="86"/>
        <v>-1583.5909231751211</v>
      </c>
      <c r="BB74" s="128">
        <f t="shared" si="86"/>
        <v>-42275.046258387025</v>
      </c>
      <c r="BC74" s="100">
        <f t="shared" si="86"/>
        <v>-8250.474614288094</v>
      </c>
      <c r="BD74" s="124"/>
      <c r="BE74" s="124"/>
      <c r="BF74" s="46"/>
      <c r="BG74" s="46"/>
      <c r="BH74" s="46">
        <v>0</v>
      </c>
      <c r="BI74" s="46">
        <v>-3.2818371504617971E-2</v>
      </c>
      <c r="BJ74" s="46">
        <v>9.0002686192747205E-8</v>
      </c>
      <c r="BK74" s="46">
        <v>-8.9992681751027703E-8</v>
      </c>
      <c r="BL74" s="46">
        <v>-1.8189894035458565E-12</v>
      </c>
      <c r="BM74" s="46">
        <v>-69997.5711810067</v>
      </c>
      <c r="BN74" s="46">
        <v>-8250.474614288094</v>
      </c>
      <c r="BO74" s="123"/>
      <c r="BP74" s="46"/>
      <c r="BQ74" s="46"/>
      <c r="BR74" s="46"/>
      <c r="BT74" s="119"/>
      <c r="BU74" s="119"/>
    </row>
    <row r="75" spans="1:76">
      <c r="A75" s="35" t="s">
        <v>229</v>
      </c>
      <c r="B75" s="36" t="s">
        <v>178</v>
      </c>
      <c r="C75" s="88">
        <f>C76-C74</f>
        <v>2520.59342123838</v>
      </c>
      <c r="D75" s="88">
        <f>D76-D74</f>
        <v>-1360.2899111813422</v>
      </c>
      <c r="E75" s="88">
        <f>E76-E74</f>
        <v>635.57277063067886</v>
      </c>
      <c r="F75" s="88">
        <f>F76-F74</f>
        <v>-2775.756495640147</v>
      </c>
      <c r="G75" s="88">
        <f>G76-G74</f>
        <v>-179.9385127384885</v>
      </c>
      <c r="H75" s="88">
        <f t="shared" ref="H75:AB75" si="87">H76-H74</f>
        <v>-3025.9038045637008</v>
      </c>
      <c r="I75" s="88">
        <f>I76-I74</f>
        <v>2443.8040172785913</v>
      </c>
      <c r="J75" s="88">
        <f>J76-J74</f>
        <v>3344.2485363506439</v>
      </c>
      <c r="K75" s="88">
        <f>K76-K74</f>
        <v>1415.3991038072418</v>
      </c>
      <c r="L75" s="122">
        <f>L76-L74</f>
        <v>5538.1790415227497</v>
      </c>
      <c r="M75" s="122">
        <f>M76-M74</f>
        <v>-7025.0223987146601</v>
      </c>
      <c r="N75" s="122">
        <f t="shared" si="68"/>
        <v>5538.1790415227479</v>
      </c>
      <c r="O75" s="122">
        <f t="shared" si="69"/>
        <v>-7025.0223987146292</v>
      </c>
      <c r="P75" s="88">
        <f t="shared" si="87"/>
        <v>1084.1928844705371</v>
      </c>
      <c r="Q75" s="88">
        <f t="shared" si="87"/>
        <v>-2029.1327100947383</v>
      </c>
      <c r="R75" s="88">
        <f t="shared" si="87"/>
        <v>-272.61835885219239</v>
      </c>
      <c r="S75" s="88">
        <f t="shared" si="87"/>
        <v>-1558.1983111637514</v>
      </c>
      <c r="T75" s="88">
        <f t="shared" si="87"/>
        <v>437.82321334954668</v>
      </c>
      <c r="U75" s="88">
        <f t="shared" si="87"/>
        <v>-660.14005679888544</v>
      </c>
      <c r="V75" s="88">
        <f t="shared" si="87"/>
        <v>-64.535424024294571</v>
      </c>
      <c r="W75" s="88">
        <f t="shared" si="87"/>
        <v>106.91375473514199</v>
      </c>
      <c r="X75" s="88">
        <f t="shared" si="87"/>
        <v>38.682668464474773</v>
      </c>
      <c r="Y75" s="88">
        <f t="shared" si="87"/>
        <v>-819.14423130243085</v>
      </c>
      <c r="Z75" s="88">
        <f t="shared" si="87"/>
        <v>-2576.8626039879146</v>
      </c>
      <c r="AA75" s="88">
        <f t="shared" si="87"/>
        <v>331.40454389066394</v>
      </c>
      <c r="AB75" s="88">
        <f t="shared" si="87"/>
        <v>1157.6929479727496</v>
      </c>
      <c r="AC75" s="88">
        <v>-26.033791732657846</v>
      </c>
      <c r="AD75" s="88">
        <f>AD76-AD74</f>
        <v>3039.8127175431869</v>
      </c>
      <c r="AE75" s="88">
        <f>AE76-AE74</f>
        <v>-1727.6345454717839</v>
      </c>
      <c r="AF75" s="88">
        <f>AF76-AF74</f>
        <v>2360.1251308524015</v>
      </c>
      <c r="AG75" s="88">
        <f>AG76-AG74</f>
        <v>-408.16717663041436</v>
      </c>
      <c r="AH75" s="88">
        <f>AH76-AH74</f>
        <v>436.18163337620354</v>
      </c>
      <c r="AI75" s="88">
        <f>J75-AF75-AG75-AH75</f>
        <v>956.10894875245322</v>
      </c>
      <c r="AJ75" s="88">
        <f t="shared" ref="AJ75:AQ75" si="88">AJ76-AJ74</f>
        <v>2139.3011117757014</v>
      </c>
      <c r="AK75" s="88">
        <f t="shared" si="88"/>
        <v>-2471.3981186459114</v>
      </c>
      <c r="AL75" s="88">
        <f t="shared" si="88"/>
        <v>1429.6962363607781</v>
      </c>
      <c r="AM75" s="88">
        <f t="shared" si="88"/>
        <v>317.79987431668633</v>
      </c>
      <c r="AN75" s="88">
        <f t="shared" si="88"/>
        <v>967.19597399748818</v>
      </c>
      <c r="AO75" s="88">
        <f t="shared" si="88"/>
        <v>1671.7670606676838</v>
      </c>
      <c r="AP75" s="88">
        <f t="shared" si="88"/>
        <v>1474.8211032989739</v>
      </c>
      <c r="AQ75" s="88">
        <f t="shared" si="88"/>
        <v>1424.394903558602</v>
      </c>
      <c r="AR75" s="88">
        <v>-19190.25413750302</v>
      </c>
      <c r="AS75" s="88">
        <f>AS76-AS74</f>
        <v>10199.340013100587</v>
      </c>
      <c r="AT75" s="88">
        <f>AT76-AT74</f>
        <v>-5161.032752102783</v>
      </c>
      <c r="AU75" s="89">
        <f>AU76-AU74</f>
        <v>7126.924477790586</v>
      </c>
      <c r="AV75" s="34"/>
      <c r="AW75" s="128">
        <f>AB75+AC75</f>
        <v>1131.6591562400918</v>
      </c>
      <c r="AX75" s="128">
        <f>AD75+AE75</f>
        <v>1312.178172071403</v>
      </c>
      <c r="AY75" s="128">
        <f>AF75+AG75</f>
        <v>1951.9579542219872</v>
      </c>
      <c r="AZ75" s="128">
        <f>AH75+AI75</f>
        <v>1392.2905821286568</v>
      </c>
      <c r="BA75" s="128">
        <f>AJ75+AK75</f>
        <v>-332.09700687020995</v>
      </c>
      <c r="BB75" s="128">
        <f>AL75+AM75</f>
        <v>1747.4961106774645</v>
      </c>
      <c r="BC75" s="100">
        <f>AN75+AO75</f>
        <v>2638.963034665172</v>
      </c>
      <c r="BD75" s="124"/>
      <c r="BE75" s="124"/>
      <c r="BF75" s="46"/>
      <c r="BG75" s="46"/>
      <c r="BH75" s="46">
        <v>5.4569682106375694E-12</v>
      </c>
      <c r="BI75" s="46">
        <v>3.2818371505072719E-2</v>
      </c>
      <c r="BJ75" s="46">
        <v>-9.0002686192747205E-8</v>
      </c>
      <c r="BK75" s="46">
        <v>8.9990862761624157E-8</v>
      </c>
      <c r="BL75" s="46">
        <v>0</v>
      </c>
      <c r="BM75" s="46">
        <v>-16352.718299252763</v>
      </c>
      <c r="BN75" s="46">
        <v>2638.963034665172</v>
      </c>
      <c r="BO75" s="123"/>
      <c r="BP75" s="46"/>
      <c r="BQ75" s="46"/>
      <c r="BR75" s="46"/>
      <c r="BT75" s="119"/>
      <c r="BU75" s="119"/>
    </row>
    <row r="76" spans="1:76">
      <c r="A76" s="169" t="s">
        <v>230</v>
      </c>
      <c r="B76" s="36" t="s">
        <v>178</v>
      </c>
      <c r="C76" s="171">
        <f>-C48+37540</f>
        <v>7496</v>
      </c>
      <c r="D76" s="204">
        <f t="shared" ref="D76:M76" si="89">-D48+C48</f>
        <v>-13595</v>
      </c>
      <c r="E76" s="171">
        <f t="shared" si="89"/>
        <v>-32359.56187409586</v>
      </c>
      <c r="F76" s="171">
        <f t="shared" si="89"/>
        <v>-4915.4466628015216</v>
      </c>
      <c r="G76" s="171">
        <f t="shared" si="89"/>
        <v>18258.470798164453</v>
      </c>
      <c r="H76" s="171">
        <f t="shared" si="89"/>
        <v>-16678.682954803699</v>
      </c>
      <c r="I76" s="171">
        <f t="shared" si="89"/>
        <v>-18194.295405597499</v>
      </c>
      <c r="J76" s="171">
        <f t="shared" si="89"/>
        <v>8561.488467243209</v>
      </c>
      <c r="K76" s="171">
        <f t="shared" si="89"/>
        <v>-42443.238077754897</v>
      </c>
      <c r="L76" s="96">
        <f t="shared" si="89"/>
        <v>-4884.7667873934552</v>
      </c>
      <c r="M76" s="96">
        <f t="shared" si="89"/>
        <v>-55983.909478987509</v>
      </c>
      <c r="N76" s="96">
        <f t="shared" si="68"/>
        <v>-4884.7667873934552</v>
      </c>
      <c r="O76" s="96">
        <f t="shared" si="69"/>
        <v>-55983.90947898748</v>
      </c>
      <c r="P76" s="171">
        <f>-P48+E48</f>
        <v>988.74456845574605</v>
      </c>
      <c r="Q76" s="171">
        <f t="shared" ref="Q76:AB76" si="90">-Q48+P48</f>
        <v>-2083.6043567740999</v>
      </c>
      <c r="R76" s="171">
        <f t="shared" si="90"/>
        <v>-758.33996702851437</v>
      </c>
      <c r="S76" s="171">
        <f t="shared" si="90"/>
        <v>-3062.2469074546534</v>
      </c>
      <c r="T76" s="171">
        <f t="shared" si="90"/>
        <v>2559.0524795241654</v>
      </c>
      <c r="U76" s="171">
        <f t="shared" si="90"/>
        <v>106.80207878134388</v>
      </c>
      <c r="V76" s="171">
        <f t="shared" si="90"/>
        <v>1803.9269593013305</v>
      </c>
      <c r="W76" s="171">
        <f t="shared" si="90"/>
        <v>13788.689280557614</v>
      </c>
      <c r="X76" s="171">
        <f t="shared" si="90"/>
        <v>4878.5519484812467</v>
      </c>
      <c r="Y76" s="171">
        <f t="shared" si="90"/>
        <v>-15221.137719471881</v>
      </c>
      <c r="Z76" s="171">
        <f t="shared" si="90"/>
        <v>-6701.1298157658603</v>
      </c>
      <c r="AA76" s="171">
        <f t="shared" si="90"/>
        <v>365.03263195279578</v>
      </c>
      <c r="AB76" s="171">
        <f t="shared" si="90"/>
        <v>-13288.21735902068</v>
      </c>
      <c r="AC76" s="171">
        <v>-9718.4965813011804</v>
      </c>
      <c r="AD76" s="171">
        <f t="shared" ref="AD76:AQ76" si="91">-AD48+AC48</f>
        <v>7105.5312731933373</v>
      </c>
      <c r="AE76" s="171">
        <f t="shared" si="91"/>
        <v>-2293.1127384689753</v>
      </c>
      <c r="AF76" s="171">
        <f t="shared" si="91"/>
        <v>4155.2576642244239</v>
      </c>
      <c r="AG76" s="171">
        <f t="shared" si="91"/>
        <v>-7801.4194420388667</v>
      </c>
      <c r="AH76" s="171">
        <f t="shared" si="91"/>
        <v>12964.704669013037</v>
      </c>
      <c r="AI76" s="171">
        <f t="shared" si="91"/>
        <v>-757.05442395538557</v>
      </c>
      <c r="AJ76" s="171">
        <f t="shared" si="91"/>
        <v>11444.883600901958</v>
      </c>
      <c r="AK76" s="171">
        <f t="shared" si="91"/>
        <v>-13360.571530947287</v>
      </c>
      <c r="AL76" s="171">
        <f t="shared" si="91"/>
        <v>-15623.048969039548</v>
      </c>
      <c r="AM76" s="171">
        <f t="shared" si="91"/>
        <v>-24904.50117867002</v>
      </c>
      <c r="AN76" s="171">
        <f t="shared" si="91"/>
        <v>-8454.3142768990074</v>
      </c>
      <c r="AO76" s="171">
        <f t="shared" si="91"/>
        <v>2842.8026972760854</v>
      </c>
      <c r="AP76" s="171">
        <f t="shared" si="91"/>
        <v>4643.2350495439314</v>
      </c>
      <c r="AQ76" s="171">
        <f t="shared" si="91"/>
        <v>-3916.4902573144645</v>
      </c>
      <c r="AR76" s="171">
        <v>-76932.49524775453</v>
      </c>
      <c r="AS76" s="171">
        <f>-AS48+AR48</f>
        <v>11641.421950963442</v>
      </c>
      <c r="AT76" s="171">
        <f>-AT48+AS48</f>
        <v>-220.60387856385205</v>
      </c>
      <c r="AU76" s="97">
        <f>-AU48+AT48</f>
        <v>9527.7676963674603</v>
      </c>
      <c r="AV76" s="34"/>
      <c r="AW76" s="102">
        <f>AB76+AC76</f>
        <v>-23006.713940321861</v>
      </c>
      <c r="AX76" s="128">
        <f>AD76+AE76</f>
        <v>4812.418534724362</v>
      </c>
      <c r="AY76" s="128">
        <f>AF76+AG76</f>
        <v>-3646.1617778144428</v>
      </c>
      <c r="AZ76" s="128">
        <f>AH76+AI76</f>
        <v>12207.650245057652</v>
      </c>
      <c r="BA76" s="128">
        <f>AJ76+AK76</f>
        <v>-1915.6879300453293</v>
      </c>
      <c r="BB76" s="128">
        <f>AL76+AM76</f>
        <v>-40527.550147709568</v>
      </c>
      <c r="BC76" s="100">
        <f>AN76+AO76</f>
        <v>-5611.511579622922</v>
      </c>
      <c r="BD76" s="167"/>
      <c r="BE76" s="167"/>
      <c r="BF76" s="46"/>
      <c r="BG76" s="46"/>
      <c r="BH76" s="46">
        <v>0</v>
      </c>
      <c r="BI76" s="46">
        <v>0</v>
      </c>
      <c r="BJ76" s="46">
        <v>0</v>
      </c>
      <c r="BK76" s="46">
        <v>0</v>
      </c>
      <c r="BL76" s="46">
        <v>0</v>
      </c>
      <c r="BM76" s="46">
        <v>-86350.289480259467</v>
      </c>
      <c r="BN76" s="46">
        <v>-5611.511579622922</v>
      </c>
      <c r="BO76" s="198"/>
      <c r="BP76" s="46"/>
      <c r="BQ76" s="46"/>
      <c r="BR76" s="46"/>
      <c r="BT76" s="119"/>
      <c r="BU76" s="119"/>
    </row>
    <row r="77" spans="1:76" s="34" customFormat="1" hidden="1" outlineLevel="1">
      <c r="A77" s="187" t="s">
        <v>122</v>
      </c>
      <c r="B77" s="188"/>
      <c r="C77" s="105"/>
      <c r="D77" s="105"/>
      <c r="E77" s="105"/>
      <c r="F77" s="105"/>
      <c r="G77" s="105"/>
      <c r="H77" s="105"/>
      <c r="I77" s="105"/>
      <c r="J77" s="105"/>
      <c r="K77" s="105"/>
      <c r="L77" s="106"/>
      <c r="M77" s="106"/>
      <c r="N77" s="106"/>
      <c r="O77" s="106"/>
      <c r="P77" s="105">
        <f>E48-P48-P76</f>
        <v>0</v>
      </c>
      <c r="Q77" s="105">
        <f>P48-Q48-Q76</f>
        <v>0</v>
      </c>
      <c r="R77" s="105">
        <f>Q48-R48-R76</f>
        <v>0</v>
      </c>
      <c r="S77" s="105">
        <f>R48-S48-S76</f>
        <v>0</v>
      </c>
      <c r="T77" s="105">
        <f>S48-T48-T76</f>
        <v>0</v>
      </c>
      <c r="U77" s="105">
        <f t="shared" ref="U77:AB77" si="92">P48-SUM(Q76:U76)-U48</f>
        <v>0</v>
      </c>
      <c r="V77" s="105">
        <f t="shared" si="92"/>
        <v>0</v>
      </c>
      <c r="W77" s="105">
        <f t="shared" si="92"/>
        <v>0</v>
      </c>
      <c r="X77" s="105">
        <f t="shared" si="92"/>
        <v>0</v>
      </c>
      <c r="Y77" s="105">
        <f t="shared" si="92"/>
        <v>0</v>
      </c>
      <c r="Z77" s="105">
        <f t="shared" si="92"/>
        <v>0</v>
      </c>
      <c r="AA77" s="105">
        <f t="shared" si="92"/>
        <v>0</v>
      </c>
      <c r="AB77" s="105">
        <f t="shared" si="92"/>
        <v>0</v>
      </c>
      <c r="AC77" s="105">
        <v>0</v>
      </c>
      <c r="AD77" s="105">
        <f t="shared" ref="AD77:AU77" si="93">Y48-SUM(Z76:AD76)-AD48</f>
        <v>0</v>
      </c>
      <c r="AE77" s="105">
        <f t="shared" si="93"/>
        <v>0</v>
      </c>
      <c r="AF77" s="105">
        <f t="shared" si="93"/>
        <v>0</v>
      </c>
      <c r="AG77" s="105">
        <f t="shared" si="93"/>
        <v>0</v>
      </c>
      <c r="AH77" s="105">
        <f t="shared" si="93"/>
        <v>0</v>
      </c>
      <c r="AI77" s="105">
        <f t="shared" si="93"/>
        <v>0</v>
      </c>
      <c r="AJ77" s="105">
        <f t="shared" si="93"/>
        <v>0</v>
      </c>
      <c r="AK77" s="105">
        <f t="shared" si="93"/>
        <v>0</v>
      </c>
      <c r="AL77" s="105">
        <f t="shared" si="93"/>
        <v>0</v>
      </c>
      <c r="AM77" s="105">
        <f t="shared" si="93"/>
        <v>0</v>
      </c>
      <c r="AN77" s="105">
        <f t="shared" si="93"/>
        <v>0</v>
      </c>
      <c r="AO77" s="105">
        <f t="shared" si="93"/>
        <v>0</v>
      </c>
      <c r="AP77" s="105">
        <f t="shared" si="93"/>
        <v>0</v>
      </c>
      <c r="AQ77" s="105">
        <f t="shared" si="93"/>
        <v>0</v>
      </c>
      <c r="AR77" s="105">
        <f t="shared" si="93"/>
        <v>0</v>
      </c>
      <c r="AS77" s="105">
        <f t="shared" si="93"/>
        <v>0</v>
      </c>
      <c r="AT77" s="105">
        <f t="shared" si="93"/>
        <v>0</v>
      </c>
      <c r="AU77" s="107">
        <f t="shared" si="93"/>
        <v>0</v>
      </c>
      <c r="AW77" s="205">
        <f>AB77+AC77</f>
        <v>0</v>
      </c>
      <c r="AX77" s="154">
        <f>AD77+AE77</f>
        <v>0</v>
      </c>
      <c r="AY77" s="154">
        <f>AE77+AF77</f>
        <v>0</v>
      </c>
      <c r="AZ77" s="154">
        <f>AF77+AG77</f>
        <v>0</v>
      </c>
      <c r="BA77" s="154">
        <f>AG77+AH77</f>
        <v>0</v>
      </c>
      <c r="BB77" s="154">
        <f>AH77+AI77</f>
        <v>0</v>
      </c>
      <c r="BC77" s="201">
        <f>AI77+AJ77</f>
        <v>0</v>
      </c>
      <c r="BD77" s="206"/>
      <c r="BE77" s="206"/>
      <c r="BH77" s="34">
        <v>0</v>
      </c>
      <c r="BI77" s="34">
        <v>0</v>
      </c>
      <c r="BJ77" s="34">
        <v>0</v>
      </c>
      <c r="BK77" s="34">
        <v>0</v>
      </c>
      <c r="BL77" s="34">
        <v>0</v>
      </c>
      <c r="BM77" s="34">
        <v>-0.28592368094590709</v>
      </c>
      <c r="BN77" s="34">
        <v>0</v>
      </c>
      <c r="BO77" s="103"/>
    </row>
    <row r="78" spans="1:76" s="66" customFormat="1" collapsed="1">
      <c r="A78" s="61" t="s">
        <v>231</v>
      </c>
      <c r="B78" s="36" t="s">
        <v>78</v>
      </c>
      <c r="C78" s="63">
        <f t="shared" ref="C78:K78" si="94">C65/C56</f>
        <v>0.16670806040109207</v>
      </c>
      <c r="D78" s="63">
        <f t="shared" si="94"/>
        <v>9.8118194900092284E-2</v>
      </c>
      <c r="E78" s="63">
        <f t="shared" si="94"/>
        <v>0.12148033715433271</v>
      </c>
      <c r="F78" s="63">
        <f t="shared" si="94"/>
        <v>7.7788987123714862E-2</v>
      </c>
      <c r="G78" s="63">
        <f t="shared" si="94"/>
        <v>0.16906255548444477</v>
      </c>
      <c r="H78" s="63">
        <f t="shared" si="94"/>
        <v>0.16509952047323315</v>
      </c>
      <c r="I78" s="63">
        <f t="shared" si="94"/>
        <v>0.14431989537511164</v>
      </c>
      <c r="J78" s="63">
        <f t="shared" si="94"/>
        <v>0.15795922838997384</v>
      </c>
      <c r="K78" s="63">
        <f t="shared" si="94"/>
        <v>0.131235948320366</v>
      </c>
      <c r="L78" s="64">
        <f>L65/L56</f>
        <v>0.17772949371344784</v>
      </c>
      <c r="M78" s="64">
        <f>M65/M56</f>
        <v>0.14328717561345067</v>
      </c>
      <c r="N78" s="64">
        <f t="shared" ref="N78:O78" si="95">N65/N56</f>
        <v>0.17772949371344784</v>
      </c>
      <c r="O78" s="64">
        <f t="shared" si="95"/>
        <v>0.14328717561345067</v>
      </c>
      <c r="P78" s="63">
        <f>P65/P56*4</f>
        <v>7.1520025569544218E-2</v>
      </c>
      <c r="Q78" s="63">
        <f t="shared" ref="Q78:AU78" si="96">Q65/Q56*4</f>
        <v>0.13895150566073708</v>
      </c>
      <c r="R78" s="63">
        <f t="shared" si="96"/>
        <v>6.8938990329829572E-2</v>
      </c>
      <c r="S78" s="63">
        <f t="shared" si="96"/>
        <v>4.5362254763945946E-2</v>
      </c>
      <c r="T78" s="63">
        <f t="shared" si="96"/>
        <v>0.14277737911331789</v>
      </c>
      <c r="U78" s="63">
        <f t="shared" si="96"/>
        <v>0.24415231459161246</v>
      </c>
      <c r="V78" s="63">
        <f t="shared" si="96"/>
        <v>0.19449483265200374</v>
      </c>
      <c r="W78" s="63">
        <f t="shared" si="96"/>
        <v>9.4721710699928255E-2</v>
      </c>
      <c r="X78" s="63">
        <f t="shared" si="96"/>
        <v>0.28912256565749378</v>
      </c>
      <c r="Y78" s="63">
        <f t="shared" si="96"/>
        <v>0.17079982573963565</v>
      </c>
      <c r="Z78" s="63">
        <f t="shared" si="96"/>
        <v>7.1034976032095437E-2</v>
      </c>
      <c r="AA78" s="63">
        <f t="shared" si="96"/>
        <v>0.18108038618948621</v>
      </c>
      <c r="AB78" s="63">
        <f t="shared" si="96"/>
        <v>0.1313447792116105</v>
      </c>
      <c r="AC78" s="63">
        <f t="shared" si="96"/>
        <v>8.3579382065747623E-2</v>
      </c>
      <c r="AD78" s="63">
        <f t="shared" si="96"/>
        <v>0.24500849823054227</v>
      </c>
      <c r="AE78" s="63">
        <f t="shared" si="96"/>
        <v>0.13527101233965433</v>
      </c>
      <c r="AF78" s="63">
        <f t="shared" si="96"/>
        <v>0.18354889847235473</v>
      </c>
      <c r="AG78" s="63">
        <f t="shared" si="96"/>
        <v>0.18895329977283021</v>
      </c>
      <c r="AH78" s="63">
        <f t="shared" si="96"/>
        <v>0.13448827942391331</v>
      </c>
      <c r="AI78" s="63">
        <f t="shared" si="96"/>
        <v>0.15522646470914964</v>
      </c>
      <c r="AJ78" s="63">
        <f t="shared" si="96"/>
        <v>0.17037167731063316</v>
      </c>
      <c r="AK78" s="63">
        <f t="shared" si="96"/>
        <v>0.13716220398458134</v>
      </c>
      <c r="AL78" s="63">
        <f t="shared" si="96"/>
        <v>0.15842805599819629</v>
      </c>
      <c r="AM78" s="63">
        <f t="shared" si="96"/>
        <v>0.13465975178523576</v>
      </c>
      <c r="AN78" s="63">
        <f t="shared" si="96"/>
        <v>0.13121377183962485</v>
      </c>
      <c r="AO78" s="63">
        <f t="shared" si="96"/>
        <v>0.20246895340859281</v>
      </c>
      <c r="AP78" s="63">
        <f t="shared" si="96"/>
        <v>0.21513133385475394</v>
      </c>
      <c r="AQ78" s="63">
        <f t="shared" si="96"/>
        <v>0.13839917619766667</v>
      </c>
      <c r="AR78" s="63">
        <f t="shared" si="96"/>
        <v>0.12606908270783104</v>
      </c>
      <c r="AS78" s="63">
        <f t="shared" si="96"/>
        <v>0.12190640718598131</v>
      </c>
      <c r="AT78" s="63">
        <f t="shared" si="96"/>
        <v>0.14006078322938761</v>
      </c>
      <c r="AU78" s="65">
        <f t="shared" si="96"/>
        <v>0.15975059777829964</v>
      </c>
      <c r="AV78" s="98"/>
      <c r="AW78" s="159"/>
      <c r="AX78" s="159"/>
      <c r="AY78" s="159"/>
      <c r="AZ78" s="159"/>
      <c r="BA78" s="159"/>
      <c r="BB78" s="159"/>
      <c r="BC78" s="160"/>
      <c r="BD78" s="193"/>
      <c r="BE78" s="193"/>
      <c r="BF78" s="46"/>
      <c r="BG78" s="46"/>
      <c r="BH78" s="46">
        <v>-0.23544582629295421</v>
      </c>
      <c r="BI78" s="46">
        <v>-0.27189551337846313</v>
      </c>
      <c r="BJ78" s="46">
        <v>-0.28113057330074898</v>
      </c>
      <c r="BK78" s="46">
        <v>-0.28278519836353488</v>
      </c>
      <c r="BL78" s="46">
        <v>-0.24301920970929705</v>
      </c>
      <c r="BM78" s="46">
        <v>-0.24973225366019514</v>
      </c>
      <c r="BN78" s="46">
        <v>0</v>
      </c>
      <c r="BO78" s="207"/>
      <c r="BP78" s="46"/>
      <c r="BQ78" s="46"/>
      <c r="BR78" s="46"/>
      <c r="BV78" s="34"/>
      <c r="BW78" s="34"/>
      <c r="BX78" s="34"/>
    </row>
    <row r="79" spans="1:76">
      <c r="A79" s="6" t="s">
        <v>232</v>
      </c>
      <c r="B79" s="240" t="s">
        <v>78</v>
      </c>
      <c r="C79" s="63">
        <f t="shared" ref="C79:AB79" si="97">C68/C16</f>
        <v>0.15696000744337713</v>
      </c>
      <c r="D79" s="63">
        <f t="shared" si="97"/>
        <v>0.26909329577936492</v>
      </c>
      <c r="E79" s="63">
        <f t="shared" si="97"/>
        <v>0.19772228962292304</v>
      </c>
      <c r="F79" s="63">
        <f t="shared" si="97"/>
        <v>0.1918741908894874</v>
      </c>
      <c r="G79" s="63">
        <f t="shared" si="97"/>
        <v>0.25474482485711042</v>
      </c>
      <c r="H79" s="63">
        <f t="shared" si="97"/>
        <v>0.20048844641434532</v>
      </c>
      <c r="I79" s="63">
        <f t="shared" si="97"/>
        <v>0.25447164665415756</v>
      </c>
      <c r="J79" s="63">
        <f t="shared" si="97"/>
        <v>0.28200855979974809</v>
      </c>
      <c r="K79" s="63">
        <f t="shared" si="97"/>
        <v>0.25492288559355786</v>
      </c>
      <c r="L79" s="390">
        <f t="shared" si="97"/>
        <v>0.34807708180197844</v>
      </c>
      <c r="M79" s="64">
        <f t="shared" si="97"/>
        <v>0.49887212816153564</v>
      </c>
      <c r="N79" s="390">
        <f t="shared" si="97"/>
        <v>0.34807708180197844</v>
      </c>
      <c r="O79" s="390">
        <f t="shared" si="97"/>
        <v>0.49887212816153559</v>
      </c>
      <c r="P79" s="63">
        <f t="shared" si="97"/>
        <v>0.13986675265272627</v>
      </c>
      <c r="Q79" s="63">
        <f t="shared" si="97"/>
        <v>0.20790492624418874</v>
      </c>
      <c r="R79" s="63">
        <f t="shared" si="97"/>
        <v>0.23468262380764701</v>
      </c>
      <c r="S79" s="63">
        <f t="shared" si="97"/>
        <v>0.16315693770585815</v>
      </c>
      <c r="T79" s="63">
        <f t="shared" si="97"/>
        <v>0.1532357075623868</v>
      </c>
      <c r="U79" s="63">
        <f t="shared" si="97"/>
        <v>0.20615083730638228</v>
      </c>
      <c r="V79" s="63">
        <f t="shared" si="97"/>
        <v>0.18951092880014958</v>
      </c>
      <c r="W79" s="63">
        <f t="shared" si="97"/>
        <v>0.46454706696905129</v>
      </c>
      <c r="X79" s="63">
        <f t="shared" si="97"/>
        <v>0.18359771268260158</v>
      </c>
      <c r="Y79" s="63">
        <f t="shared" si="97"/>
        <v>0.14791990872331462</v>
      </c>
      <c r="Z79" s="63">
        <f t="shared" si="97"/>
        <v>0.21624683379582627</v>
      </c>
      <c r="AA79" s="63">
        <f t="shared" si="97"/>
        <v>0.24878932162973433</v>
      </c>
      <c r="AB79" s="63">
        <f t="shared" si="97"/>
        <v>0.27061381220970548</v>
      </c>
      <c r="AC79" s="63">
        <v>0.20748434848118247</v>
      </c>
      <c r="AD79" s="63">
        <f t="shared" ref="AD79:AU79" si="98">AD68/AD16</f>
        <v>0.23345812597859505</v>
      </c>
      <c r="AE79" s="63">
        <f t="shared" si="98"/>
        <v>0.30902845438330723</v>
      </c>
      <c r="AF79" s="63">
        <f t="shared" si="98"/>
        <v>0.30005015752330849</v>
      </c>
      <c r="AG79" s="63">
        <f t="shared" si="98"/>
        <v>0.26264207324094946</v>
      </c>
      <c r="AH79" s="63">
        <f t="shared" si="98"/>
        <v>0.26741526609873656</v>
      </c>
      <c r="AI79" s="63">
        <f t="shared" si="98"/>
        <v>0.29740487166448198</v>
      </c>
      <c r="AJ79" s="63">
        <f t="shared" si="98"/>
        <v>0.23088736004852534</v>
      </c>
      <c r="AK79" s="63">
        <f t="shared" si="98"/>
        <v>0.25691455685160258</v>
      </c>
      <c r="AL79" s="63">
        <f t="shared" si="98"/>
        <v>0.19176096994138131</v>
      </c>
      <c r="AM79" s="63">
        <f t="shared" si="98"/>
        <v>0.32901990948355353</v>
      </c>
      <c r="AN79" s="63">
        <f t="shared" si="98"/>
        <v>0.47262183395292662</v>
      </c>
      <c r="AO79" s="63">
        <f t="shared" si="98"/>
        <v>0.29961419288784014</v>
      </c>
      <c r="AP79" s="63">
        <f t="shared" si="98"/>
        <v>0.2871706242139288</v>
      </c>
      <c r="AQ79" s="63">
        <f t="shared" si="98"/>
        <v>0.34253356538738294</v>
      </c>
      <c r="AR79" s="63">
        <f t="shared" si="98"/>
        <v>0.86008362060722465</v>
      </c>
      <c r="AS79" s="63">
        <f t="shared" si="98"/>
        <v>0.2981601224810399</v>
      </c>
      <c r="AT79" s="63">
        <f t="shared" si="98"/>
        <v>0.27522227702867968</v>
      </c>
      <c r="AU79" s="65">
        <f t="shared" si="98"/>
        <v>0.57596478262784923</v>
      </c>
      <c r="AV79" s="98"/>
      <c r="AW79" s="214">
        <f t="shared" ref="AW79:BD79" si="99">AW68/AW16</f>
        <v>0.23544582629295421</v>
      </c>
      <c r="AX79" s="214">
        <f t="shared" si="99"/>
        <v>0.27189551337846313</v>
      </c>
      <c r="AY79" s="214">
        <f t="shared" si="99"/>
        <v>0.28113057330074898</v>
      </c>
      <c r="AZ79" s="214">
        <f t="shared" si="99"/>
        <v>0.28278519836353488</v>
      </c>
      <c r="BA79" s="214">
        <f t="shared" si="99"/>
        <v>0.2442492457716432</v>
      </c>
      <c r="BB79" s="214">
        <f t="shared" si="99"/>
        <v>0.26328750173643239</v>
      </c>
      <c r="BC79" s="161">
        <f t="shared" si="99"/>
        <v>0.38477859782022356</v>
      </c>
      <c r="BD79" s="214" t="e">
        <f t="shared" si="99"/>
        <v>#DIV/0!</v>
      </c>
      <c r="BE79" s="214"/>
      <c r="BF79" s="46"/>
      <c r="BG79" s="46"/>
      <c r="BH79" s="46"/>
      <c r="BI79" s="46"/>
      <c r="BJ79" s="46"/>
      <c r="BK79" s="46"/>
      <c r="BL79" s="46"/>
      <c r="BM79" s="46"/>
      <c r="BN79" s="46"/>
      <c r="BO79" s="214"/>
      <c r="BP79" s="46"/>
      <c r="BQ79" s="46"/>
      <c r="BR79" s="46"/>
    </row>
    <row r="80" spans="1:76">
      <c r="A80" s="208"/>
      <c r="B80" s="209"/>
      <c r="C80" s="210"/>
      <c r="D80" s="211"/>
      <c r="E80" s="211"/>
      <c r="F80" s="211"/>
      <c r="G80" s="211"/>
      <c r="H80" s="211"/>
      <c r="I80" s="211"/>
      <c r="J80" s="211"/>
      <c r="K80" s="211"/>
      <c r="L80" s="212"/>
      <c r="M80" s="212"/>
      <c r="N80" s="212"/>
      <c r="O80" s="212"/>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3"/>
      <c r="AV80" s="98"/>
      <c r="AW80" s="214"/>
      <c r="AX80" s="214"/>
      <c r="AY80" s="214"/>
      <c r="AZ80" s="214"/>
      <c r="BA80" s="214"/>
      <c r="BB80" s="214"/>
      <c r="BC80" s="161"/>
      <c r="BD80" s="214"/>
      <c r="BE80" s="214"/>
      <c r="BF80" s="46"/>
      <c r="BG80" s="46"/>
      <c r="BH80" s="46"/>
      <c r="BI80" s="46"/>
      <c r="BJ80" s="46"/>
      <c r="BK80" s="46"/>
      <c r="BL80" s="46"/>
      <c r="BM80" s="46"/>
      <c r="BN80" s="46"/>
      <c r="BO80" s="214"/>
      <c r="BP80" s="46"/>
      <c r="BQ80" s="46"/>
      <c r="BR80" s="46"/>
    </row>
    <row r="81" spans="1:76" ht="14.5">
      <c r="A81" s="3"/>
      <c r="B81" s="2"/>
      <c r="C81" s="215"/>
      <c r="D81" s="215"/>
      <c r="E81" s="215"/>
      <c r="F81" s="215"/>
      <c r="G81" s="215"/>
      <c r="H81" s="215"/>
      <c r="I81" s="215"/>
      <c r="J81" s="215"/>
      <c r="K81" s="216"/>
      <c r="L81" s="216"/>
      <c r="M81" s="216"/>
      <c r="N81" s="216"/>
      <c r="O81" s="216"/>
      <c r="P81" s="215"/>
      <c r="Q81" s="215"/>
      <c r="R81" s="215"/>
      <c r="S81" s="215"/>
      <c r="T81" s="215"/>
      <c r="U81" s="215"/>
      <c r="V81" s="215"/>
      <c r="W81" s="215"/>
      <c r="X81" s="215"/>
      <c r="Y81" s="215"/>
      <c r="Z81" s="215"/>
      <c r="AA81" s="215"/>
      <c r="AB81" s="215"/>
      <c r="AC81" s="215"/>
      <c r="AD81" s="3"/>
      <c r="AE81" s="3"/>
      <c r="AF81" s="3"/>
      <c r="AG81" s="3"/>
      <c r="AH81" s="3"/>
      <c r="AI81" s="3"/>
      <c r="AJ81" s="3"/>
      <c r="AK81" s="3"/>
      <c r="AL81" s="3"/>
      <c r="AM81" s="3"/>
      <c r="AN81" s="3"/>
      <c r="AO81" s="3"/>
      <c r="AP81" s="3"/>
      <c r="AQ81" s="3"/>
      <c r="AR81" s="3"/>
      <c r="AS81" s="3"/>
      <c r="AT81" s="3"/>
      <c r="AU81" s="3"/>
      <c r="AW81" s="217"/>
      <c r="AX81" s="217"/>
      <c r="AY81" s="217"/>
      <c r="AZ81" s="217"/>
      <c r="BA81" s="217"/>
      <c r="BB81" s="217"/>
      <c r="BC81" s="217"/>
      <c r="BI81" s="46"/>
      <c r="BJ81" s="46"/>
      <c r="BK81" s="46"/>
      <c r="BL81" s="46"/>
    </row>
    <row r="82" spans="1:76" s="218" customFormat="1" ht="65" customHeight="1">
      <c r="A82" s="392" t="s">
        <v>233</v>
      </c>
      <c r="B82" s="392"/>
      <c r="C82" s="392"/>
      <c r="D82" s="392"/>
      <c r="E82" s="392"/>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W82" s="217"/>
      <c r="AX82" s="217"/>
      <c r="AY82" s="217"/>
      <c r="AZ82" s="217"/>
      <c r="BA82" s="217"/>
      <c r="BB82" s="217"/>
      <c r="BC82" s="217"/>
      <c r="BV82" s="219"/>
      <c r="BW82" s="219"/>
      <c r="BX82" s="219"/>
    </row>
    <row r="83" spans="1:76" s="218" customFormat="1" ht="74.5" customHeight="1">
      <c r="A83" s="392" t="s">
        <v>234</v>
      </c>
      <c r="B83" s="392"/>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W83" s="220"/>
      <c r="AX83" s="220"/>
      <c r="AY83" s="220"/>
      <c r="AZ83" s="220"/>
      <c r="BA83" s="220"/>
      <c r="BB83" s="220"/>
      <c r="BC83" s="220"/>
      <c r="BV83" s="219"/>
      <c r="BW83" s="219"/>
      <c r="BX83" s="219"/>
    </row>
    <row r="84" spans="1:76">
      <c r="A84" s="3"/>
      <c r="B84" s="2"/>
      <c r="C84" s="3"/>
      <c r="D84" s="3"/>
      <c r="E84" s="3"/>
      <c r="F84" s="3"/>
      <c r="G84" s="3"/>
      <c r="H84" s="3"/>
      <c r="P84" s="3"/>
      <c r="Q84" s="3"/>
      <c r="R84" s="3"/>
      <c r="S84" s="3"/>
      <c r="T84" s="3"/>
      <c r="U84" s="3"/>
      <c r="V84" s="3"/>
      <c r="W84" s="3"/>
      <c r="X84" s="3"/>
      <c r="Y84" s="3"/>
      <c r="Z84" s="3"/>
      <c r="AA84" s="3"/>
      <c r="AB84" s="3"/>
      <c r="AC84" s="3"/>
      <c r="AD84" s="3"/>
      <c r="AE84" s="3"/>
      <c r="AF84" s="221"/>
      <c r="AG84" s="221"/>
      <c r="AH84" s="3"/>
      <c r="AI84" s="3"/>
      <c r="AJ84" s="3"/>
      <c r="AK84" s="221"/>
      <c r="AL84" s="221"/>
      <c r="AM84" s="3"/>
      <c r="AN84" s="3"/>
      <c r="AO84" s="221"/>
      <c r="AP84" s="3"/>
      <c r="AQ84" s="3"/>
      <c r="AR84" s="3"/>
      <c r="AS84" s="3"/>
      <c r="AT84" s="3"/>
      <c r="AU84" s="222"/>
      <c r="BD84" s="223"/>
      <c r="BE84" s="223"/>
      <c r="BO84" s="223"/>
    </row>
    <row r="86" spans="1:76">
      <c r="AN86" s="119"/>
      <c r="AO86" s="119"/>
    </row>
    <row r="87" spans="1:76">
      <c r="AN87" s="230"/>
      <c r="AO87" s="230"/>
    </row>
    <row r="88" spans="1:76">
      <c r="AN88" s="230"/>
      <c r="AO88" s="230"/>
    </row>
    <row r="89" spans="1:76">
      <c r="AN89" s="119"/>
      <c r="AO89" s="119"/>
    </row>
    <row r="90" spans="1:76">
      <c r="AN90" s="119"/>
      <c r="AO90" s="119"/>
    </row>
    <row r="91" spans="1:76">
      <c r="AN91" s="119"/>
    </row>
  </sheetData>
  <mergeCells count="2">
    <mergeCell ref="A82:AU82"/>
    <mergeCell ref="A83:AU83"/>
  </mergeCells>
  <pageMargins left="0.19685039370078741" right="0.19685039370078741" top="0.19685039370078741" bottom="0.19685039370078741" header="0.31496062992125984" footer="0.31496062992125984"/>
  <pageSetup paperSize="9" scale="6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15"/>
  <sheetViews>
    <sheetView showGridLines="0" tabSelected="1" view="pageBreakPreview" zoomScale="55" zoomScaleNormal="80" zoomScaleSheetLayoutView="55" workbookViewId="0">
      <pane xSplit="2" ySplit="2" topLeftCell="C19" activePane="bottomRight" state="frozen"/>
      <selection activeCell="B64" sqref="B64"/>
      <selection pane="topRight" activeCell="B64" sqref="B64"/>
      <selection pane="bottomLeft" activeCell="B64" sqref="B64"/>
      <selection pane="bottomRight" activeCell="CC79" sqref="CC79"/>
    </sheetView>
  </sheetViews>
  <sheetFormatPr defaultColWidth="9.1796875" defaultRowHeight="13" outlineLevelRow="1" outlineLevelCol="1"/>
  <cols>
    <col min="1" max="1" width="52.6328125" style="8" customWidth="1"/>
    <col min="2" max="2" width="9.6328125" style="224" customWidth="1"/>
    <col min="3" max="4" width="5.453125" style="224" hidden="1" customWidth="1" outlineLevel="1"/>
    <col min="5" max="5" width="6.26953125" style="8" hidden="1" customWidth="1" outlineLevel="1"/>
    <col min="6" max="7" width="6.54296875" style="8" hidden="1" customWidth="1" outlineLevel="1"/>
    <col min="8" max="10" width="5.453125" style="8" hidden="1" customWidth="1" outlineLevel="1"/>
    <col min="11" max="11" width="5.90625" style="8" hidden="1" customWidth="1" outlineLevel="1"/>
    <col min="12" max="13" width="9.6328125" style="8" customWidth="1" collapsed="1"/>
    <col min="14" max="15" width="8.26953125" style="8" hidden="1" customWidth="1" collapsed="1"/>
    <col min="16" max="19" width="5.453125" style="8" hidden="1" customWidth="1" outlineLevel="1"/>
    <col min="20" max="20" width="6.90625" style="8" hidden="1" customWidth="1" outlineLevel="1"/>
    <col min="21" max="21" width="6.90625" style="8" hidden="1" customWidth="1" outlineLevel="1" collapsed="1"/>
    <col min="22" max="24" width="6.90625" style="8" hidden="1" customWidth="1" outlineLevel="1"/>
    <col min="25" max="26" width="6.90625" style="224" hidden="1" customWidth="1" outlineLevel="1"/>
    <col min="27" max="30" width="5.453125" style="224" hidden="1" customWidth="1" outlineLevel="1"/>
    <col min="31" max="35" width="5.453125" style="8" hidden="1" customWidth="1" outlineLevel="1"/>
    <col min="36" max="36" width="8.26953125" style="8" hidden="1" customWidth="1" outlineLevel="1" collapsed="1"/>
    <col min="37" max="39" width="8.26953125" style="8" hidden="1" customWidth="1" outlineLevel="1"/>
    <col min="40" max="40" width="9.6328125" style="8" customWidth="1" collapsed="1"/>
    <col min="41" max="47" width="9.6328125" style="8" customWidth="1"/>
    <col min="48" max="48" width="9.1796875" style="8"/>
    <col min="49" max="50" width="8" style="8" hidden="1" customWidth="1" outlineLevel="1"/>
    <col min="51" max="53" width="8.54296875" style="195" hidden="1" customWidth="1" outlineLevel="1"/>
    <col min="54" max="57" width="7.54296875" style="195" hidden="1" customWidth="1" outlineLevel="1"/>
    <col min="58" max="58" width="9.453125" style="8" hidden="1" customWidth="1" outlineLevel="1"/>
    <col min="59" max="59" width="9.1796875" style="234" hidden="1" customWidth="1" outlineLevel="1"/>
    <col min="60" max="60" width="9.54296875" style="234" hidden="1" customWidth="1" outlineLevel="1"/>
    <col min="61" max="68" width="9.1796875" style="8" hidden="1" customWidth="1" outlineLevel="1"/>
    <col min="69" max="69" width="11.36328125" style="8" hidden="1" customWidth="1" outlineLevel="1"/>
    <col min="70" max="73" width="9.1796875" style="8" hidden="1" customWidth="1" outlineLevel="1"/>
    <col min="74" max="74" width="9.1796875" style="8" collapsed="1"/>
    <col min="75" max="16384" width="9.1796875" style="8"/>
  </cols>
  <sheetData>
    <row r="1" spans="1:76" s="3" customFormat="1" ht="15.5">
      <c r="A1" s="1">
        <f>'Historical Financials THB_EN'!A1</f>
        <v>44252</v>
      </c>
      <c r="B1" s="2"/>
      <c r="G1" s="231"/>
      <c r="L1" s="5"/>
      <c r="M1" s="5"/>
      <c r="N1" s="5"/>
      <c r="O1" s="5"/>
      <c r="P1" s="5"/>
      <c r="Q1" s="5"/>
      <c r="T1" s="231"/>
      <c r="U1" s="231"/>
      <c r="V1" s="231"/>
      <c r="W1" s="231"/>
      <c r="BG1" s="6"/>
      <c r="BH1" s="6"/>
      <c r="BR1" s="232" t="s">
        <v>21</v>
      </c>
      <c r="BS1" s="232" t="s">
        <v>22</v>
      </c>
      <c r="BT1" s="232"/>
      <c r="BU1" s="232" t="s">
        <v>23</v>
      </c>
    </row>
    <row r="2" spans="1:76" s="7" customFormat="1" ht="28.5">
      <c r="A2" s="11" t="s">
        <v>127</v>
      </c>
      <c r="B2" s="12"/>
      <c r="C2" s="13">
        <v>2010</v>
      </c>
      <c r="D2" s="13">
        <v>2011</v>
      </c>
      <c r="E2" s="13">
        <v>2012</v>
      </c>
      <c r="F2" s="14" t="s">
        <v>25</v>
      </c>
      <c r="G2" s="14" t="s">
        <v>26</v>
      </c>
      <c r="H2" s="13">
        <v>2015</v>
      </c>
      <c r="I2" s="13">
        <v>2016</v>
      </c>
      <c r="J2" s="13">
        <v>2017</v>
      </c>
      <c r="K2" s="13">
        <v>2018</v>
      </c>
      <c r="L2" s="15">
        <v>2019</v>
      </c>
      <c r="M2" s="15">
        <v>2020</v>
      </c>
      <c r="N2" s="15" t="s">
        <v>27</v>
      </c>
      <c r="O2" s="15" t="s">
        <v>28</v>
      </c>
      <c r="P2" s="17" t="s">
        <v>29</v>
      </c>
      <c r="Q2" s="17" t="s">
        <v>30</v>
      </c>
      <c r="R2" s="17" t="s">
        <v>31</v>
      </c>
      <c r="S2" s="17" t="s">
        <v>32</v>
      </c>
      <c r="T2" s="17" t="s">
        <v>33</v>
      </c>
      <c r="U2" s="17" t="s">
        <v>34</v>
      </c>
      <c r="V2" s="17" t="s">
        <v>35</v>
      </c>
      <c r="W2" s="17" t="s">
        <v>36</v>
      </c>
      <c r="X2" s="17" t="s">
        <v>37</v>
      </c>
      <c r="Y2" s="18" t="s">
        <v>38</v>
      </c>
      <c r="Z2" s="18" t="s">
        <v>39</v>
      </c>
      <c r="AA2" s="17" t="s">
        <v>40</v>
      </c>
      <c r="AB2" s="17" t="s">
        <v>41</v>
      </c>
      <c r="AC2" s="17" t="s">
        <v>42</v>
      </c>
      <c r="AD2" s="17" t="s">
        <v>43</v>
      </c>
      <c r="AE2" s="17" t="s">
        <v>44</v>
      </c>
      <c r="AF2" s="17" t="s">
        <v>45</v>
      </c>
      <c r="AG2" s="17" t="s">
        <v>46</v>
      </c>
      <c r="AH2" s="17" t="s">
        <v>47</v>
      </c>
      <c r="AI2" s="17" t="s">
        <v>48</v>
      </c>
      <c r="AJ2" s="17" t="s">
        <v>49</v>
      </c>
      <c r="AK2" s="17" t="s">
        <v>50</v>
      </c>
      <c r="AL2" s="17" t="s">
        <v>51</v>
      </c>
      <c r="AM2" s="17" t="s">
        <v>52</v>
      </c>
      <c r="AN2" s="17" t="s">
        <v>53</v>
      </c>
      <c r="AO2" s="17" t="s">
        <v>54</v>
      </c>
      <c r="AP2" s="17" t="s">
        <v>55</v>
      </c>
      <c r="AQ2" s="17" t="s">
        <v>56</v>
      </c>
      <c r="AR2" s="17" t="s">
        <v>57</v>
      </c>
      <c r="AS2" s="17" t="s">
        <v>58</v>
      </c>
      <c r="AT2" s="17" t="s">
        <v>59</v>
      </c>
      <c r="AU2" s="17" t="s">
        <v>60</v>
      </c>
      <c r="AW2" s="16" t="s">
        <v>61</v>
      </c>
      <c r="AX2" s="17" t="s">
        <v>62</v>
      </c>
      <c r="AY2" s="17" t="s">
        <v>63</v>
      </c>
      <c r="AZ2" s="17" t="s">
        <v>64</v>
      </c>
      <c r="BA2" s="17" t="s">
        <v>65</v>
      </c>
      <c r="BB2" s="17" t="s">
        <v>66</v>
      </c>
      <c r="BC2" s="17" t="s">
        <v>67</v>
      </c>
      <c r="BD2" s="17" t="s">
        <v>68</v>
      </c>
      <c r="BE2" s="20" t="s">
        <v>69</v>
      </c>
      <c r="BF2" s="233"/>
      <c r="BG2" s="234"/>
      <c r="BH2" s="234"/>
      <c r="BI2" s="16" t="s">
        <v>61</v>
      </c>
      <c r="BJ2" s="17" t="s">
        <v>62</v>
      </c>
      <c r="BK2" s="17" t="s">
        <v>63</v>
      </c>
      <c r="BL2" s="17" t="s">
        <v>64</v>
      </c>
      <c r="BM2" s="17" t="s">
        <v>65</v>
      </c>
      <c r="BN2" s="17" t="s">
        <v>66</v>
      </c>
      <c r="BQ2" s="17" t="s">
        <v>128</v>
      </c>
      <c r="BR2" s="21"/>
      <c r="BS2" s="21" t="s">
        <v>55</v>
      </c>
      <c r="BT2" s="21" t="s">
        <v>71</v>
      </c>
      <c r="BU2" s="7" t="s">
        <v>69</v>
      </c>
    </row>
    <row r="3" spans="1:76" s="237" customFormat="1" ht="26">
      <c r="A3" s="23" t="s">
        <v>72</v>
      </c>
      <c r="B3" s="235"/>
      <c r="C3" s="25"/>
      <c r="D3" s="25"/>
      <c r="E3" s="25"/>
      <c r="F3" s="25"/>
      <c r="G3" s="26"/>
      <c r="H3" s="26"/>
      <c r="I3" s="26"/>
      <c r="J3" s="26"/>
      <c r="K3" s="26"/>
      <c r="L3" s="27"/>
      <c r="M3" s="27"/>
      <c r="N3" s="27"/>
      <c r="O3" s="27"/>
      <c r="P3" s="25"/>
      <c r="Q3" s="25"/>
      <c r="R3" s="25"/>
      <c r="S3" s="25"/>
      <c r="T3" s="25"/>
      <c r="U3" s="25"/>
      <c r="V3" s="25"/>
      <c r="W3" s="25"/>
      <c r="X3" s="28"/>
      <c r="Y3" s="25"/>
      <c r="Z3" s="25"/>
      <c r="AA3" s="25"/>
      <c r="AB3" s="25"/>
      <c r="AC3" s="25"/>
      <c r="AD3" s="25"/>
      <c r="AE3" s="25"/>
      <c r="AF3" s="25"/>
      <c r="AG3" s="25"/>
      <c r="AH3" s="25"/>
      <c r="AI3" s="25"/>
      <c r="AJ3" s="25"/>
      <c r="AK3" s="25"/>
      <c r="AL3" s="25"/>
      <c r="AM3" s="25"/>
      <c r="AN3" s="25"/>
      <c r="AO3" s="25"/>
      <c r="AP3" s="25"/>
      <c r="AQ3" s="25"/>
      <c r="AR3" s="25"/>
      <c r="AS3" s="25"/>
      <c r="AT3" s="25"/>
      <c r="AU3" s="236"/>
      <c r="AW3" s="31"/>
      <c r="AX3" s="31"/>
      <c r="AY3" s="31"/>
      <c r="AZ3" s="31"/>
      <c r="BA3" s="31"/>
      <c r="BB3" s="31"/>
      <c r="BC3" s="238"/>
      <c r="BD3" s="32"/>
      <c r="BE3" s="32"/>
      <c r="BF3" s="239"/>
      <c r="BG3" s="30"/>
      <c r="BH3" s="30"/>
      <c r="BQ3" s="32"/>
    </row>
    <row r="4" spans="1:76">
      <c r="A4" s="35" t="s">
        <v>73</v>
      </c>
      <c r="B4" s="240" t="s">
        <v>74</v>
      </c>
      <c r="C4" s="37">
        <v>3.26</v>
      </c>
      <c r="D4" s="37">
        <v>5.4939999999999998</v>
      </c>
      <c r="E4" s="37">
        <v>6.78</v>
      </c>
      <c r="F4" s="37">
        <v>7.0289999999999999</v>
      </c>
      <c r="G4" s="37">
        <v>7.51</v>
      </c>
      <c r="H4" s="37">
        <v>8.7759999999999998</v>
      </c>
      <c r="I4" s="37">
        <f>'Historical Financials THB_EN'!I4</f>
        <v>10.470313663308314</v>
      </c>
      <c r="J4" s="37">
        <f>'Historical Financials THB_EN'!J4</f>
        <v>10.691965558165966</v>
      </c>
      <c r="K4" s="37">
        <v>13.055700536732774</v>
      </c>
      <c r="L4" s="38">
        <f>'Historical Financials THB_EN'!L4</f>
        <v>14.818327045931488</v>
      </c>
      <c r="M4" s="38">
        <f>'Historical Financials THB_EN'!M4</f>
        <v>17.29521841196534</v>
      </c>
      <c r="N4" s="39"/>
      <c r="O4" s="39"/>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241"/>
      <c r="AW4" s="43"/>
      <c r="AX4" s="43"/>
      <c r="AY4" s="43"/>
      <c r="AZ4" s="43"/>
      <c r="BA4" s="43"/>
      <c r="BB4" s="43"/>
      <c r="BC4" s="242"/>
      <c r="BD4" s="45"/>
      <c r="BE4" s="45"/>
      <c r="BF4" s="243"/>
      <c r="BQ4" s="45"/>
    </row>
    <row r="5" spans="1:76">
      <c r="A5" s="35" t="s">
        <v>75</v>
      </c>
      <c r="B5" s="240" t="s">
        <v>74</v>
      </c>
      <c r="C5" s="37">
        <v>3.260861095890411</v>
      </c>
      <c r="D5" s="37">
        <v>5.0987422999999996</v>
      </c>
      <c r="E5" s="37">
        <v>6.2811430557377044</v>
      </c>
      <c r="F5" s="37">
        <v>6.8188870000000001</v>
      </c>
      <c r="G5" s="37">
        <f>SUM(T5:W5)</f>
        <v>7.3134799999999993</v>
      </c>
      <c r="H5" s="37">
        <f>SUM(X5:AA5)</f>
        <v>8.2030046986301386</v>
      </c>
      <c r="I5" s="37">
        <f>'Historical Financials THB_EN'!I5</f>
        <v>10.178894686942215</v>
      </c>
      <c r="J5" s="37">
        <f>'Historical Financials THB_EN'!J5</f>
        <v>10.380801593413699</v>
      </c>
      <c r="K5" s="37">
        <f>'Historical Financials THB_EN'!K5</f>
        <v>11.846721627691677</v>
      </c>
      <c r="L5" s="47">
        <f>'Historical Financials THB_EN'!L5</f>
        <v>14.548759004835595</v>
      </c>
      <c r="M5" s="47">
        <f>'Historical Financials THB_EN'!M5</f>
        <v>17.261264758427206</v>
      </c>
      <c r="N5" s="47">
        <f>'Historical Financials THB_EN'!N5</f>
        <v>14.548759004835595</v>
      </c>
      <c r="O5" s="47">
        <f>'Historical Financials THB_EN'!O5</f>
        <v>17.26126475842721</v>
      </c>
      <c r="P5" s="37">
        <v>1.67126317</v>
      </c>
      <c r="Q5" s="37">
        <v>1.6925056200000004</v>
      </c>
      <c r="R5" s="37">
        <v>1.712436001095889</v>
      </c>
      <c r="S5" s="37">
        <v>1.7426822089041107</v>
      </c>
      <c r="T5" s="37">
        <v>1.7105372100000003</v>
      </c>
      <c r="U5" s="37">
        <v>1.8487242999999998</v>
      </c>
      <c r="V5" s="37">
        <v>1.8982822399999999</v>
      </c>
      <c r="W5" s="37">
        <v>1.8559362500000001</v>
      </c>
      <c r="X5" s="37">
        <v>1.8601375068493151</v>
      </c>
      <c r="Y5" s="37">
        <v>2.0221659753424661</v>
      </c>
      <c r="Z5" s="37">
        <f>'Historical Financials THB_EN'!Z5</f>
        <v>2.157687594520548</v>
      </c>
      <c r="AA5" s="37">
        <f>'Historical Financials THB_EN'!AA5</f>
        <v>2.1630136219178082</v>
      </c>
      <c r="AB5" s="37">
        <f>'Historical Financials THB_EN'!AB5</f>
        <v>2.2045906940386901</v>
      </c>
      <c r="AC5" s="37">
        <f>'Historical Financials THB_EN'!AC5</f>
        <v>2.6595395708522105</v>
      </c>
      <c r="AD5" s="37">
        <f>'Historical Financials THB_EN'!AD5</f>
        <v>2.6688661836283969</v>
      </c>
      <c r="AE5" s="37">
        <f>I5-AB5-AC5-AD5</f>
        <v>2.6458982384229173</v>
      </c>
      <c r="AF5" s="37">
        <f>'Historical Financials THB_EN'!AF5</f>
        <v>2.5281743660283835</v>
      </c>
      <c r="AG5" s="37">
        <f>'Historical Financials THB_EN'!AG5</f>
        <v>2.5673803761454876</v>
      </c>
      <c r="AH5" s="37">
        <f>'Historical Financials THB_EN'!AH5</f>
        <v>2.6012438064418326</v>
      </c>
      <c r="AI5" s="37">
        <f>'Historical Financials THB_EN'!AI5</f>
        <v>2.6840030447979952</v>
      </c>
      <c r="AJ5" s="37">
        <f>'Historical Financials THB_EN'!AJ5</f>
        <v>2.659591722756026</v>
      </c>
      <c r="AK5" s="37">
        <f>'Historical Financials THB_EN'!AK5</f>
        <v>2.770971289842965</v>
      </c>
      <c r="AL5" s="37">
        <f>'Historical Financials THB_EN'!AL5</f>
        <v>3.146663733642233</v>
      </c>
      <c r="AM5" s="37">
        <f>'Historical Financials THB_EN'!AM5</f>
        <v>3.2694948814504534</v>
      </c>
      <c r="AN5" s="37">
        <f>'Historical Financials THB_EN'!AN5</f>
        <v>3.4967181276910315</v>
      </c>
      <c r="AO5" s="37">
        <f>'Historical Financials THB_EN'!AO5</f>
        <v>3.6323109643000802</v>
      </c>
      <c r="AP5" s="37">
        <f>'Historical Financials THB_EN'!AP5</f>
        <v>3.8821864694022752</v>
      </c>
      <c r="AQ5" s="37">
        <f>'Historical Financials THB_EN'!AQ5</f>
        <v>3.5375434434422086</v>
      </c>
      <c r="AR5" s="37">
        <f>'Historical Financials THB_EN'!AR5</f>
        <v>4.3206113856548596</v>
      </c>
      <c r="AS5" s="37">
        <f>'Historical Financials THB_EN'!AS5</f>
        <v>4.2816442230411385</v>
      </c>
      <c r="AT5" s="37">
        <f>'Historical Financials THB_EN'!AT5</f>
        <v>4.3286136773246211</v>
      </c>
      <c r="AU5" s="244">
        <f>'Historical Financials THB_EN'!AU5</f>
        <v>4.3303954724065887</v>
      </c>
      <c r="AW5" s="245">
        <f>'Historical Financials THB_EN'!AW5</f>
        <v>4.8641302648909006</v>
      </c>
      <c r="AX5" s="245">
        <f>'Historical Financials THB_EN'!AX5</f>
        <v>5.3147644220513142</v>
      </c>
      <c r="AY5" s="245">
        <f>'Historical Financials THB_EN'!AY5</f>
        <v>5.0955547421738707</v>
      </c>
      <c r="AZ5" s="245">
        <f>'Historical Financials THB_EN'!AZ5</f>
        <v>5.2852468512398278</v>
      </c>
      <c r="BA5" s="245">
        <f>'Historical Financials THB_EN'!BA5</f>
        <v>5.4305630125989914</v>
      </c>
      <c r="BB5" s="245">
        <f>'Historical Financials THB_EN'!BB5</f>
        <v>6.4161586150926864</v>
      </c>
      <c r="BC5" s="246">
        <f>'Historical Financials THB_EN'!BC5</f>
        <v>7.1290290919911117</v>
      </c>
      <c r="BD5" s="59"/>
      <c r="BE5" s="59"/>
      <c r="BF5" s="247"/>
      <c r="BI5" s="46">
        <v>0</v>
      </c>
      <c r="BJ5" s="46">
        <v>0</v>
      </c>
      <c r="BK5" s="46">
        <v>0</v>
      </c>
      <c r="BL5" s="46">
        <v>0</v>
      </c>
      <c r="BM5" s="46">
        <v>0</v>
      </c>
      <c r="BN5" s="46"/>
      <c r="BQ5" s="248">
        <f>'Historical Financials THB_EN'!BO5</f>
        <v>3.6722264694022777</v>
      </c>
      <c r="BW5" s="249"/>
      <c r="BX5" s="249"/>
    </row>
    <row r="6" spans="1:76">
      <c r="A6" s="35" t="s">
        <v>76</v>
      </c>
      <c r="B6" s="240" t="s">
        <v>74</v>
      </c>
      <c r="C6" s="54">
        <v>3.1855030000000002</v>
      </c>
      <c r="D6" s="54">
        <v>4.3613119999999999</v>
      </c>
      <c r="E6" s="54">
        <v>5.2548760000000003</v>
      </c>
      <c r="F6" s="54">
        <v>5.8039160000000001</v>
      </c>
      <c r="G6" s="54">
        <f>SUM(T6:W6)</f>
        <v>6.2494175399999996</v>
      </c>
      <c r="H6" s="54">
        <f>SUM(X6:AA6)</f>
        <v>7.023597275263648</v>
      </c>
      <c r="I6" s="54">
        <f>'Historical Financials THB_EN'!I6</f>
        <v>8.728926665510043</v>
      </c>
      <c r="J6" s="54">
        <f>'Historical Financials THB_EN'!J6</f>
        <v>9.1032677084520284</v>
      </c>
      <c r="K6" s="54">
        <f>'Historical Financials THB_EN'!K6</f>
        <v>10.419398600419296</v>
      </c>
      <c r="L6" s="55">
        <f>'Historical Financials THB_EN'!L6</f>
        <v>12.33950243619735</v>
      </c>
      <c r="M6" s="55">
        <f>'Historical Financials THB_EN'!M6</f>
        <v>13.716188146035622</v>
      </c>
      <c r="N6" s="55">
        <f>'Historical Financials THB_EN'!N6</f>
        <v>12.33950243619735</v>
      </c>
      <c r="O6" s="55">
        <f>'Historical Financials THB_EN'!O6</f>
        <v>13.716188146035618</v>
      </c>
      <c r="P6" s="54">
        <v>1.4233449847838788</v>
      </c>
      <c r="Q6" s="54">
        <v>1.4457370687095275</v>
      </c>
      <c r="R6" s="54">
        <v>1.470999958875725</v>
      </c>
      <c r="S6" s="54">
        <v>1.4638338576308696</v>
      </c>
      <c r="T6" s="54">
        <v>1.5054495400000001</v>
      </c>
      <c r="U6" s="54">
        <v>1.5868450000000001</v>
      </c>
      <c r="V6" s="54">
        <v>1.6325160000000001</v>
      </c>
      <c r="W6" s="54">
        <v>1.524607</v>
      </c>
      <c r="X6" s="54">
        <v>1.6267209389142077</v>
      </c>
      <c r="Y6" s="54">
        <v>1.8145852072488726</v>
      </c>
      <c r="Z6" s="54">
        <f>'Historical Financials THB_EN'!Z6</f>
        <v>1.8015288626199988</v>
      </c>
      <c r="AA6" s="54">
        <f>'Historical Financials THB_EN'!AA6</f>
        <v>1.7807622664805691</v>
      </c>
      <c r="AB6" s="54">
        <f>'Historical Financials THB_EN'!AB6</f>
        <v>1.7647709200019872</v>
      </c>
      <c r="AC6" s="54">
        <f>'Historical Financials THB_EN'!AC6</f>
        <v>2.3193589555325862</v>
      </c>
      <c r="AD6" s="54">
        <f>'Historical Financials THB_EN'!AD6</f>
        <v>2.3795751199698389</v>
      </c>
      <c r="AE6" s="54">
        <f>I6-AB6-AC6-AD6</f>
        <v>2.2652216700056305</v>
      </c>
      <c r="AF6" s="54">
        <f>'Historical Financials THB_EN'!AF6</f>
        <v>2.1881375496729887</v>
      </c>
      <c r="AG6" s="54">
        <f>'Historical Financials THB_EN'!AG6</f>
        <v>2.2228976203174389</v>
      </c>
      <c r="AH6" s="54">
        <f>'Historical Financials THB_EN'!AH6</f>
        <v>2.3866285300104808</v>
      </c>
      <c r="AI6" s="54">
        <f>'Historical Financials THB_EN'!AI6</f>
        <v>2.3056040084511196</v>
      </c>
      <c r="AJ6" s="54">
        <f>'Historical Financials THB_EN'!AJ6</f>
        <v>2.325123570352289</v>
      </c>
      <c r="AK6" s="54">
        <f>'Historical Financials THB_EN'!AK6</f>
        <v>2.5462493404533282</v>
      </c>
      <c r="AL6" s="54">
        <f>'Historical Financials THB_EN'!AL6</f>
        <v>2.7299829088126062</v>
      </c>
      <c r="AM6" s="54">
        <f>'Historical Financials THB_EN'!AM6</f>
        <v>2.8180427808010728</v>
      </c>
      <c r="AN6" s="54">
        <f>'Historical Financials THB_EN'!AN6</f>
        <v>2.9662154634429299</v>
      </c>
      <c r="AO6" s="54">
        <f>'Historical Financials THB_EN'!AO6</f>
        <v>3.1478780257755492</v>
      </c>
      <c r="AP6" s="54">
        <f>'Historical Financials THB_EN'!AP6</f>
        <v>3.3450166773252423</v>
      </c>
      <c r="AQ6" s="54">
        <f>'Historical Financials THB_EN'!AQ6</f>
        <v>2.8803922696536279</v>
      </c>
      <c r="AR6" s="54">
        <f>'Historical Financials THB_EN'!AR6</f>
        <v>3.3113336544278331</v>
      </c>
      <c r="AS6" s="54">
        <f>'Historical Financials THB_EN'!AS6</f>
        <v>3.2393508690869788</v>
      </c>
      <c r="AT6" s="54">
        <f>'Historical Financials THB_EN'!AT6</f>
        <v>3.6807895388665575</v>
      </c>
      <c r="AU6" s="250">
        <f>'Historical Financials THB_EN'!AU6</f>
        <v>3.4847140836542487</v>
      </c>
      <c r="AW6" s="251">
        <f>'Historical Financials THB_EN'!AW6</f>
        <v>4.0841298755345736</v>
      </c>
      <c r="AX6" s="251">
        <f>'Historical Financials THB_EN'!AX6</f>
        <v>4.6447967899754694</v>
      </c>
      <c r="AY6" s="251">
        <f>'Historical Financials THB_EN'!AY6</f>
        <v>4.4110351699904271</v>
      </c>
      <c r="AZ6" s="251">
        <f>'Historical Financials THB_EN'!AZ6</f>
        <v>4.6922325384616004</v>
      </c>
      <c r="BA6" s="251">
        <f>'Historical Financials THB_EN'!BA6</f>
        <v>4.8713729108056167</v>
      </c>
      <c r="BB6" s="251">
        <f>'Historical Financials THB_EN'!BB6</f>
        <v>5.548025689613679</v>
      </c>
      <c r="BC6" s="252">
        <f>'Historical Financials THB_EN'!BC6</f>
        <v>6.1140934892184795</v>
      </c>
      <c r="BD6" s="52"/>
      <c r="BE6" s="52"/>
      <c r="BF6" s="253"/>
      <c r="BI6" s="46">
        <v>0</v>
      </c>
      <c r="BJ6" s="46">
        <v>0</v>
      </c>
      <c r="BK6" s="46">
        <v>0</v>
      </c>
      <c r="BL6" s="46">
        <v>0</v>
      </c>
      <c r="BM6" s="46">
        <v>0</v>
      </c>
      <c r="BN6" s="46"/>
      <c r="BQ6" s="254">
        <f>'Historical Financials THB_EN'!BO6</f>
        <v>3.2194926773252437</v>
      </c>
      <c r="BW6" s="249"/>
      <c r="BX6" s="249"/>
    </row>
    <row r="7" spans="1:76" s="66" customFormat="1">
      <c r="A7" s="61" t="s">
        <v>77</v>
      </c>
      <c r="B7" s="255" t="s">
        <v>78</v>
      </c>
      <c r="C7" s="256">
        <f t="shared" ref="C7:Z7" si="0">C6/C5</f>
        <v>0.97689012390457763</v>
      </c>
      <c r="D7" s="256">
        <f t="shared" si="0"/>
        <v>0.85537015667569627</v>
      </c>
      <c r="E7" s="256">
        <f t="shared" si="0"/>
        <v>0.83661141823537533</v>
      </c>
      <c r="F7" s="256">
        <f t="shared" si="0"/>
        <v>0.85115298141764195</v>
      </c>
      <c r="G7" s="256">
        <f t="shared" si="0"/>
        <v>0.85450668354873471</v>
      </c>
      <c r="H7" s="256">
        <f t="shared" si="0"/>
        <v>0.85622251032436369</v>
      </c>
      <c r="I7" s="256">
        <f t="shared" si="0"/>
        <v>0.85755152538396595</v>
      </c>
      <c r="J7" s="256">
        <f t="shared" si="0"/>
        <v>0.87693302164909626</v>
      </c>
      <c r="K7" s="256">
        <f t="shared" si="0"/>
        <v>0.87951746718383106</v>
      </c>
      <c r="L7" s="257">
        <f t="shared" si="0"/>
        <v>0.84814810885904757</v>
      </c>
      <c r="M7" s="257">
        <f t="shared" si="0"/>
        <v>0.79462242993168708</v>
      </c>
      <c r="N7" s="257">
        <f t="shared" si="0"/>
        <v>0.84814810885904757</v>
      </c>
      <c r="O7" s="257">
        <f t="shared" si="0"/>
        <v>0.79462242993168664</v>
      </c>
      <c r="P7" s="256">
        <f t="shared" si="0"/>
        <v>0.85165820101443324</v>
      </c>
      <c r="Q7" s="256">
        <f t="shared" si="0"/>
        <v>0.85419927214748459</v>
      </c>
      <c r="R7" s="256">
        <f t="shared" si="0"/>
        <v>0.85901018078009639</v>
      </c>
      <c r="S7" s="256">
        <f t="shared" si="0"/>
        <v>0.83998898373525288</v>
      </c>
      <c r="T7" s="256">
        <f t="shared" si="0"/>
        <v>0.88010335653557625</v>
      </c>
      <c r="U7" s="256">
        <f t="shared" si="0"/>
        <v>0.85834594157711908</v>
      </c>
      <c r="V7" s="256">
        <f t="shared" si="0"/>
        <v>0.85999645658592905</v>
      </c>
      <c r="W7" s="256">
        <f t="shared" si="0"/>
        <v>0.821475953174577</v>
      </c>
      <c r="X7" s="256">
        <f t="shared" si="0"/>
        <v>0.87451649833647704</v>
      </c>
      <c r="Y7" s="256">
        <f t="shared" si="0"/>
        <v>0.89734731440210369</v>
      </c>
      <c r="Z7" s="256">
        <f t="shared" si="0"/>
        <v>0.8349349865082345</v>
      </c>
      <c r="AA7" s="256">
        <f>AA6/AA5</f>
        <v>0.82327834112375087</v>
      </c>
      <c r="AB7" s="256">
        <f>AB6/AB5</f>
        <v>0.80049821709490343</v>
      </c>
      <c r="AC7" s="256">
        <f>AC6/AC5</f>
        <v>0.87209041029210244</v>
      </c>
      <c r="AD7" s="256">
        <f>AD6/AD5</f>
        <v>0.89160525715633343</v>
      </c>
      <c r="AE7" s="256">
        <f t="shared" ref="AE7:AU7" si="1">AE6/AE5</f>
        <v>0.85612577124500888</v>
      </c>
      <c r="AF7" s="256">
        <f t="shared" si="1"/>
        <v>0.86550104260032779</v>
      </c>
      <c r="AG7" s="256">
        <f t="shared" si="1"/>
        <v>0.86582324963267243</v>
      </c>
      <c r="AH7" s="256">
        <f t="shared" si="1"/>
        <v>0.91749513217489675</v>
      </c>
      <c r="AI7" s="256">
        <f t="shared" si="1"/>
        <v>0.85901691241361655</v>
      </c>
      <c r="AJ7" s="256">
        <f t="shared" si="1"/>
        <v>0.87424079059129367</v>
      </c>
      <c r="AK7" s="256">
        <f t="shared" si="1"/>
        <v>0.91890137937792482</v>
      </c>
      <c r="AL7" s="256">
        <f t="shared" si="1"/>
        <v>0.86758012291725795</v>
      </c>
      <c r="AM7" s="256">
        <f t="shared" si="1"/>
        <v>0.8619199243250989</v>
      </c>
      <c r="AN7" s="256">
        <f t="shared" si="1"/>
        <v>0.8482855509436199</v>
      </c>
      <c r="AO7" s="256">
        <f t="shared" si="1"/>
        <v>0.86663230563524241</v>
      </c>
      <c r="AP7" s="256">
        <f t="shared" si="1"/>
        <v>0.86163215077102184</v>
      </c>
      <c r="AQ7" s="256">
        <f t="shared" si="1"/>
        <v>0.81423516508135396</v>
      </c>
      <c r="AR7" s="256">
        <f t="shared" si="1"/>
        <v>0.76640395510274439</v>
      </c>
      <c r="AS7" s="256">
        <f t="shared" si="1"/>
        <v>0.75656703367711242</v>
      </c>
      <c r="AT7" s="256">
        <f t="shared" si="1"/>
        <v>0.8503391185377247</v>
      </c>
      <c r="AU7" s="258">
        <f t="shared" si="1"/>
        <v>0.80471035633095234</v>
      </c>
      <c r="AW7" s="67">
        <f>'Historical Financials THB_EN'!AW7</f>
        <v>0.83964237245323403</v>
      </c>
      <c r="AX7" s="67">
        <f>'Historical Financials THB_EN'!AX7</f>
        <v>0.87394217713656241</v>
      </c>
      <c r="AY7" s="67">
        <f>'Historical Financials THB_EN'!AY7</f>
        <v>0.86566338567262391</v>
      </c>
      <c r="AZ7" s="67">
        <f>'Historical Financials THB_EN'!AZ7</f>
        <v>0.8877981805827827</v>
      </c>
      <c r="BA7" s="67">
        <f>'Historical Financials THB_EN'!BA7</f>
        <v>0.89702907405805898</v>
      </c>
      <c r="BB7" s="67">
        <f>'Historical Financials THB_EN'!BB7</f>
        <v>0.86469584410882483</v>
      </c>
      <c r="BC7" s="259">
        <f>'Historical Financials THB_EN'!BC7</f>
        <v>0.8576334042579753</v>
      </c>
      <c r="BD7" s="69"/>
      <c r="BE7" s="69"/>
      <c r="BF7" s="260"/>
      <c r="BG7" s="261"/>
      <c r="BH7" s="261"/>
      <c r="BI7" s="46">
        <v>0</v>
      </c>
      <c r="BJ7" s="46">
        <v>0</v>
      </c>
      <c r="BK7" s="46">
        <v>0</v>
      </c>
      <c r="BL7" s="46">
        <v>0</v>
      </c>
      <c r="BM7" s="46">
        <v>0</v>
      </c>
      <c r="BN7" s="46"/>
      <c r="BQ7" s="67">
        <f>BQ6/BQ5</f>
        <v>0.87671408725760736</v>
      </c>
      <c r="BW7" s="249"/>
      <c r="BX7" s="249"/>
    </row>
    <row r="8" spans="1:76">
      <c r="A8" s="35" t="s">
        <v>79</v>
      </c>
      <c r="B8" s="240" t="s">
        <v>80</v>
      </c>
      <c r="C8" s="71">
        <v>31.701000000000001</v>
      </c>
      <c r="D8" s="71">
        <v>30.496700000000001</v>
      </c>
      <c r="E8" s="71">
        <v>31.087</v>
      </c>
      <c r="F8" s="71">
        <v>30.729800000000001</v>
      </c>
      <c r="G8" s="71">
        <v>32.480800000000002</v>
      </c>
      <c r="H8" s="71">
        <v>34.286099999999998</v>
      </c>
      <c r="I8" s="71">
        <f>'Historical Financials THB_EN'!I8</f>
        <v>35.289706557377052</v>
      </c>
      <c r="J8" s="71">
        <f>'Historical Financials THB_EN'!J8</f>
        <v>33.933399999999999</v>
      </c>
      <c r="K8" s="71">
        <f>'Historical Financials THB_EN'!K8</f>
        <v>32.322000000000003</v>
      </c>
      <c r="L8" s="72">
        <f>'Historical Financials THB_EN'!L8</f>
        <v>31.045200000000001</v>
      </c>
      <c r="M8" s="72">
        <f>'Historical Financials THB_EN'!M8</f>
        <v>31.293399999999998</v>
      </c>
      <c r="N8" s="72">
        <f>'Historical Financials THB_EN'!N8</f>
        <v>31.045200000000001</v>
      </c>
      <c r="O8" s="72">
        <f>'Historical Financials THB_EN'!O8</f>
        <v>31.293399999999998</v>
      </c>
      <c r="P8" s="71">
        <f>'Historical Financials THB_EN'!P8</f>
        <v>29.805745161290321</v>
      </c>
      <c r="Q8" s="71">
        <f>'Historical Financials THB_EN'!Q8</f>
        <v>29.906706779661032</v>
      </c>
      <c r="R8" s="71">
        <f>'Historical Financials THB_EN'!R8</f>
        <v>31.478965079365075</v>
      </c>
      <c r="S8" s="71">
        <f>'Historical Financials THB_EN'!S8</f>
        <v>31.69132459016393</v>
      </c>
      <c r="T8" s="71">
        <f>'Historical Financials THB_EN'!T8</f>
        <v>32.66654193548387</v>
      </c>
      <c r="U8" s="71">
        <f>'Historical Financials THB_EN'!U8</f>
        <v>32.45390508474577</v>
      </c>
      <c r="V8" s="71">
        <f>'Historical Financials THB_EN'!V8</f>
        <v>32.099451612903231</v>
      </c>
      <c r="W8" s="71">
        <f>'Historical Financials THB_EN'!W8</f>
        <v>32.702045161290329</v>
      </c>
      <c r="X8" s="71">
        <f>'Historical Financials THB_EN'!X8</f>
        <v>32.646173770491792</v>
      </c>
      <c r="Y8" s="71">
        <f>'Historical Financials THB_EN'!Y8</f>
        <v>33.287399999999998</v>
      </c>
      <c r="Z8" s="71">
        <f>'Historical Financials THB_EN'!Z8</f>
        <v>35.255120634920651</v>
      </c>
      <c r="AA8" s="71">
        <f>'Historical Financials THB_EN'!AA8</f>
        <v>35.83311129032257</v>
      </c>
      <c r="AB8" s="71">
        <f>'Historical Financials THB_EN'!AB8</f>
        <v>35.646999999999998</v>
      </c>
      <c r="AC8" s="71">
        <f>'Historical Financials THB_EN'!AC8</f>
        <v>35.286499999999997</v>
      </c>
      <c r="AD8" s="71">
        <f>'Historical Financials THB_EN'!AD8</f>
        <v>34.829500000000003</v>
      </c>
      <c r="AE8" s="71">
        <f>'Historical Financials THB_EN'!AE8</f>
        <v>35.389843548387091</v>
      </c>
      <c r="AF8" s="71">
        <f>'Historical Financials THB_EN'!AF8</f>
        <v>35.106046774193558</v>
      </c>
      <c r="AG8" s="71">
        <f>'Historical Financials THB_EN'!AG8</f>
        <v>34.286299999999997</v>
      </c>
      <c r="AH8" s="71">
        <f>'Historical Financials THB_EN'!AH8</f>
        <v>33.373800000000003</v>
      </c>
      <c r="AI8" s="71">
        <f>'Historical Financials THB_EN'!AI8</f>
        <v>32.947000000000003</v>
      </c>
      <c r="AJ8" s="71">
        <f>'Historical Financials THB_EN'!AJ8</f>
        <v>31.542200000000001</v>
      </c>
      <c r="AK8" s="71">
        <f>'Historical Financials THB_EN'!AK8</f>
        <v>31.9468</v>
      </c>
      <c r="AL8" s="71">
        <f>'Historical Financials THB_EN'!AL8</f>
        <v>32.975000000000001</v>
      </c>
      <c r="AM8" s="71">
        <f>'Historical Financials THB_EN'!AM8</f>
        <v>32.819699999999997</v>
      </c>
      <c r="AN8" s="71">
        <f>'Historical Financials THB_EN'!AN8</f>
        <v>31.624500000000001</v>
      </c>
      <c r="AO8" s="71">
        <f>'Historical Financials THB_EN'!AO8</f>
        <v>31.592500000000001</v>
      </c>
      <c r="AP8" s="71">
        <f>'Historical Financials THB_EN'!AP8</f>
        <v>30.712299999999999</v>
      </c>
      <c r="AQ8" s="71">
        <f>'Historical Financials THB_EN'!AQ8</f>
        <v>30.279800000000002</v>
      </c>
      <c r="AR8" s="71">
        <f>'Historical Financials THB_EN'!AR8</f>
        <v>31.2835</v>
      </c>
      <c r="AS8" s="71">
        <f>'Historical Financials THB_EN'!AS8</f>
        <v>31.942621666666682</v>
      </c>
      <c r="AT8" s="71">
        <f>'Historical Financials THB_EN'!AT8</f>
        <v>31.326799999999999</v>
      </c>
      <c r="AU8" s="262">
        <f>'Historical Financials THB_EN'!AU8</f>
        <v>30.620999999999999</v>
      </c>
      <c r="AW8" s="74">
        <f>'Historical Financials THB_EN'!AW8</f>
        <v>35.4758</v>
      </c>
      <c r="AX8" s="74">
        <f>'Historical Financials THB_EN'!AX8</f>
        <v>35.109699999999997</v>
      </c>
      <c r="AY8" s="74">
        <f>'Historical Financials THB_EN'!AY8</f>
        <v>34.7029</v>
      </c>
      <c r="AZ8" s="74">
        <f>'Historical Financials THB_EN'!AZ8</f>
        <v>33.163899999999998</v>
      </c>
      <c r="BA8" s="74">
        <f>'Historical Financials THB_EN'!BA8</f>
        <v>31.741199999999999</v>
      </c>
      <c r="BB8" s="74">
        <f>'Historical Financials THB_EN'!BB8</f>
        <v>33.163899999999998</v>
      </c>
      <c r="BC8" s="263">
        <f>'Historical Financials THB_EN'!BC8</f>
        <v>31.609000000000002</v>
      </c>
      <c r="BD8" s="77"/>
      <c r="BE8" s="77"/>
      <c r="BF8" s="75"/>
      <c r="BI8" s="46">
        <v>0</v>
      </c>
      <c r="BJ8" s="46">
        <v>0</v>
      </c>
      <c r="BK8" s="46">
        <v>0</v>
      </c>
      <c r="BL8" s="46">
        <v>0</v>
      </c>
      <c r="BM8" s="46">
        <v>0</v>
      </c>
      <c r="BN8" s="46"/>
      <c r="BQ8" s="74">
        <f>'Historical Financials THB_EN'!BO8</f>
        <v>30.712299999999999</v>
      </c>
      <c r="BS8" s="46"/>
      <c r="BT8" s="264">
        <v>31.609000000000002</v>
      </c>
      <c r="BU8" s="79">
        <v>31.124400000000001</v>
      </c>
      <c r="BW8" s="249"/>
      <c r="BX8" s="249"/>
    </row>
    <row r="9" spans="1:76">
      <c r="A9" s="35" t="s">
        <v>129</v>
      </c>
      <c r="B9" s="240" t="s">
        <v>80</v>
      </c>
      <c r="C9" s="71">
        <v>30.151299999999999</v>
      </c>
      <c r="D9" s="71">
        <v>31.691199999999998</v>
      </c>
      <c r="E9" s="71">
        <v>30.631599999999999</v>
      </c>
      <c r="F9" s="71">
        <v>32.813600000000001</v>
      </c>
      <c r="G9" s="71">
        <v>32.963000000000001</v>
      </c>
      <c r="H9" s="71">
        <v>36.0886</v>
      </c>
      <c r="I9" s="71">
        <f>'Historical Financials THB_EN'!I9</f>
        <v>35.8307</v>
      </c>
      <c r="J9" s="71">
        <f>'Historical Financials THB_EN'!J9</f>
        <v>32.680900000000001</v>
      </c>
      <c r="K9" s="71">
        <f>'Historical Financials THB_EN'!K9</f>
        <v>32.449800000000003</v>
      </c>
      <c r="L9" s="72">
        <f>'Historical Financials THB_EN'!L9</f>
        <v>30.154</v>
      </c>
      <c r="M9" s="72">
        <f>'Historical Financials THB_EN'!M9</f>
        <v>30.037099999999999</v>
      </c>
      <c r="N9" s="72">
        <f>'Historical Financials THB_EN'!N9</f>
        <v>30.154</v>
      </c>
      <c r="O9" s="72">
        <f>'Historical Financials THB_EN'!O9</f>
        <v>30.037099999999999</v>
      </c>
      <c r="P9" s="148">
        <f>'Historical Financials THB_EN'!P9</f>
        <v>29.308499999999999</v>
      </c>
      <c r="Q9" s="148">
        <f>'Historical Financials THB_EN'!Q9</f>
        <v>31.127099999999999</v>
      </c>
      <c r="R9" s="148">
        <f>'Historical Financials THB_EN'!R9</f>
        <v>31.390699999999999</v>
      </c>
      <c r="S9" s="148">
        <f>'Historical Financials THB_EN'!S9</f>
        <v>32.813600000000001</v>
      </c>
      <c r="T9" s="148">
        <f>'Historical Financials THB_EN'!T9</f>
        <v>32.443199999999997</v>
      </c>
      <c r="U9" s="148">
        <f>'Historical Financials THB_EN'!U9</f>
        <v>32.454999999999998</v>
      </c>
      <c r="V9" s="148">
        <f>'Historical Financials THB_EN'!V9</f>
        <v>32.3733</v>
      </c>
      <c r="W9" s="148">
        <f>'Historical Financials THB_EN'!W9</f>
        <v>32.963000000000001</v>
      </c>
      <c r="X9" s="148">
        <f>'Historical Financials THB_EN'!X9</f>
        <v>32.555100000000003</v>
      </c>
      <c r="Y9" s="148">
        <f>'Historical Financials THB_EN'!Y9</f>
        <v>33.776800000000001</v>
      </c>
      <c r="Z9" s="148">
        <f>'Historical Financials THB_EN'!Z9</f>
        <v>36.369599999999998</v>
      </c>
      <c r="AA9" s="148">
        <f>'Historical Financials THB_EN'!AA9</f>
        <v>36.0886</v>
      </c>
      <c r="AB9" s="148">
        <f>'Historical Financials THB_EN'!AB9</f>
        <v>35.239199999999997</v>
      </c>
      <c r="AC9" s="148">
        <f>'Historical Financials THB_EN'!AC9</f>
        <v>35.180199999999999</v>
      </c>
      <c r="AD9" s="148">
        <f>'Historical Financials THB_EN'!AD9</f>
        <v>34.6999</v>
      </c>
      <c r="AE9" s="148">
        <f>'Historical Financials THB_EN'!AE9</f>
        <v>35.8307</v>
      </c>
      <c r="AF9" s="148">
        <f>'Historical Financials THB_EN'!AF9</f>
        <v>34.450099999999999</v>
      </c>
      <c r="AG9" s="148">
        <f>'Historical Financials THB_EN'!AG9</f>
        <v>33.981400000000001</v>
      </c>
      <c r="AH9" s="148">
        <f>'Historical Financials THB_EN'!AH9</f>
        <v>33.368400000000001</v>
      </c>
      <c r="AI9" s="148">
        <f>'Historical Financials THB_EN'!AI9</f>
        <v>32.680900000000001</v>
      </c>
      <c r="AJ9" s="148">
        <f>'Historical Financials THB_EN'!AJ9</f>
        <v>31.2318</v>
      </c>
      <c r="AK9" s="148">
        <f>'Historical Financials THB_EN'!AK9</f>
        <v>33.167200000000001</v>
      </c>
      <c r="AL9" s="148">
        <f>'Historical Financials THB_EN'!AL9</f>
        <v>32.406599999999997</v>
      </c>
      <c r="AM9" s="148">
        <f>'Historical Financials THB_EN'!AM9</f>
        <v>32.449800000000003</v>
      </c>
      <c r="AN9" s="148">
        <f>'Historical Financials THB_EN'!AN9</f>
        <v>31.811699999999998</v>
      </c>
      <c r="AO9" s="148">
        <f>'Historical Financials THB_EN'!AO9</f>
        <v>30.744299999999999</v>
      </c>
      <c r="AP9" s="148">
        <f>'Historical Financials THB_EN'!AP9</f>
        <v>30.591899999999999</v>
      </c>
      <c r="AQ9" s="148">
        <f>'Historical Financials THB_EN'!AQ9</f>
        <v>30.154</v>
      </c>
      <c r="AR9" s="148">
        <f>'Historical Financials THB_EN'!AR9</f>
        <v>32.671199999999999</v>
      </c>
      <c r="AS9" s="148">
        <f>'Historical Financials THB_EN'!AS9</f>
        <v>30.890499999999999</v>
      </c>
      <c r="AT9" s="148">
        <f>'Historical Financials THB_EN'!AT9</f>
        <v>31.657900000000001</v>
      </c>
      <c r="AU9" s="265">
        <f>'Historical Financials THB_EN'!AU9</f>
        <v>30.037099999999999</v>
      </c>
      <c r="AW9" s="266">
        <f>'Historical Financials THB_EN'!AW9</f>
        <v>35.180199999999999</v>
      </c>
      <c r="AX9" s="266">
        <f>'Historical Financials THB_EN'!AX9</f>
        <v>35.8307</v>
      </c>
      <c r="AY9" s="266">
        <f>'Historical Financials THB_EN'!AY9</f>
        <v>33.981400000000001</v>
      </c>
      <c r="AZ9" s="266">
        <f>'Historical Financials THB_EN'!AZ9</f>
        <v>32.680900000000001</v>
      </c>
      <c r="BA9" s="266">
        <f>'Historical Financials THB_EN'!BA9</f>
        <v>33.167200000000001</v>
      </c>
      <c r="BB9" s="266">
        <f>'Historical Financials THB_EN'!BB9</f>
        <v>32.449800000000003</v>
      </c>
      <c r="BC9" s="267">
        <f>'Historical Financials THB_EN'!BC9</f>
        <v>30.744299999999999</v>
      </c>
      <c r="BD9" s="268"/>
      <c r="BE9" s="268"/>
      <c r="BF9" s="269"/>
      <c r="BI9" s="46">
        <v>0</v>
      </c>
      <c r="BJ9" s="46">
        <v>0</v>
      </c>
      <c r="BK9" s="46">
        <v>0</v>
      </c>
      <c r="BL9" s="46">
        <v>0</v>
      </c>
      <c r="BM9" s="46">
        <v>0</v>
      </c>
      <c r="BN9" s="46"/>
      <c r="BQ9" s="266">
        <f>'Historical Financials THB_EN'!BO9</f>
        <v>30.591899999999999</v>
      </c>
      <c r="BS9" s="46">
        <f>BU9</f>
        <v>30.591899999999999</v>
      </c>
      <c r="BT9" s="79">
        <v>30.744299999999999</v>
      </c>
      <c r="BU9" s="79">
        <v>30.591899999999999</v>
      </c>
      <c r="BW9" s="249"/>
      <c r="BX9" s="249"/>
    </row>
    <row r="10" spans="1:76" s="237" customFormat="1" ht="26">
      <c r="A10" s="270" t="s">
        <v>81</v>
      </c>
      <c r="B10" s="271"/>
      <c r="C10" s="82"/>
      <c r="D10" s="82"/>
      <c r="E10" s="82"/>
      <c r="F10" s="82"/>
      <c r="G10" s="82"/>
      <c r="H10" s="82"/>
      <c r="I10" s="82"/>
      <c r="J10" s="82"/>
      <c r="K10" s="82"/>
      <c r="L10" s="83"/>
      <c r="M10" s="83"/>
      <c r="N10" s="83"/>
      <c r="O10" s="83"/>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272"/>
      <c r="AW10" s="155"/>
      <c r="AX10" s="155"/>
      <c r="AY10" s="31"/>
      <c r="AZ10" s="31"/>
      <c r="BA10" s="31"/>
      <c r="BB10" s="31"/>
      <c r="BC10" s="238"/>
      <c r="BD10" s="32"/>
      <c r="BE10" s="32"/>
      <c r="BF10" s="239"/>
      <c r="BG10" s="30"/>
      <c r="BH10" s="30"/>
      <c r="BI10" s="46">
        <v>0</v>
      </c>
      <c r="BJ10" s="46">
        <v>0</v>
      </c>
      <c r="BK10" s="46">
        <v>0</v>
      </c>
      <c r="BL10" s="46">
        <v>0</v>
      </c>
      <c r="BM10" s="46">
        <v>0</v>
      </c>
      <c r="BN10" s="46"/>
      <c r="BQ10" s="155"/>
      <c r="BW10" s="249"/>
      <c r="BX10" s="249"/>
    </row>
    <row r="11" spans="1:76">
      <c r="A11" s="35"/>
      <c r="B11" s="240"/>
      <c r="C11" s="105"/>
      <c r="D11" s="105"/>
      <c r="E11" s="105"/>
      <c r="F11" s="105"/>
      <c r="G11" s="105"/>
      <c r="H11" s="105"/>
      <c r="I11" s="105"/>
      <c r="J11" s="105"/>
      <c r="K11" s="105"/>
      <c r="L11" s="106"/>
      <c r="M11" s="106"/>
      <c r="N11" s="106"/>
      <c r="O11" s="106"/>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273"/>
      <c r="AW11" s="159"/>
      <c r="AX11" s="159"/>
      <c r="AY11" s="90"/>
      <c r="AZ11" s="90"/>
      <c r="BA11" s="90"/>
      <c r="BB11" s="90"/>
      <c r="BC11" s="274"/>
      <c r="BD11" s="92"/>
      <c r="BE11" s="92"/>
      <c r="BF11" s="202"/>
      <c r="BI11" s="46">
        <v>0</v>
      </c>
      <c r="BJ11" s="46">
        <v>0</v>
      </c>
      <c r="BK11" s="46">
        <v>0</v>
      </c>
      <c r="BL11" s="46">
        <v>0</v>
      </c>
      <c r="BM11" s="46">
        <v>0</v>
      </c>
      <c r="BN11" s="46"/>
      <c r="BQ11" s="159"/>
      <c r="BW11" s="249"/>
      <c r="BX11" s="249"/>
    </row>
    <row r="12" spans="1:76" s="280" customFormat="1">
      <c r="A12" s="93" t="s">
        <v>82</v>
      </c>
      <c r="B12" s="275" t="s">
        <v>130</v>
      </c>
      <c r="C12" s="95">
        <v>3055.3610296205165</v>
      </c>
      <c r="D12" s="95">
        <v>6102.1684313384721</v>
      </c>
      <c r="E12" s="95">
        <v>6778.685109531315</v>
      </c>
      <c r="F12" s="95">
        <v>7455.9693847665785</v>
      </c>
      <c r="G12" s="95">
        <v>7509.2737144666353</v>
      </c>
      <c r="H12" s="95">
        <v>6845.2786040171941</v>
      </c>
      <c r="I12" s="95">
        <v>7215.1220239255199</v>
      </c>
      <c r="J12" s="95">
        <v>8438.0660941727037</v>
      </c>
      <c r="K12" s="95">
        <v>10741.009230502443</v>
      </c>
      <c r="L12" s="96">
        <v>11360.611237808098</v>
      </c>
      <c r="M12" s="96">
        <v>10593.700482306174</v>
      </c>
      <c r="N12" s="96">
        <f>SUM(AN12:AQ12)</f>
        <v>11360.611237808098</v>
      </c>
      <c r="O12" s="96">
        <f>SUM(AR12:AU12)</f>
        <v>10593.700482306172</v>
      </c>
      <c r="P12" s="95">
        <v>1861.8586377773379</v>
      </c>
      <c r="Q12" s="95">
        <v>1899.6937990004214</v>
      </c>
      <c r="R12" s="95">
        <v>1877.2696341834057</v>
      </c>
      <c r="S12" s="95">
        <v>1817.1473138054134</v>
      </c>
      <c r="T12" s="95">
        <v>1887.1482057008513</v>
      </c>
      <c r="U12" s="95">
        <v>1972.3551611329997</v>
      </c>
      <c r="V12" s="95">
        <v>1981.4910508493485</v>
      </c>
      <c r="W12" s="95">
        <v>1668.2792967834357</v>
      </c>
      <c r="X12" s="95">
        <v>1643.6953741709021</v>
      </c>
      <c r="Y12" s="95">
        <v>1842.3452437457681</v>
      </c>
      <c r="Z12" s="95">
        <v>1763.9337278786243</v>
      </c>
      <c r="AA12" s="95">
        <v>1595.3065729086529</v>
      </c>
      <c r="AB12" s="95">
        <v>1603.6197107913426</v>
      </c>
      <c r="AC12" s="95">
        <v>1888.740212692057</v>
      </c>
      <c r="AD12" s="95">
        <v>1877.8535087463338</v>
      </c>
      <c r="AE12" s="95">
        <v>1844.9085259280391</v>
      </c>
      <c r="AF12" s="95">
        <v>2040.9668870113308</v>
      </c>
      <c r="AG12" s="95">
        <v>2088.690547958081</v>
      </c>
      <c r="AH12" s="95">
        <v>2173.5285232848573</v>
      </c>
      <c r="AI12" s="95">
        <f>J12-AF12-AG12-AH12</f>
        <v>2134.8801359184345</v>
      </c>
      <c r="AJ12" s="95">
        <v>2414.0152557526108</v>
      </c>
      <c r="AK12" s="95">
        <v>2618.3808414333807</v>
      </c>
      <c r="AL12" s="95">
        <v>2920.3300635757732</v>
      </c>
      <c r="AM12" s="95">
        <v>2788.283069740678</v>
      </c>
      <c r="AN12" s="95">
        <v>3029.6223828993343</v>
      </c>
      <c r="AO12" s="95">
        <v>2929.6640477384663</v>
      </c>
      <c r="AP12" s="95">
        <v>2832.4463962041145</v>
      </c>
      <c r="AQ12" s="95">
        <f>L12-(AN12+AO12+AP12)</f>
        <v>2568.8784109661829</v>
      </c>
      <c r="AR12" s="95">
        <v>2941.6039537136189</v>
      </c>
      <c r="AS12" s="95">
        <v>2343.431011758476</v>
      </c>
      <c r="AT12" s="95">
        <v>2586.2124562923377</v>
      </c>
      <c r="AU12" s="276">
        <v>2722.4530605417413</v>
      </c>
      <c r="AV12" s="277"/>
      <c r="AW12" s="99">
        <f>AB12+AC12</f>
        <v>3492.3599234833996</v>
      </c>
      <c r="AX12" s="99">
        <f>AD12+AE12</f>
        <v>3722.7620346743729</v>
      </c>
      <c r="AY12" s="99">
        <f>AF12+AG12</f>
        <v>4129.657434969412</v>
      </c>
      <c r="AZ12" s="99">
        <f>AH12+AI12</f>
        <v>4308.4086592032918</v>
      </c>
      <c r="BA12" s="99">
        <f>AJ12+AK12</f>
        <v>5032.3960971859915</v>
      </c>
      <c r="BB12" s="99">
        <f>AL12+AM12</f>
        <v>5708.6131333164512</v>
      </c>
      <c r="BC12" s="278">
        <f>AO12+AN12</f>
        <v>5959.2864306378005</v>
      </c>
      <c r="BD12" s="124"/>
      <c r="BE12" s="279">
        <v>8791.7328268419151</v>
      </c>
      <c r="BF12" s="34">
        <f>AO12+AN12+AM12+AL12-N12</f>
        <v>307.28832614615385</v>
      </c>
      <c r="BG12" s="103">
        <f>AS12+AR12+AQ12+AP12-O12</f>
        <v>92.659290336219783</v>
      </c>
      <c r="BH12" s="214"/>
      <c r="BI12" s="46">
        <v>0</v>
      </c>
      <c r="BJ12" s="46">
        <v>0</v>
      </c>
      <c r="BK12" s="46">
        <v>0</v>
      </c>
      <c r="BL12" s="46">
        <v>0</v>
      </c>
      <c r="BM12" s="46">
        <v>0</v>
      </c>
      <c r="BN12" s="46"/>
      <c r="BQ12" s="281">
        <v>2679.808653304513</v>
      </c>
      <c r="BS12" s="282">
        <f>BU12-BT12</f>
        <v>78.660134814254306</v>
      </c>
      <c r="BT12" s="282">
        <v>73.977608085347001</v>
      </c>
      <c r="BU12" s="282">
        <v>152.63774289960131</v>
      </c>
      <c r="BV12" s="283"/>
      <c r="BW12" s="249"/>
      <c r="BX12" s="249"/>
    </row>
    <row r="13" spans="1:76" hidden="1" outlineLevel="1">
      <c r="A13" s="35"/>
      <c r="B13" s="240"/>
      <c r="C13" s="105"/>
      <c r="D13" s="105"/>
      <c r="E13" s="105"/>
      <c r="F13" s="105"/>
      <c r="G13" s="105"/>
      <c r="H13" s="105"/>
      <c r="I13" s="105"/>
      <c r="J13" s="105"/>
      <c r="K13" s="105"/>
      <c r="L13" s="106"/>
      <c r="M13" s="106"/>
      <c r="N13" s="106"/>
      <c r="O13" s="106"/>
      <c r="P13" s="105"/>
      <c r="Q13" s="105"/>
      <c r="R13" s="105"/>
      <c r="S13" s="105"/>
      <c r="T13" s="105"/>
      <c r="U13" s="105"/>
      <c r="V13" s="105"/>
      <c r="W13" s="105"/>
      <c r="X13" s="105"/>
      <c r="Y13" s="105"/>
      <c r="Z13" s="105"/>
      <c r="AA13" s="105"/>
      <c r="AB13" s="105"/>
      <c r="AC13" s="105"/>
      <c r="AD13" s="105"/>
      <c r="AE13" s="105"/>
      <c r="AF13" s="105"/>
      <c r="AG13" s="105"/>
      <c r="AH13" s="105"/>
      <c r="AI13" s="105"/>
      <c r="AJ13" s="105"/>
      <c r="AK13" s="88"/>
      <c r="AL13" s="88"/>
      <c r="AM13" s="88"/>
      <c r="AN13" s="88"/>
      <c r="AO13" s="88"/>
      <c r="AP13" s="88"/>
      <c r="AQ13" s="88"/>
      <c r="AR13" s="88"/>
      <c r="AS13" s="88"/>
      <c r="AT13" s="88"/>
      <c r="AU13" s="278"/>
      <c r="AV13" s="284"/>
      <c r="AW13" s="99">
        <f>AB13+AC13</f>
        <v>0</v>
      </c>
      <c r="AX13" s="99">
        <f>AD13+AE13</f>
        <v>0</v>
      </c>
      <c r="AY13" s="99">
        <f>AF13+AG13</f>
        <v>0</v>
      </c>
      <c r="AZ13" s="99">
        <f>AH13+AI13</f>
        <v>0</v>
      </c>
      <c r="BA13" s="99">
        <f>AJ13+AK13</f>
        <v>0</v>
      </c>
      <c r="BB13" s="99">
        <f>AL13+AM13</f>
        <v>0</v>
      </c>
      <c r="BC13" s="278">
        <f>AO13+AN13</f>
        <v>0</v>
      </c>
      <c r="BD13" s="124"/>
      <c r="BE13" s="124"/>
      <c r="BF13" s="34">
        <f t="shared" ref="BF13:BF26" si="2">AO13+AN13+AM13+AL13-N13</f>
        <v>0</v>
      </c>
      <c r="BG13" s="103">
        <f t="shared" ref="BG13:BG27" si="3">AS13+AR13+AQ13+AP13-O13</f>
        <v>0</v>
      </c>
      <c r="BH13" s="285"/>
      <c r="BI13" s="46">
        <v>0</v>
      </c>
      <c r="BJ13" s="46">
        <v>0</v>
      </c>
      <c r="BK13" s="46">
        <v>0</v>
      </c>
      <c r="BL13" s="46">
        <v>0</v>
      </c>
      <c r="BM13" s="46">
        <v>0</v>
      </c>
      <c r="BN13" s="46"/>
      <c r="BQ13" s="99"/>
      <c r="BV13" s="98"/>
      <c r="BW13" s="249"/>
      <c r="BX13" s="249"/>
    </row>
    <row r="14" spans="1:76" hidden="1" outlineLevel="1">
      <c r="A14" s="35"/>
      <c r="B14" s="240"/>
      <c r="C14" s="105"/>
      <c r="D14" s="105"/>
      <c r="E14" s="105"/>
      <c r="F14" s="105"/>
      <c r="G14" s="105"/>
      <c r="H14" s="105"/>
      <c r="I14" s="105"/>
      <c r="J14" s="105"/>
      <c r="K14" s="105"/>
      <c r="L14" s="106"/>
      <c r="M14" s="106"/>
      <c r="N14" s="106"/>
      <c r="O14" s="106"/>
      <c r="P14" s="105"/>
      <c r="Q14" s="105"/>
      <c r="R14" s="105"/>
      <c r="S14" s="105"/>
      <c r="T14" s="105"/>
      <c r="U14" s="105"/>
      <c r="V14" s="105"/>
      <c r="W14" s="105"/>
      <c r="X14" s="105"/>
      <c r="Y14" s="105"/>
      <c r="Z14" s="105"/>
      <c r="AA14" s="105"/>
      <c r="AB14" s="105"/>
      <c r="AC14" s="105"/>
      <c r="AD14" s="105"/>
      <c r="AE14" s="105"/>
      <c r="AF14" s="105"/>
      <c r="AG14" s="105"/>
      <c r="AH14" s="105"/>
      <c r="AI14" s="105"/>
      <c r="AJ14" s="105"/>
      <c r="AK14" s="88"/>
      <c r="AL14" s="88"/>
      <c r="AM14" s="88"/>
      <c r="AN14" s="88"/>
      <c r="AO14" s="88"/>
      <c r="AP14" s="88"/>
      <c r="AQ14" s="88"/>
      <c r="AR14" s="88"/>
      <c r="AS14" s="88"/>
      <c r="AT14" s="88"/>
      <c r="AU14" s="278"/>
      <c r="AV14" s="284"/>
      <c r="AW14" s="99">
        <f>AB14+AC14</f>
        <v>0</v>
      </c>
      <c r="AX14" s="99">
        <f>AD14+AE14</f>
        <v>0</v>
      </c>
      <c r="AY14" s="99">
        <f>AF14+AG14</f>
        <v>0</v>
      </c>
      <c r="AZ14" s="99">
        <f>AH14+AI14</f>
        <v>0</v>
      </c>
      <c r="BA14" s="99">
        <f>AJ14+AK14</f>
        <v>0</v>
      </c>
      <c r="BB14" s="99">
        <f>AL14+AM14</f>
        <v>0</v>
      </c>
      <c r="BC14" s="278">
        <f>AO14+AN14</f>
        <v>0</v>
      </c>
      <c r="BD14" s="124"/>
      <c r="BE14" s="124"/>
      <c r="BF14" s="34">
        <f t="shared" si="2"/>
        <v>0</v>
      </c>
      <c r="BG14" s="103">
        <f t="shared" si="3"/>
        <v>0</v>
      </c>
      <c r="BH14" s="285"/>
      <c r="BI14" s="46">
        <v>0</v>
      </c>
      <c r="BJ14" s="46">
        <v>0</v>
      </c>
      <c r="BK14" s="46">
        <v>0</v>
      </c>
      <c r="BL14" s="46">
        <v>0</v>
      </c>
      <c r="BM14" s="46">
        <v>0</v>
      </c>
      <c r="BN14" s="46"/>
      <c r="BQ14" s="99"/>
      <c r="BV14" s="98"/>
      <c r="BW14" s="249"/>
      <c r="BX14" s="249"/>
    </row>
    <row r="15" spans="1:76" s="289" customFormat="1" collapsed="1">
      <c r="A15" s="93" t="s">
        <v>84</v>
      </c>
      <c r="B15" s="275" t="s">
        <v>130</v>
      </c>
      <c r="C15" s="95">
        <v>397.42885199797178</v>
      </c>
      <c r="D15" s="95">
        <v>553.95371852544827</v>
      </c>
      <c r="E15" s="95">
        <v>461.31942145290526</v>
      </c>
      <c r="F15" s="95">
        <v>477.81732825296655</v>
      </c>
      <c r="G15" s="95">
        <v>568.2826667683745</v>
      </c>
      <c r="H15" s="95">
        <v>640.42140834613429</v>
      </c>
      <c r="I15" s="95">
        <v>775.45759419058766</v>
      </c>
      <c r="J15" s="95">
        <v>1004.2450850368494</v>
      </c>
      <c r="K15" s="95">
        <v>1441.4048154345535</v>
      </c>
      <c r="L15" s="96">
        <v>1146.8000054353004</v>
      </c>
      <c r="M15" s="286">
        <v>1113.5520708658132</v>
      </c>
      <c r="N15" s="96">
        <f>SUM(AN15:AQ15)</f>
        <v>1146.8000054353004</v>
      </c>
      <c r="O15" s="286">
        <f>SUM(AR15:AU15)</f>
        <v>1113.5520708658128</v>
      </c>
      <c r="P15" s="95">
        <v>91.557287036988996</v>
      </c>
      <c r="Q15" s="95">
        <v>132.95544735590909</v>
      </c>
      <c r="R15" s="95">
        <v>127.30929224791949</v>
      </c>
      <c r="S15" s="95">
        <v>125.99530161214834</v>
      </c>
      <c r="T15" s="95">
        <v>139.73673381266647</v>
      </c>
      <c r="U15" s="95">
        <v>153.00190201054238</v>
      </c>
      <c r="V15" s="95">
        <v>135.71271579048877</v>
      </c>
      <c r="W15" s="95">
        <v>139.8313151546765</v>
      </c>
      <c r="X15" s="95">
        <v>145.83525829447248</v>
      </c>
      <c r="Y15" s="95">
        <v>187.12774380063289</v>
      </c>
      <c r="Z15" s="95">
        <v>167.22499514455529</v>
      </c>
      <c r="AA15" s="95">
        <v>140.23341110647354</v>
      </c>
      <c r="AB15" s="95">
        <v>134.76860136557323</v>
      </c>
      <c r="AC15" s="95">
        <v>219.09517624800907</v>
      </c>
      <c r="AD15" s="95">
        <v>216.67175167448752</v>
      </c>
      <c r="AE15" s="95">
        <v>204.92206490251792</v>
      </c>
      <c r="AF15" s="95">
        <v>218.80670292258026</v>
      </c>
      <c r="AG15" s="95">
        <v>238.50753171692691</v>
      </c>
      <c r="AH15" s="95">
        <v>291.24958753349239</v>
      </c>
      <c r="AI15" s="95">
        <f>J15-AF15-AG15-AH15</f>
        <v>255.68126286384989</v>
      </c>
      <c r="AJ15" s="95">
        <v>326.22326700803973</v>
      </c>
      <c r="AK15" s="95">
        <v>388.43675287149466</v>
      </c>
      <c r="AL15" s="95">
        <v>408.94250676954834</v>
      </c>
      <c r="AM15" s="95">
        <v>317.80228878547109</v>
      </c>
      <c r="AN15" s="95">
        <v>303.69787721264333</v>
      </c>
      <c r="AO15" s="95">
        <v>361.40675987990335</v>
      </c>
      <c r="AP15" s="95">
        <v>281.09380402098111</v>
      </c>
      <c r="AQ15" s="95">
        <f>L15-(AN15+AO15+AP15)</f>
        <v>200.60156432177257</v>
      </c>
      <c r="AR15" s="287">
        <v>303.7519626869103</v>
      </c>
      <c r="AS15" s="287">
        <v>304.50580606962433</v>
      </c>
      <c r="AT15" s="287">
        <v>250.61711103750221</v>
      </c>
      <c r="AU15" s="276">
        <v>254.67719107177595</v>
      </c>
      <c r="AV15" s="288"/>
      <c r="AW15" s="99">
        <f>AB15+AC15</f>
        <v>353.86377761358233</v>
      </c>
      <c r="AX15" s="99">
        <f>AD15+AE15</f>
        <v>421.59381657700544</v>
      </c>
      <c r="AY15" s="99">
        <f>AF15+AG15</f>
        <v>457.31423463950716</v>
      </c>
      <c r="AZ15" s="99">
        <f>AH15+AI15</f>
        <v>546.93085039734228</v>
      </c>
      <c r="BA15" s="99">
        <f>AJ15+AK15</f>
        <v>714.66001987953439</v>
      </c>
      <c r="BB15" s="99">
        <f>AL15+AM15</f>
        <v>726.74479555501944</v>
      </c>
      <c r="BC15" s="278">
        <f>AO15+AN15</f>
        <v>665.10463709254668</v>
      </c>
      <c r="BD15" s="124"/>
      <c r="BE15" s="279">
        <v>946.19844111352779</v>
      </c>
      <c r="BF15" s="34">
        <f t="shared" si="2"/>
        <v>245.04942721226575</v>
      </c>
      <c r="BG15" s="103">
        <f t="shared" si="3"/>
        <v>-23.598933766524397</v>
      </c>
      <c r="BH15" s="214"/>
      <c r="BI15" s="46">
        <v>0</v>
      </c>
      <c r="BJ15" s="46">
        <v>0</v>
      </c>
      <c r="BK15" s="46">
        <v>0</v>
      </c>
      <c r="BL15" s="46">
        <v>0</v>
      </c>
      <c r="BM15" s="46">
        <v>0</v>
      </c>
      <c r="BN15" s="46"/>
      <c r="BQ15" s="281">
        <v>278.35573008530878</v>
      </c>
      <c r="BS15" s="282">
        <f>BU15-BT15</f>
        <v>0.72342119690242512</v>
      </c>
      <c r="BT15" s="289">
        <v>2.0146527387698665</v>
      </c>
      <c r="BU15" s="289">
        <v>2.7380739356722916</v>
      </c>
      <c r="BV15" s="290"/>
      <c r="BW15" s="249"/>
      <c r="BX15" s="249"/>
    </row>
    <row r="16" spans="1:76" s="119" customFormat="1">
      <c r="A16" s="120" t="s">
        <v>1</v>
      </c>
      <c r="B16" s="291" t="s">
        <v>130</v>
      </c>
      <c r="C16" s="115">
        <v>-109.492</v>
      </c>
      <c r="D16" s="115">
        <v>-156.60710831007944</v>
      </c>
      <c r="E16" s="115">
        <v>-216.13967253192652</v>
      </c>
      <c r="F16" s="115">
        <v>-222.62280243303508</v>
      </c>
      <c r="G16" s="115">
        <v>-243.1618338366907</v>
      </c>
      <c r="H16" s="115">
        <v>-271.97623296713152</v>
      </c>
      <c r="I16" s="115">
        <v>-313.44649981759875</v>
      </c>
      <c r="J16" s="115">
        <v>-356.83712802135949</v>
      </c>
      <c r="K16" s="115">
        <v>-441.45193214866651</v>
      </c>
      <c r="L16" s="96">
        <v>-548.68861530929087</v>
      </c>
      <c r="M16" s="96">
        <v>-654.10716451392318</v>
      </c>
      <c r="N16" s="96">
        <f>SUM(AN16:AQ16)</f>
        <v>-548.68861530929087</v>
      </c>
      <c r="O16" s="96">
        <f>SUM(AR16:AU16)</f>
        <v>-654.10716451392318</v>
      </c>
      <c r="P16" s="115">
        <v>-57.807734762142807</v>
      </c>
      <c r="Q16" s="115">
        <v>-55.188379791533301</v>
      </c>
      <c r="R16" s="115">
        <v>-56.99217915583688</v>
      </c>
      <c r="S16" s="115">
        <v>-59.469756782192121</v>
      </c>
      <c r="T16" s="115">
        <v>-57.204571041109979</v>
      </c>
      <c r="U16" s="115">
        <v>-61.453179205733768</v>
      </c>
      <c r="V16" s="115">
        <v>-63.37831122609618</v>
      </c>
      <c r="W16" s="115">
        <v>-61.125772363750791</v>
      </c>
      <c r="X16" s="115">
        <v>-63.065814797640975</v>
      </c>
      <c r="Y16" s="115">
        <v>-71.046134807740799</v>
      </c>
      <c r="Z16" s="115">
        <v>-67.862930583985303</v>
      </c>
      <c r="AA16" s="115">
        <f>H16-X16-Y16-Z16</f>
        <v>-70.001352777764453</v>
      </c>
      <c r="AB16" s="115">
        <v>-65.700283333800883</v>
      </c>
      <c r="AC16" s="115">
        <v>-83.349040430568067</v>
      </c>
      <c r="AD16" s="115">
        <v>-81.402229095318575</v>
      </c>
      <c r="AE16" s="115">
        <f>I16-AB16-AC16-AD16</f>
        <v>-82.994946957911225</v>
      </c>
      <c r="AF16" s="115">
        <v>-80.014933554549373</v>
      </c>
      <c r="AG16" s="115">
        <v>-83.761344134058788</v>
      </c>
      <c r="AH16" s="115">
        <v>-93.579845505086155</v>
      </c>
      <c r="AI16" s="115">
        <f>J16-AF16-AG16-AH16</f>
        <v>-99.481004827665174</v>
      </c>
      <c r="AJ16" s="115">
        <v>-96.715701504650909</v>
      </c>
      <c r="AK16" s="115">
        <v>-100.78887371619773</v>
      </c>
      <c r="AL16" s="115">
        <v>-116.57972239490411</v>
      </c>
      <c r="AM16" s="115">
        <v>-127.36763453291377</v>
      </c>
      <c r="AN16" s="115">
        <v>-126.04212487153947</v>
      </c>
      <c r="AO16" s="115">
        <v>-130.13231531469143</v>
      </c>
      <c r="AP16" s="115">
        <v>-145.43721848796713</v>
      </c>
      <c r="AQ16" s="115">
        <f>L16-(AN16+AO16+AP16)</f>
        <v>-147.07695663509287</v>
      </c>
      <c r="AR16" s="115">
        <v>-155.99982569085938</v>
      </c>
      <c r="AS16" s="115">
        <v>-163.82486324620379</v>
      </c>
      <c r="AT16" s="115">
        <v>-160.48939327453934</v>
      </c>
      <c r="AU16" s="292">
        <v>-173.79308230232067</v>
      </c>
      <c r="AV16" s="284"/>
      <c r="AW16" s="113">
        <f>AB16+AC16</f>
        <v>-149.04932376436895</v>
      </c>
      <c r="AX16" s="113">
        <f>AD16+AE16</f>
        <v>-164.3971760532298</v>
      </c>
      <c r="AY16" s="113">
        <f>AF16+AG16</f>
        <v>-163.77627768860816</v>
      </c>
      <c r="AZ16" s="113">
        <f>AH16+AI16</f>
        <v>-193.06085033275133</v>
      </c>
      <c r="BA16" s="113">
        <f>AJ16+AK16</f>
        <v>-197.50457522084864</v>
      </c>
      <c r="BB16" s="113">
        <f>AL16+AM16</f>
        <v>-243.94735692781788</v>
      </c>
      <c r="BC16" s="292">
        <f>AO16+AN16</f>
        <v>-256.17444018623087</v>
      </c>
      <c r="BD16" s="124"/>
      <c r="BE16" s="293">
        <v>-401.611658674198</v>
      </c>
      <c r="BF16" s="34">
        <f t="shared" si="2"/>
        <v>48.566818195242149</v>
      </c>
      <c r="BG16" s="103">
        <f t="shared" si="3"/>
        <v>41.768300453800066</v>
      </c>
      <c r="BH16" s="285"/>
      <c r="BI16" s="46">
        <v>0</v>
      </c>
      <c r="BJ16" s="46">
        <v>0</v>
      </c>
      <c r="BK16" s="46">
        <v>0</v>
      </c>
      <c r="BL16" s="46">
        <v>0</v>
      </c>
      <c r="BM16" s="46">
        <v>0</v>
      </c>
      <c r="BN16" s="46"/>
      <c r="BQ16" s="293">
        <v>-132.74281001160341</v>
      </c>
      <c r="BS16" s="282">
        <f>BU16-BT16</f>
        <v>-6.4360929917413854</v>
      </c>
      <c r="BT16" s="119">
        <v>-6.2583154846223232</v>
      </c>
      <c r="BU16" s="119">
        <v>-12.694408476363709</v>
      </c>
      <c r="BV16" s="98"/>
      <c r="BW16" s="249"/>
      <c r="BX16" s="249"/>
    </row>
    <row r="17" spans="1:76" s="289" customFormat="1">
      <c r="A17" s="93" t="s">
        <v>85</v>
      </c>
      <c r="B17" s="275" t="s">
        <v>130</v>
      </c>
      <c r="C17" s="95">
        <f t="shared" ref="C17:AU17" si="4">C15+C16</f>
        <v>287.93685199797176</v>
      </c>
      <c r="D17" s="95">
        <f t="shared" si="4"/>
        <v>397.34661021536886</v>
      </c>
      <c r="E17" s="95">
        <f t="shared" si="4"/>
        <v>245.17974892097874</v>
      </c>
      <c r="F17" s="95">
        <f t="shared" si="4"/>
        <v>255.19452581993147</v>
      </c>
      <c r="G17" s="95">
        <f t="shared" si="4"/>
        <v>325.12083293168382</v>
      </c>
      <c r="H17" s="95">
        <f t="shared" si="4"/>
        <v>368.44517537900276</v>
      </c>
      <c r="I17" s="95">
        <f t="shared" si="4"/>
        <v>462.01109437298891</v>
      </c>
      <c r="J17" s="95">
        <f t="shared" si="4"/>
        <v>647.40795701548996</v>
      </c>
      <c r="K17" s="95">
        <f t="shared" si="4"/>
        <v>999.95288328588697</v>
      </c>
      <c r="L17" s="96">
        <f t="shared" si="4"/>
        <v>598.1113901260095</v>
      </c>
      <c r="M17" s="96">
        <f t="shared" si="4"/>
        <v>459.44490635189004</v>
      </c>
      <c r="N17" s="96">
        <f t="shared" si="4"/>
        <v>598.1113901260095</v>
      </c>
      <c r="O17" s="96">
        <f t="shared" si="4"/>
        <v>459.44490635188959</v>
      </c>
      <c r="P17" s="95">
        <f t="shared" si="4"/>
        <v>33.749552274846188</v>
      </c>
      <c r="Q17" s="95">
        <f t="shared" si="4"/>
        <v>77.767067564375793</v>
      </c>
      <c r="R17" s="95">
        <f t="shared" si="4"/>
        <v>70.317113092082607</v>
      </c>
      <c r="S17" s="95">
        <f t="shared" si="4"/>
        <v>66.525544829956218</v>
      </c>
      <c r="T17" s="95">
        <f t="shared" si="4"/>
        <v>82.5321627715565</v>
      </c>
      <c r="U17" s="95">
        <f t="shared" si="4"/>
        <v>91.548722804808619</v>
      </c>
      <c r="V17" s="95">
        <f t="shared" si="4"/>
        <v>72.334404564392599</v>
      </c>
      <c r="W17" s="95">
        <f t="shared" si="4"/>
        <v>78.705542790925705</v>
      </c>
      <c r="X17" s="95">
        <f t="shared" si="4"/>
        <v>82.769443496831514</v>
      </c>
      <c r="Y17" s="95">
        <f t="shared" si="4"/>
        <v>116.08160899289209</v>
      </c>
      <c r="Z17" s="95">
        <f t="shared" si="4"/>
        <v>99.362064560569991</v>
      </c>
      <c r="AA17" s="95">
        <f t="shared" si="4"/>
        <v>70.232058328709087</v>
      </c>
      <c r="AB17" s="95">
        <f t="shared" si="4"/>
        <v>69.06831803177235</v>
      </c>
      <c r="AC17" s="95">
        <f t="shared" si="4"/>
        <v>135.746135817441</v>
      </c>
      <c r="AD17" s="95">
        <f t="shared" si="4"/>
        <v>135.26952257916895</v>
      </c>
      <c r="AE17" s="95">
        <f t="shared" si="4"/>
        <v>121.92711794460669</v>
      </c>
      <c r="AF17" s="95">
        <f t="shared" si="4"/>
        <v>138.79176936803088</v>
      </c>
      <c r="AG17" s="95">
        <f t="shared" si="4"/>
        <v>154.74618758286812</v>
      </c>
      <c r="AH17" s="95">
        <f t="shared" si="4"/>
        <v>197.66974202840623</v>
      </c>
      <c r="AI17" s="95">
        <f t="shared" si="4"/>
        <v>156.20025803618472</v>
      </c>
      <c r="AJ17" s="95">
        <f t="shared" si="4"/>
        <v>229.50756550338883</v>
      </c>
      <c r="AK17" s="95">
        <f t="shared" si="4"/>
        <v>287.64787915529695</v>
      </c>
      <c r="AL17" s="95">
        <f t="shared" si="4"/>
        <v>292.36278437464421</v>
      </c>
      <c r="AM17" s="95">
        <f t="shared" si="4"/>
        <v>190.43465425255732</v>
      </c>
      <c r="AN17" s="95">
        <f t="shared" si="4"/>
        <v>177.65575234110386</v>
      </c>
      <c r="AO17" s="95">
        <f t="shared" si="4"/>
        <v>231.27444456521192</v>
      </c>
      <c r="AP17" s="95">
        <f t="shared" si="4"/>
        <v>135.65658553301398</v>
      </c>
      <c r="AQ17" s="95">
        <f t="shared" si="4"/>
        <v>53.524607686679701</v>
      </c>
      <c r="AR17" s="95">
        <f t="shared" si="4"/>
        <v>147.75213699605092</v>
      </c>
      <c r="AS17" s="95">
        <f t="shared" si="4"/>
        <v>140.68094282342054</v>
      </c>
      <c r="AT17" s="95">
        <f t="shared" si="4"/>
        <v>90.127717762962874</v>
      </c>
      <c r="AU17" s="276">
        <f t="shared" si="4"/>
        <v>80.884108769455281</v>
      </c>
      <c r="AV17" s="294"/>
      <c r="AW17" s="108">
        <f t="shared" ref="AW17:BC17" si="5">AW15+AW16</f>
        <v>204.81445384921338</v>
      </c>
      <c r="AX17" s="108">
        <f t="shared" si="5"/>
        <v>257.19664052377561</v>
      </c>
      <c r="AY17" s="108">
        <f t="shared" si="5"/>
        <v>293.537956950899</v>
      </c>
      <c r="AZ17" s="108">
        <f t="shared" si="5"/>
        <v>353.87000006459095</v>
      </c>
      <c r="BA17" s="108">
        <f t="shared" si="5"/>
        <v>517.15544465868572</v>
      </c>
      <c r="BB17" s="108">
        <f t="shared" si="5"/>
        <v>482.79743862720159</v>
      </c>
      <c r="BC17" s="276">
        <f t="shared" si="5"/>
        <v>408.93019690631581</v>
      </c>
      <c r="BD17" s="167"/>
      <c r="BE17" s="167"/>
      <c r="BF17" s="34">
        <f t="shared" si="2"/>
        <v>293.61624540750779</v>
      </c>
      <c r="BG17" s="103">
        <f t="shared" si="3"/>
        <v>18.169366687275556</v>
      </c>
      <c r="BH17" s="285"/>
      <c r="BI17" s="46">
        <v>0</v>
      </c>
      <c r="BJ17" s="46">
        <v>0</v>
      </c>
      <c r="BK17" s="46">
        <v>0</v>
      </c>
      <c r="BL17" s="46">
        <v>0</v>
      </c>
      <c r="BM17" s="46">
        <v>0</v>
      </c>
      <c r="BN17" s="46"/>
      <c r="BQ17" s="108">
        <f>BQ15+BQ16</f>
        <v>145.61292007370537</v>
      </c>
      <c r="BV17" s="290"/>
      <c r="BW17" s="249"/>
      <c r="BX17" s="249"/>
    </row>
    <row r="18" spans="1:76" s="119" customFormat="1">
      <c r="A18" s="120" t="s">
        <v>86</v>
      </c>
      <c r="B18" s="291" t="s">
        <v>130</v>
      </c>
      <c r="C18" s="88">
        <v>-40.872834610895559</v>
      </c>
      <c r="D18" s="88">
        <v>-61.744385458098741</v>
      </c>
      <c r="E18" s="88">
        <v>-102.1172837520507</v>
      </c>
      <c r="F18" s="88">
        <v>-118.0369543570085</v>
      </c>
      <c r="G18" s="88">
        <v>-107.16215626497895</v>
      </c>
      <c r="H18" s="88">
        <v>-104.42501058449841</v>
      </c>
      <c r="I18" s="88">
        <v>-116.12337986821122</v>
      </c>
      <c r="J18" s="88">
        <v>-110.86537158080239</v>
      </c>
      <c r="K18" s="88">
        <v>-123.1428603118619</v>
      </c>
      <c r="L18" s="96">
        <v>-174.96971834615334</v>
      </c>
      <c r="M18" s="96">
        <v>-239.08628340161187</v>
      </c>
      <c r="N18" s="96">
        <f>SUM(AN18:AQ18)</f>
        <v>-174.96971834615334</v>
      </c>
      <c r="O18" s="96">
        <f>SUM(AR18:AU18)</f>
        <v>-239.08628340161187</v>
      </c>
      <c r="P18" s="88">
        <v>-27.10890869867173</v>
      </c>
      <c r="Q18" s="88">
        <v>-29.772953635945584</v>
      </c>
      <c r="R18" s="88">
        <v>-28.370381919106666</v>
      </c>
      <c r="S18" s="88">
        <v>-32.784710103284525</v>
      </c>
      <c r="T18" s="88">
        <v>-26.190283675869203</v>
      </c>
      <c r="U18" s="88">
        <v>-27.923698536792088</v>
      </c>
      <c r="V18" s="88">
        <v>-27.758578030998041</v>
      </c>
      <c r="W18" s="88">
        <v>-25.289596021319614</v>
      </c>
      <c r="X18" s="88">
        <v>-25.002654391853525</v>
      </c>
      <c r="Y18" s="88">
        <v>-26.839898838372328</v>
      </c>
      <c r="Z18" s="88">
        <v>-25.575862519421317</v>
      </c>
      <c r="AA18" s="88">
        <v>-27.006594834851242</v>
      </c>
      <c r="AB18" s="88">
        <v>-26.562599938283725</v>
      </c>
      <c r="AC18" s="88">
        <v>-30.4796213144222</v>
      </c>
      <c r="AD18" s="88">
        <v>-30.494850872006165</v>
      </c>
      <c r="AE18" s="88">
        <f>I18-AB18-AC18-AD18</f>
        <v>-28.586307743499123</v>
      </c>
      <c r="AF18" s="88">
        <v>-28.070947615907901</v>
      </c>
      <c r="AG18" s="88">
        <v>-28.600697104690067</v>
      </c>
      <c r="AH18" s="88">
        <v>-28.574509125555874</v>
      </c>
      <c r="AI18" s="88">
        <f>J18-AF18-AG18-AH18</f>
        <v>-25.619217734648547</v>
      </c>
      <c r="AJ18" s="88">
        <v>-27.078929180589814</v>
      </c>
      <c r="AK18" s="88">
        <v>-24.918978901020214</v>
      </c>
      <c r="AL18" s="88">
        <v>-31.556196947170726</v>
      </c>
      <c r="AM18" s="88">
        <v>-39.588755283081142</v>
      </c>
      <c r="AN18" s="88">
        <v>-42.393283403690177</v>
      </c>
      <c r="AO18" s="88">
        <v>-43.681429902714996</v>
      </c>
      <c r="AP18" s="88">
        <v>-46.22593556916469</v>
      </c>
      <c r="AQ18" s="88">
        <f>L18-(AN18+AO18+AP18)</f>
        <v>-42.66906947058348</v>
      </c>
      <c r="AR18" s="88">
        <v>-68.400434733965184</v>
      </c>
      <c r="AS18" s="88">
        <v>-52.880134153266425</v>
      </c>
      <c r="AT18" s="88">
        <v>-59.152225634533451</v>
      </c>
      <c r="AU18" s="278">
        <v>-58.653488879846819</v>
      </c>
      <c r="AV18" s="284"/>
      <c r="AW18" s="123">
        <f>AB18+AC18</f>
        <v>-57.042221252705929</v>
      </c>
      <c r="AX18" s="123">
        <f>AD18+AE18</f>
        <v>-59.081158615505288</v>
      </c>
      <c r="AY18" s="123">
        <f>AF18+AG18</f>
        <v>-56.671644720597968</v>
      </c>
      <c r="AZ18" s="123">
        <f>AH18+AI18</f>
        <v>-54.193726860204421</v>
      </c>
      <c r="BA18" s="123">
        <f>AJ18+AK18</f>
        <v>-51.997908081610028</v>
      </c>
      <c r="BB18" s="123">
        <f>AL18+AM18</f>
        <v>-71.144952230251874</v>
      </c>
      <c r="BC18" s="278">
        <f>AO18+AN18</f>
        <v>-86.074713306405172</v>
      </c>
      <c r="BD18" s="124"/>
      <c r="BE18" s="295">
        <v>-132.30064887556986</v>
      </c>
      <c r="BF18" s="34">
        <f t="shared" si="2"/>
        <v>17.75005280949631</v>
      </c>
      <c r="BG18" s="103">
        <f t="shared" si="3"/>
        <v>28.910709474632085</v>
      </c>
      <c r="BH18" s="285"/>
      <c r="BI18" s="46">
        <v>0</v>
      </c>
      <c r="BJ18" s="46">
        <v>0</v>
      </c>
      <c r="BK18" s="46">
        <v>0</v>
      </c>
      <c r="BL18" s="46">
        <v>0</v>
      </c>
      <c r="BM18" s="46">
        <v>0</v>
      </c>
      <c r="BN18" s="46"/>
      <c r="BQ18" s="125">
        <v>-39.031576994212045</v>
      </c>
      <c r="BU18" s="119">
        <v>-3.5971792874763202</v>
      </c>
      <c r="BV18" s="98"/>
      <c r="BW18" s="249"/>
      <c r="BX18" s="249"/>
    </row>
    <row r="19" spans="1:76" s="119" customFormat="1">
      <c r="A19" s="120" t="s">
        <v>87</v>
      </c>
      <c r="B19" s="291" t="s">
        <v>130</v>
      </c>
      <c r="C19" s="115"/>
      <c r="D19" s="115">
        <v>-9.935501218164589</v>
      </c>
      <c r="E19" s="115">
        <v>-28.60070125776048</v>
      </c>
      <c r="F19" s="115">
        <f>SUM(P19:S19)</f>
        <v>-24.100970393559344</v>
      </c>
      <c r="G19" s="115">
        <f>SUM(T19:W19)</f>
        <v>-28.835120027997885</v>
      </c>
      <c r="H19" s="115">
        <v>-11.559726205187104</v>
      </c>
      <c r="I19" s="115">
        <v>-4.9044329603194088</v>
      </c>
      <c r="J19" s="115">
        <v>0.83708087017510779</v>
      </c>
      <c r="K19" s="115">
        <v>18.126251345832561</v>
      </c>
      <c r="L19" s="96">
        <v>0.17136262610645123</v>
      </c>
      <c r="M19" s="96">
        <v>4.5636460084235022</v>
      </c>
      <c r="N19" s="96">
        <f>SUM(AN19:AQ19)</f>
        <v>0.1713626261064512</v>
      </c>
      <c r="O19" s="96">
        <f>SUM(AR19:AU19)</f>
        <v>4.5636460084235022</v>
      </c>
      <c r="P19" s="115">
        <v>-5.9384614352288319</v>
      </c>
      <c r="Q19" s="115">
        <v>-2.645125903575388</v>
      </c>
      <c r="R19" s="115">
        <v>-6.6140714030983805</v>
      </c>
      <c r="S19" s="115">
        <v>-8.9033116516567432</v>
      </c>
      <c r="T19" s="115">
        <v>-7.2149876842589835</v>
      </c>
      <c r="U19" s="115">
        <v>-6.2892453061506668</v>
      </c>
      <c r="V19" s="115">
        <v>-4.1235118177878514</v>
      </c>
      <c r="W19" s="115">
        <v>-11.207375219800383</v>
      </c>
      <c r="X19" s="115">
        <v>-2.8112942314531284</v>
      </c>
      <c r="Y19" s="115">
        <v>-0.94105360307725938</v>
      </c>
      <c r="Z19" s="115">
        <v>-3.5928525362335857</v>
      </c>
      <c r="AA19" s="115">
        <v>-4.2145258344231307</v>
      </c>
      <c r="AB19" s="115">
        <v>-0.72626027435688834</v>
      </c>
      <c r="AC19" s="115">
        <v>-1.2551035453475561</v>
      </c>
      <c r="AD19" s="115">
        <v>-1.5493376858719747</v>
      </c>
      <c r="AE19" s="115">
        <f>I19-AB19-AC19-AD19</f>
        <v>-1.3737314547429897</v>
      </c>
      <c r="AF19" s="115">
        <v>4.1725575352357493</v>
      </c>
      <c r="AG19" s="115">
        <v>-3.4120230652546528</v>
      </c>
      <c r="AH19" s="115">
        <v>1.3724680114084817</v>
      </c>
      <c r="AI19" s="115">
        <f>J19-AF19-AG19-AH19</f>
        <v>-1.2959216112144705</v>
      </c>
      <c r="AJ19" s="115">
        <v>-1.3377633773167374</v>
      </c>
      <c r="AK19" s="115">
        <v>6.5097327735588459</v>
      </c>
      <c r="AL19" s="115">
        <v>14.833321163482243</v>
      </c>
      <c r="AM19" s="115">
        <v>-1.8790392138917902</v>
      </c>
      <c r="AN19" s="115">
        <v>-9.0857721070688856E-3</v>
      </c>
      <c r="AO19" s="115">
        <v>-0.16798404977910278</v>
      </c>
      <c r="AP19" s="115">
        <v>-0.15634551279113174</v>
      </c>
      <c r="AQ19" s="115">
        <f>L19-(AN19+AO19+AP19)</f>
        <v>0.50477796078375459</v>
      </c>
      <c r="AR19" s="115">
        <v>0.47763197851902761</v>
      </c>
      <c r="AS19" s="115">
        <v>2.071486258156515</v>
      </c>
      <c r="AT19" s="115">
        <v>1.3305065308866046</v>
      </c>
      <c r="AU19" s="292">
        <v>0.68402124086135485</v>
      </c>
      <c r="AV19" s="284"/>
      <c r="AW19" s="113">
        <f>AB19+AC19</f>
        <v>-1.9813638197044443</v>
      </c>
      <c r="AX19" s="113">
        <f>AD19+AE19</f>
        <v>-2.9230691406149645</v>
      </c>
      <c r="AY19" s="113">
        <f>AF19+AG19</f>
        <v>0.76053446998109653</v>
      </c>
      <c r="AZ19" s="113">
        <f>AH19+AI19</f>
        <v>7.6546400194011266E-2</v>
      </c>
      <c r="BA19" s="113">
        <f>AJ19+AK19</f>
        <v>5.1719693962421083</v>
      </c>
      <c r="BB19" s="113">
        <f>AL19+AM19</f>
        <v>12.954281949590452</v>
      </c>
      <c r="BC19" s="292">
        <f>AO19+AN19</f>
        <v>-0.17706982188617165</v>
      </c>
      <c r="BD19" s="124"/>
      <c r="BE19" s="293">
        <v>-0.33341533467730339</v>
      </c>
      <c r="BF19" s="34">
        <f t="shared" si="2"/>
        <v>12.605849501597831</v>
      </c>
      <c r="BG19" s="103">
        <f t="shared" si="3"/>
        <v>-1.6660953237553366</v>
      </c>
      <c r="BH19" s="285"/>
      <c r="BI19" s="46">
        <v>0</v>
      </c>
      <c r="BJ19" s="46">
        <v>0</v>
      </c>
      <c r="BK19" s="46">
        <v>0</v>
      </c>
      <c r="BL19" s="46">
        <v>0</v>
      </c>
      <c r="BM19" s="46">
        <v>0</v>
      </c>
      <c r="BN19" s="46"/>
      <c r="BQ19" s="113">
        <v>-0.15634551279113174</v>
      </c>
      <c r="BV19" s="98"/>
      <c r="BW19" s="249"/>
      <c r="BX19" s="249"/>
    </row>
    <row r="20" spans="1:76" s="289" customFormat="1">
      <c r="A20" s="93" t="s">
        <v>131</v>
      </c>
      <c r="B20" s="275" t="s">
        <v>130</v>
      </c>
      <c r="C20" s="95">
        <f t="shared" ref="C20:Y20" si="6">C17+C18+C19</f>
        <v>247.06401738707621</v>
      </c>
      <c r="D20" s="95">
        <f t="shared" si="6"/>
        <v>325.66672353910553</v>
      </c>
      <c r="E20" s="95">
        <f t="shared" si="6"/>
        <v>114.46176391116757</v>
      </c>
      <c r="F20" s="95">
        <f t="shared" si="6"/>
        <v>113.05660106936364</v>
      </c>
      <c r="G20" s="95">
        <f t="shared" si="6"/>
        <v>189.12355663870702</v>
      </c>
      <c r="H20" s="95">
        <f t="shared" si="6"/>
        <v>252.46043858931725</v>
      </c>
      <c r="I20" s="95">
        <f t="shared" si="6"/>
        <v>340.98328154445829</v>
      </c>
      <c r="J20" s="95">
        <f t="shared" si="6"/>
        <v>537.37966630486267</v>
      </c>
      <c r="K20" s="95">
        <f t="shared" si="6"/>
        <v>894.9362743198576</v>
      </c>
      <c r="L20" s="96">
        <f t="shared" si="6"/>
        <v>423.31303440596258</v>
      </c>
      <c r="M20" s="96">
        <f t="shared" si="6"/>
        <v>224.92226895870166</v>
      </c>
      <c r="N20" s="96">
        <f t="shared" si="6"/>
        <v>423.31303440596258</v>
      </c>
      <c r="O20" s="96">
        <f t="shared" si="6"/>
        <v>224.92226895870121</v>
      </c>
      <c r="P20" s="95">
        <f t="shared" si="6"/>
        <v>0.70218214094562637</v>
      </c>
      <c r="Q20" s="95">
        <f t="shared" si="6"/>
        <v>45.348988024854819</v>
      </c>
      <c r="R20" s="95">
        <f t="shared" si="6"/>
        <v>35.332659769877566</v>
      </c>
      <c r="S20" s="95">
        <f t="shared" si="6"/>
        <v>24.83752307501495</v>
      </c>
      <c r="T20" s="95">
        <f t="shared" si="6"/>
        <v>49.126891411428311</v>
      </c>
      <c r="U20" s="95">
        <f t="shared" si="6"/>
        <v>57.335778961865863</v>
      </c>
      <c r="V20" s="95">
        <f t="shared" si="6"/>
        <v>40.452314715606711</v>
      </c>
      <c r="W20" s="95">
        <f t="shared" si="6"/>
        <v>42.208571549805711</v>
      </c>
      <c r="X20" s="95">
        <f t="shared" si="6"/>
        <v>54.955494873524863</v>
      </c>
      <c r="Y20" s="95">
        <f t="shared" si="6"/>
        <v>88.300656551442486</v>
      </c>
      <c r="Z20" s="95">
        <f>Z17+Z18+Z19</f>
        <v>70.193349504915091</v>
      </c>
      <c r="AA20" s="95">
        <f>AA17+AA18+AA19</f>
        <v>39.010937659434717</v>
      </c>
      <c r="AB20" s="95">
        <f>AB17+AB18+AB19</f>
        <v>41.779457819131736</v>
      </c>
      <c r="AC20" s="95">
        <f t="shared" ref="AC20:AH20" si="7">AC17+AC18+AC19</f>
        <v>104.01141095767125</v>
      </c>
      <c r="AD20" s="95">
        <f t="shared" si="7"/>
        <v>103.22533402129081</v>
      </c>
      <c r="AE20" s="95">
        <f t="shared" si="7"/>
        <v>91.967078746364578</v>
      </c>
      <c r="AF20" s="95">
        <f t="shared" si="7"/>
        <v>114.89337928735874</v>
      </c>
      <c r="AG20" s="95">
        <f t="shared" si="7"/>
        <v>122.73346741292339</v>
      </c>
      <c r="AH20" s="95">
        <f t="shared" si="7"/>
        <v>170.46770091425884</v>
      </c>
      <c r="AI20" s="95">
        <f>AI17+AI18+AI19</f>
        <v>129.2851186903217</v>
      </c>
      <c r="AJ20" s="95">
        <f>AJ17+AJ18+AJ19</f>
        <v>201.09087294548226</v>
      </c>
      <c r="AK20" s="95">
        <f>AK17+AK18+AK19</f>
        <v>269.23863302783553</v>
      </c>
      <c r="AL20" s="95">
        <f>AL17+AL18+AL19</f>
        <v>275.63990859095571</v>
      </c>
      <c r="AM20" s="95">
        <f>AM17+AM18+AM19</f>
        <v>148.96685975558441</v>
      </c>
      <c r="AN20" s="95">
        <f t="shared" ref="AN20:AU20" si="8">AN17+AN18+AN19</f>
        <v>135.25338316530664</v>
      </c>
      <c r="AO20" s="95">
        <f t="shared" si="8"/>
        <v>187.42503061271782</v>
      </c>
      <c r="AP20" s="95">
        <f t="shared" si="8"/>
        <v>89.274304451058157</v>
      </c>
      <c r="AQ20" s="95">
        <f t="shared" si="8"/>
        <v>11.360316176879977</v>
      </c>
      <c r="AR20" s="95">
        <f t="shared" si="8"/>
        <v>79.829334240604766</v>
      </c>
      <c r="AS20" s="95">
        <f t="shared" si="8"/>
        <v>89.872294928310623</v>
      </c>
      <c r="AT20" s="95">
        <f t="shared" si="8"/>
        <v>32.305998659316025</v>
      </c>
      <c r="AU20" s="276">
        <f t="shared" si="8"/>
        <v>22.914641130469818</v>
      </c>
      <c r="AV20" s="294"/>
      <c r="AW20" s="108">
        <f t="shared" ref="AW20:BC20" si="9">AW17+AW18+AW19</f>
        <v>145.79086877680299</v>
      </c>
      <c r="AX20" s="108">
        <f t="shared" si="9"/>
        <v>195.19241276765538</v>
      </c>
      <c r="AY20" s="108">
        <f t="shared" si="9"/>
        <v>237.62684670028216</v>
      </c>
      <c r="AZ20" s="108">
        <f t="shared" si="9"/>
        <v>299.75281960458051</v>
      </c>
      <c r="BA20" s="108">
        <f t="shared" si="9"/>
        <v>470.32950597331779</v>
      </c>
      <c r="BB20" s="108">
        <f t="shared" si="9"/>
        <v>424.60676834654015</v>
      </c>
      <c r="BC20" s="276">
        <f t="shared" si="9"/>
        <v>322.67841377802449</v>
      </c>
      <c r="BD20" s="167"/>
      <c r="BE20" s="167"/>
      <c r="BF20" s="34">
        <f t="shared" si="2"/>
        <v>323.97214771860212</v>
      </c>
      <c r="BG20" s="103">
        <f t="shared" si="3"/>
        <v>45.413980838152298</v>
      </c>
      <c r="BH20" s="285"/>
      <c r="BI20" s="46">
        <v>0</v>
      </c>
      <c r="BJ20" s="46">
        <v>0</v>
      </c>
      <c r="BK20" s="46">
        <v>0</v>
      </c>
      <c r="BL20" s="46">
        <v>0</v>
      </c>
      <c r="BM20" s="46">
        <v>0</v>
      </c>
      <c r="BN20" s="46"/>
      <c r="BQ20" s="108">
        <f>BQ17+BQ18+BQ19</f>
        <v>106.42499756670219</v>
      </c>
      <c r="BV20" s="290"/>
      <c r="BW20" s="249"/>
      <c r="BX20" s="249"/>
    </row>
    <row r="21" spans="1:76" s="119" customFormat="1">
      <c r="A21" s="120" t="s">
        <v>132</v>
      </c>
      <c r="B21" s="291" t="s">
        <v>130</v>
      </c>
      <c r="C21" s="88">
        <v>-15.39</v>
      </c>
      <c r="D21" s="88">
        <v>-24.330501332931103</v>
      </c>
      <c r="E21" s="88">
        <v>-18.649499790909381</v>
      </c>
      <c r="F21" s="88">
        <v>-9.8434744124595692</v>
      </c>
      <c r="G21" s="88">
        <v>-13.891773133748337</v>
      </c>
      <c r="H21" s="88">
        <v>-24.111457741864765</v>
      </c>
      <c r="I21" s="88">
        <v>-37.220230150239786</v>
      </c>
      <c r="J21" s="88">
        <v>-84.000571266068249</v>
      </c>
      <c r="K21" s="88">
        <v>-129.64960014850564</v>
      </c>
      <c r="L21" s="122">
        <v>-39.74059033280507</v>
      </c>
      <c r="M21" s="122">
        <v>-2.5271177308953328</v>
      </c>
      <c r="N21" s="122">
        <f>SUM(AN21:AQ21)</f>
        <v>-39.74059033280507</v>
      </c>
      <c r="O21" s="122">
        <f>SUM(AR21:AU21)</f>
        <v>-2.5271177308953341</v>
      </c>
      <c r="P21" s="88">
        <v>-2.5833984774724295</v>
      </c>
      <c r="Q21" s="88">
        <v>-3.4258462051602958</v>
      </c>
      <c r="R21" s="88">
        <v>-4.7581092353574759</v>
      </c>
      <c r="S21" s="88">
        <v>0.92387950553063369</v>
      </c>
      <c r="T21" s="88">
        <v>-3.2781251597274039</v>
      </c>
      <c r="U21" s="88">
        <v>-6.2843028561686154</v>
      </c>
      <c r="V21" s="88">
        <v>-5.55595194090197</v>
      </c>
      <c r="W21" s="88">
        <v>1.2266068230496519</v>
      </c>
      <c r="X21" s="88">
        <v>-5.2014537011450503</v>
      </c>
      <c r="Y21" s="88">
        <v>-8.5420302880647725</v>
      </c>
      <c r="Z21" s="88">
        <v>-7.682938822636677</v>
      </c>
      <c r="AA21" s="88">
        <v>-2.685034930018265</v>
      </c>
      <c r="AB21" s="88">
        <v>-5.9255987881168117</v>
      </c>
      <c r="AC21" s="88">
        <v>-19.184032481650185</v>
      </c>
      <c r="AD21" s="88">
        <v>-9.3415618456529579</v>
      </c>
      <c r="AE21" s="88">
        <f>I21-AB21-AC21-AD21</f>
        <v>-2.7690370348198314</v>
      </c>
      <c r="AF21" s="88">
        <v>-14.637250480100635</v>
      </c>
      <c r="AG21" s="88">
        <v>-17.255772581372611</v>
      </c>
      <c r="AH21" s="88">
        <v>-19.159551540774597</v>
      </c>
      <c r="AI21" s="88">
        <f>J21-AF21-AG21-AH21</f>
        <v>-32.947996663820405</v>
      </c>
      <c r="AJ21" s="88">
        <v>-26.441804598284204</v>
      </c>
      <c r="AK21" s="88">
        <v>-42.454655648965428</v>
      </c>
      <c r="AL21" s="88">
        <v>-45.494022790605371</v>
      </c>
      <c r="AM21" s="88">
        <v>-15.259117110650635</v>
      </c>
      <c r="AN21" s="88">
        <v>-5.6708480134073262</v>
      </c>
      <c r="AO21" s="88">
        <v>-9.8588201827393398</v>
      </c>
      <c r="AP21" s="88">
        <v>-9.8671440034169144</v>
      </c>
      <c r="AQ21" s="88">
        <f>L21-(AN21+AO21+AP21)</f>
        <v>-14.343778133241489</v>
      </c>
      <c r="AR21" s="88">
        <v>-17.944916329694568</v>
      </c>
      <c r="AS21" s="88">
        <v>-14.101286167760893</v>
      </c>
      <c r="AT21" s="88">
        <v>-9.4518640003962773</v>
      </c>
      <c r="AU21" s="278">
        <v>38.970948766956404</v>
      </c>
      <c r="AV21" s="284"/>
      <c r="AW21" s="128">
        <f>AB21+AC21</f>
        <v>-25.109631269766997</v>
      </c>
      <c r="AX21" s="128">
        <f>AD21+AE21</f>
        <v>-12.110598880472789</v>
      </c>
      <c r="AY21" s="128">
        <f>AF21+AG21</f>
        <v>-31.893023061473244</v>
      </c>
      <c r="AZ21" s="128">
        <f>AH21+AI21</f>
        <v>-52.107548204595005</v>
      </c>
      <c r="BA21" s="128">
        <f>AJ21+AK21</f>
        <v>-68.896460247249635</v>
      </c>
      <c r="BB21" s="128">
        <f>AL21+AM21</f>
        <v>-60.753139901256006</v>
      </c>
      <c r="BC21" s="278">
        <f>AO21+AN21</f>
        <v>-15.529668196146666</v>
      </c>
      <c r="BD21" s="124"/>
      <c r="BE21" s="124">
        <v>-25.39681219956358</v>
      </c>
      <c r="BF21" s="34">
        <f t="shared" si="2"/>
        <v>-36.542217764597595</v>
      </c>
      <c r="BG21" s="103">
        <f t="shared" si="3"/>
        <v>-53.730006903218531</v>
      </c>
      <c r="BH21" s="285"/>
      <c r="BI21" s="46">
        <v>0</v>
      </c>
      <c r="BJ21" s="46">
        <v>0</v>
      </c>
      <c r="BK21" s="46">
        <v>0</v>
      </c>
      <c r="BL21" s="46">
        <v>0</v>
      </c>
      <c r="BM21" s="46">
        <v>0</v>
      </c>
      <c r="BN21" s="46"/>
      <c r="BQ21" s="128">
        <v>-9.8671440034169144</v>
      </c>
      <c r="BV21" s="98"/>
      <c r="BW21" s="249"/>
      <c r="BX21" s="249"/>
    </row>
    <row r="22" spans="1:76" s="119" customFormat="1">
      <c r="A22" s="120" t="s">
        <v>133</v>
      </c>
      <c r="B22" s="291" t="s">
        <v>130</v>
      </c>
      <c r="C22" s="88"/>
      <c r="D22" s="88"/>
      <c r="E22" s="88">
        <v>-47.99581818766687</v>
      </c>
      <c r="F22" s="88">
        <v>-32.664290567974376</v>
      </c>
      <c r="G22" s="88">
        <v>-36.14936341777296</v>
      </c>
      <c r="H22" s="88">
        <v>-23.358072733209852</v>
      </c>
      <c r="I22" s="88">
        <v>-27.220855419643332</v>
      </c>
      <c r="J22" s="88">
        <v>6.4149415620008483</v>
      </c>
      <c r="K22" s="88">
        <v>11.699505507084956</v>
      </c>
      <c r="L22" s="122">
        <v>5.0856884156004822</v>
      </c>
      <c r="M22" s="122">
        <v>37.519949733809689</v>
      </c>
      <c r="N22" s="122">
        <f>SUM(AN22:AQ22)</f>
        <v>5.0856884156004822</v>
      </c>
      <c r="O22" s="122">
        <f>SUM(AR22:AU22)</f>
        <v>37.519949733809689</v>
      </c>
      <c r="P22" s="88">
        <v>-3.7241198831096063</v>
      </c>
      <c r="Q22" s="88">
        <v>-9.6835170286304706</v>
      </c>
      <c r="R22" s="88">
        <v>-7.2135527893549209</v>
      </c>
      <c r="S22" s="88">
        <v>-11.640784018226313</v>
      </c>
      <c r="T22" s="88">
        <v>-11.336142515852083</v>
      </c>
      <c r="U22" s="88">
        <v>-9.4103976844943436</v>
      </c>
      <c r="V22" s="88">
        <v>-4.4728501267305756</v>
      </c>
      <c r="W22" s="88">
        <v>-10.92971212966741</v>
      </c>
      <c r="X22" s="88">
        <v>-5.9263661053673831</v>
      </c>
      <c r="Y22" s="88">
        <f>H22-(X22+Z22+AA22)</f>
        <v>-23.573515695419406</v>
      </c>
      <c r="Z22" s="88">
        <v>-7.3912297721552198</v>
      </c>
      <c r="AA22" s="88">
        <v>13.533038839732157</v>
      </c>
      <c r="AB22" s="88">
        <v>1.7918861895811709</v>
      </c>
      <c r="AC22" s="88">
        <v>-3.4149128161829672</v>
      </c>
      <c r="AD22" s="88">
        <v>-9.1193335374572477</v>
      </c>
      <c r="AE22" s="88">
        <f>I22-AB22-AC22-AD22</f>
        <v>-16.478495255584289</v>
      </c>
      <c r="AF22" s="88">
        <v>-9.5824802537234053</v>
      </c>
      <c r="AG22" s="88">
        <v>7.4821317814055295</v>
      </c>
      <c r="AH22" s="88">
        <v>-12.417888602561703</v>
      </c>
      <c r="AI22" s="88">
        <f>J22-AF22-AG22-AH22</f>
        <v>20.933178636880427</v>
      </c>
      <c r="AJ22" s="88">
        <v>-1.494174978283062</v>
      </c>
      <c r="AK22" s="88">
        <v>6.5673624444154068</v>
      </c>
      <c r="AL22" s="88">
        <v>14.649139188489212</v>
      </c>
      <c r="AM22" s="88">
        <v>-8.022821147536602</v>
      </c>
      <c r="AN22" s="88">
        <v>2.4250798589701019</v>
      </c>
      <c r="AO22" s="88">
        <v>-6.3517584301808663</v>
      </c>
      <c r="AP22" s="88">
        <v>11.15882698512373</v>
      </c>
      <c r="AQ22" s="88">
        <f>L22-(AN22+AO22+AP22)</f>
        <v>-2.1464599983124826</v>
      </c>
      <c r="AR22" s="88">
        <v>13.3226939121262</v>
      </c>
      <c r="AS22" s="88">
        <v>32.195525629689811</v>
      </c>
      <c r="AT22" s="88">
        <v>3.539939772516119</v>
      </c>
      <c r="AU22" s="278">
        <v>-11.538209580522441</v>
      </c>
      <c r="AV22" s="284"/>
      <c r="AW22" s="128">
        <f>AB22+AC22</f>
        <v>-1.6230266266017963</v>
      </c>
      <c r="AX22" s="128">
        <f>AD22+AE22</f>
        <v>-25.597828793041536</v>
      </c>
      <c r="AY22" s="128">
        <f>AF22+AG22</f>
        <v>-2.1003484723178758</v>
      </c>
      <c r="AZ22" s="128">
        <f>AH22+AI22</f>
        <v>8.5152900343187241</v>
      </c>
      <c r="BA22" s="128">
        <f>AJ22+AK22</f>
        <v>5.0731874661323451</v>
      </c>
      <c r="BB22" s="128">
        <f>AL22+AM22</f>
        <v>6.6263180409526097</v>
      </c>
      <c r="BC22" s="278">
        <f>AO22+AN22</f>
        <v>-3.9266785712107644</v>
      </c>
      <c r="BD22" s="124"/>
      <c r="BE22" s="124">
        <v>7.2321484139129657</v>
      </c>
      <c r="BF22" s="34">
        <f t="shared" si="2"/>
        <v>-2.3860489458586374</v>
      </c>
      <c r="BG22" s="103">
        <f t="shared" si="3"/>
        <v>17.010636794817572</v>
      </c>
      <c r="BH22" s="285"/>
      <c r="BI22" s="46">
        <v>0</v>
      </c>
      <c r="BJ22" s="46">
        <v>0</v>
      </c>
      <c r="BK22" s="46">
        <v>0</v>
      </c>
      <c r="BL22" s="46">
        <v>0</v>
      </c>
      <c r="BM22" s="46">
        <v>0</v>
      </c>
      <c r="BN22" s="46"/>
      <c r="BQ22" s="177">
        <v>6.7353111537212147</v>
      </c>
      <c r="BU22" s="119">
        <v>2.2117579157012575</v>
      </c>
      <c r="BV22" s="98"/>
      <c r="BW22" s="249"/>
      <c r="BX22" s="249"/>
    </row>
    <row r="23" spans="1:76" s="119" customFormat="1">
      <c r="A23" s="120" t="s">
        <v>5</v>
      </c>
      <c r="B23" s="291" t="s">
        <v>130</v>
      </c>
      <c r="C23" s="115"/>
      <c r="D23" s="115"/>
      <c r="E23" s="115">
        <v>3.7295829708445778</v>
      </c>
      <c r="F23" s="115">
        <v>-8.7296155807936557</v>
      </c>
      <c r="G23" s="115">
        <v>-12.034538503636391</v>
      </c>
      <c r="H23" s="115">
        <v>-17.299107518763456</v>
      </c>
      <c r="I23" s="115">
        <v>1.5967122915987675</v>
      </c>
      <c r="J23" s="115">
        <v>4.9849309398531103</v>
      </c>
      <c r="K23" s="115">
        <v>7.6401945852252018</v>
      </c>
      <c r="L23" s="122">
        <v>-20.733242958124798</v>
      </c>
      <c r="M23" s="122">
        <v>-42.115101018217992</v>
      </c>
      <c r="N23" s="122">
        <f>SUM(AN23:AQ23)</f>
        <v>-20.733242958124798</v>
      </c>
      <c r="O23" s="122">
        <f>SUM(AR23:AU23)</f>
        <v>-42.115101018217985</v>
      </c>
      <c r="P23" s="115">
        <v>1.8364617307786564</v>
      </c>
      <c r="Q23" s="115">
        <v>-6.7444439905258236</v>
      </c>
      <c r="R23" s="115">
        <v>-3.1167205658001045</v>
      </c>
      <c r="S23" s="115">
        <v>-0.7049127552463843</v>
      </c>
      <c r="T23" s="115">
        <v>-3.5832150526483324</v>
      </c>
      <c r="U23" s="115">
        <v>0.60095429474264883</v>
      </c>
      <c r="V23" s="115">
        <v>0.89991241094340169</v>
      </c>
      <c r="W23" s="115">
        <v>-9.95219015667411</v>
      </c>
      <c r="X23" s="115">
        <v>-11.509849142170365</v>
      </c>
      <c r="Y23" s="115">
        <v>7.9505491046887373</v>
      </c>
      <c r="Z23" s="115">
        <v>-7.3402305073042502</v>
      </c>
      <c r="AA23" s="115">
        <v>-6.3995769739775783</v>
      </c>
      <c r="AB23" s="115">
        <v>-1.6575761239823301</v>
      </c>
      <c r="AC23" s="115">
        <v>3.7938415595506001</v>
      </c>
      <c r="AD23" s="115">
        <v>-1.7116384669547318</v>
      </c>
      <c r="AE23" s="115">
        <v>1.1720853229852288</v>
      </c>
      <c r="AF23" s="115">
        <v>5.9635845080908005</v>
      </c>
      <c r="AG23" s="115">
        <v>-1.2513801611229693</v>
      </c>
      <c r="AH23" s="115">
        <v>-0.47103525838693439</v>
      </c>
      <c r="AI23" s="115">
        <f>J23-AF23-AG23-AH23</f>
        <v>0.7437618512722135</v>
      </c>
      <c r="AJ23" s="115">
        <v>2.9669376662067153</v>
      </c>
      <c r="AK23" s="115">
        <v>1.4830710528711462</v>
      </c>
      <c r="AL23" s="115">
        <v>12.956283109051427</v>
      </c>
      <c r="AM23" s="115">
        <v>-8.1383858576320947</v>
      </c>
      <c r="AN23" s="115">
        <v>-3.3767813122834638</v>
      </c>
      <c r="AO23" s="115">
        <v>-10.39590376485258</v>
      </c>
      <c r="AP23" s="115">
        <v>-10.212800740998185</v>
      </c>
      <c r="AQ23" s="115">
        <f>L23-(AN23+AO23+AP23)</f>
        <v>3.2522428600094315</v>
      </c>
      <c r="AR23" s="115">
        <v>-26.073535812832329</v>
      </c>
      <c r="AS23" s="115">
        <v>-25.715051582138518</v>
      </c>
      <c r="AT23" s="115">
        <v>2.8117090647997189</v>
      </c>
      <c r="AU23" s="292">
        <v>6.8617773119531442</v>
      </c>
      <c r="AV23" s="296"/>
      <c r="AW23" s="113">
        <f>AB23+AC23</f>
        <v>2.1362654355682702</v>
      </c>
      <c r="AX23" s="113">
        <f>AD23+AE23</f>
        <v>-0.53955314396950294</v>
      </c>
      <c r="AY23" s="113">
        <f>AF23+AG23</f>
        <v>4.7122043469678312</v>
      </c>
      <c r="AZ23" s="113">
        <f>AH23+AI23</f>
        <v>0.27272659288527912</v>
      </c>
      <c r="BA23" s="113">
        <f>AJ23+AK23</f>
        <v>4.4500087190778617</v>
      </c>
      <c r="BB23" s="113">
        <f>AL23+AM23</f>
        <v>4.8178972514193319</v>
      </c>
      <c r="BC23" s="292">
        <f>AO23+AN23</f>
        <v>-13.772685077136044</v>
      </c>
      <c r="BD23" s="124"/>
      <c r="BE23" s="124">
        <v>-23.985485818134229</v>
      </c>
      <c r="BF23" s="34">
        <f t="shared" si="2"/>
        <v>11.778455132408084</v>
      </c>
      <c r="BG23" s="103">
        <f t="shared" si="3"/>
        <v>-16.634044257741614</v>
      </c>
      <c r="BH23" s="285"/>
      <c r="BI23" s="46">
        <v>0</v>
      </c>
      <c r="BJ23" s="46">
        <v>0</v>
      </c>
      <c r="BK23" s="46">
        <v>0</v>
      </c>
      <c r="BL23" s="46">
        <v>0</v>
      </c>
      <c r="BM23" s="46">
        <v>0</v>
      </c>
      <c r="BN23" s="46"/>
      <c r="BQ23" s="132">
        <v>-10.395903764852578</v>
      </c>
      <c r="BS23" s="119">
        <f>BU23-BT23</f>
        <v>-0.56464439626519558</v>
      </c>
      <c r="BT23" s="119">
        <v>-0.74140224362581908</v>
      </c>
      <c r="BU23" s="119">
        <v>-1.3060466398910147</v>
      </c>
      <c r="BV23" s="98"/>
      <c r="BW23" s="249"/>
      <c r="BX23" s="249"/>
    </row>
    <row r="24" spans="1:76" s="289" customFormat="1">
      <c r="A24" s="93" t="s">
        <v>91</v>
      </c>
      <c r="B24" s="275" t="s">
        <v>130</v>
      </c>
      <c r="C24" s="95">
        <f>SUM(C20:C23)</f>
        <v>231.67401738707622</v>
      </c>
      <c r="D24" s="95">
        <f>SUM(D20:D23)</f>
        <v>301.33622220617445</v>
      </c>
      <c r="E24" s="95">
        <f>SUM(E20:E23)</f>
        <v>51.546028903435896</v>
      </c>
      <c r="F24" s="95">
        <f>SUM(F20:F23)</f>
        <v>61.819220508136034</v>
      </c>
      <c r="G24" s="95">
        <f>SUM(G20:G23)</f>
        <v>127.04788158354933</v>
      </c>
      <c r="H24" s="95">
        <f t="shared" ref="H24:AU24" si="10">SUM(H20:H23)</f>
        <v>187.69180059547918</v>
      </c>
      <c r="I24" s="95">
        <f t="shared" si="10"/>
        <v>278.13890826617393</v>
      </c>
      <c r="J24" s="95">
        <f t="shared" si="10"/>
        <v>464.77896754064835</v>
      </c>
      <c r="K24" s="95">
        <f t="shared" si="10"/>
        <v>784.62637426366211</v>
      </c>
      <c r="L24" s="96">
        <f t="shared" si="10"/>
        <v>367.92488953063321</v>
      </c>
      <c r="M24" s="96">
        <f t="shared" si="10"/>
        <v>217.79999994339803</v>
      </c>
      <c r="N24" s="96">
        <f t="shared" si="10"/>
        <v>367.92488953063321</v>
      </c>
      <c r="O24" s="96">
        <f t="shared" si="10"/>
        <v>217.79999994339758</v>
      </c>
      <c r="P24" s="95">
        <f t="shared" si="10"/>
        <v>-3.7688744888577537</v>
      </c>
      <c r="Q24" s="95">
        <f t="shared" si="10"/>
        <v>25.495180800538229</v>
      </c>
      <c r="R24" s="95">
        <f t="shared" si="10"/>
        <v>20.244277179365064</v>
      </c>
      <c r="S24" s="95">
        <f t="shared" si="10"/>
        <v>13.415705807072888</v>
      </c>
      <c r="T24" s="95">
        <f t="shared" si="10"/>
        <v>30.929408683200496</v>
      </c>
      <c r="U24" s="95">
        <f t="shared" si="10"/>
        <v>42.242032715945555</v>
      </c>
      <c r="V24" s="95">
        <f t="shared" si="10"/>
        <v>31.323425058917564</v>
      </c>
      <c r="W24" s="95">
        <f t="shared" si="10"/>
        <v>22.553276086513844</v>
      </c>
      <c r="X24" s="95">
        <f t="shared" si="10"/>
        <v>32.317825924842062</v>
      </c>
      <c r="Y24" s="95">
        <f t="shared" si="10"/>
        <v>64.135659672647051</v>
      </c>
      <c r="Z24" s="95">
        <f t="shared" si="10"/>
        <v>47.778950402818943</v>
      </c>
      <c r="AA24" s="95">
        <f t="shared" si="10"/>
        <v>43.459364595171031</v>
      </c>
      <c r="AB24" s="95">
        <f t="shared" si="10"/>
        <v>35.98816909661376</v>
      </c>
      <c r="AC24" s="95">
        <f t="shared" si="10"/>
        <v>85.206307219388705</v>
      </c>
      <c r="AD24" s="95">
        <f t="shared" si="10"/>
        <v>83.052800171225854</v>
      </c>
      <c r="AE24" s="95">
        <f t="shared" si="10"/>
        <v>73.89163177894568</v>
      </c>
      <c r="AF24" s="95">
        <f t="shared" si="10"/>
        <v>96.637233061625508</v>
      </c>
      <c r="AG24" s="95">
        <f t="shared" si="10"/>
        <v>111.70844645183334</v>
      </c>
      <c r="AH24" s="95">
        <f t="shared" si="10"/>
        <v>138.4192255125356</v>
      </c>
      <c r="AI24" s="95">
        <f t="shared" si="10"/>
        <v>118.01406251465393</v>
      </c>
      <c r="AJ24" s="95">
        <f t="shared" si="10"/>
        <v>176.12183103512172</v>
      </c>
      <c r="AK24" s="95">
        <f t="shared" si="10"/>
        <v>234.83441087615665</v>
      </c>
      <c r="AL24" s="95">
        <f t="shared" si="10"/>
        <v>257.75130809789101</v>
      </c>
      <c r="AM24" s="95">
        <f t="shared" si="10"/>
        <v>117.54653563976507</v>
      </c>
      <c r="AN24" s="95">
        <f t="shared" si="10"/>
        <v>128.63083369858595</v>
      </c>
      <c r="AO24" s="95">
        <f t="shared" si="10"/>
        <v>160.81854823494501</v>
      </c>
      <c r="AP24" s="95">
        <f t="shared" si="10"/>
        <v>80.35318669176678</v>
      </c>
      <c r="AQ24" s="95">
        <f t="shared" si="10"/>
        <v>-1.8776790946645638</v>
      </c>
      <c r="AR24" s="95">
        <f t="shared" si="10"/>
        <v>49.133576010204067</v>
      </c>
      <c r="AS24" s="95">
        <f t="shared" si="10"/>
        <v>82.251482808101031</v>
      </c>
      <c r="AT24" s="95">
        <f t="shared" si="10"/>
        <v>29.205783496235586</v>
      </c>
      <c r="AU24" s="276">
        <f t="shared" si="10"/>
        <v>57.209157628856929</v>
      </c>
      <c r="AV24" s="294"/>
      <c r="AW24" s="108">
        <f t="shared" ref="AW24:BC24" si="11">SUM(AW20:AW23)</f>
        <v>121.19447631600248</v>
      </c>
      <c r="AX24" s="108">
        <f t="shared" si="11"/>
        <v>156.94443195017155</v>
      </c>
      <c r="AY24" s="108">
        <f t="shared" si="11"/>
        <v>208.34567951345889</v>
      </c>
      <c r="AZ24" s="108">
        <f t="shared" si="11"/>
        <v>256.43328802718952</v>
      </c>
      <c r="BA24" s="108">
        <f t="shared" si="11"/>
        <v>410.95624191127837</v>
      </c>
      <c r="BB24" s="108">
        <f t="shared" si="11"/>
        <v>375.29784373765602</v>
      </c>
      <c r="BC24" s="276">
        <f t="shared" si="11"/>
        <v>289.44938193353107</v>
      </c>
      <c r="BD24" s="167"/>
      <c r="BE24" s="167"/>
      <c r="BF24" s="34">
        <f t="shared" si="2"/>
        <v>296.82233614055383</v>
      </c>
      <c r="BG24" s="103">
        <f t="shared" si="3"/>
        <v>-7.9394335279902748</v>
      </c>
      <c r="BH24" s="285"/>
      <c r="BI24" s="46">
        <v>0</v>
      </c>
      <c r="BJ24" s="46">
        <v>0</v>
      </c>
      <c r="BK24" s="46">
        <v>0</v>
      </c>
      <c r="BL24" s="46">
        <v>0</v>
      </c>
      <c r="BM24" s="46">
        <v>0</v>
      </c>
      <c r="BN24" s="46"/>
      <c r="BQ24" s="108">
        <f>SUM(BQ20:BQ23)</f>
        <v>92.897260952153914</v>
      </c>
      <c r="BV24" s="290"/>
      <c r="BW24" s="249"/>
      <c r="BX24" s="249"/>
    </row>
    <row r="25" spans="1:76" s="119" customFormat="1">
      <c r="A25" s="120" t="s">
        <v>92</v>
      </c>
      <c r="B25" s="291" t="s">
        <v>130</v>
      </c>
      <c r="C25" s="88">
        <v>-17.73</v>
      </c>
      <c r="D25" s="88">
        <v>4.5578701957916756</v>
      </c>
      <c r="E25" s="88">
        <v>-5.28719400392447</v>
      </c>
      <c r="F25" s="88">
        <v>-6.138012220818867</v>
      </c>
      <c r="G25" s="88">
        <v>-8.7755122255215827</v>
      </c>
      <c r="H25" s="88">
        <v>-8.1411986124315021</v>
      </c>
      <c r="I25" s="88">
        <v>-4.592727336411337</v>
      </c>
      <c r="J25" s="88">
        <v>-5.7588393735965155</v>
      </c>
      <c r="K25" s="88">
        <v>3.9528494523853719</v>
      </c>
      <c r="L25" s="96">
        <v>28.617145323592695</v>
      </c>
      <c r="M25" s="96">
        <v>-12.328030830782211</v>
      </c>
      <c r="N25" s="96">
        <f>SUM(AN25:AQ25)</f>
        <v>28.617145323592695</v>
      </c>
      <c r="O25" s="96">
        <f>SUM(AR25:AU25)</f>
        <v>-12.328030830782211</v>
      </c>
      <c r="P25" s="297">
        <v>-0.57036070281858831</v>
      </c>
      <c r="Q25" s="88">
        <v>-1.74268568807071</v>
      </c>
      <c r="R25" s="88">
        <v>-3.4439149909463458</v>
      </c>
      <c r="S25" s="88">
        <v>-0.37047441771293599</v>
      </c>
      <c r="T25" s="88">
        <v>-2.3068396927598869</v>
      </c>
      <c r="U25" s="88">
        <v>-3.5579837362439033</v>
      </c>
      <c r="V25" s="88">
        <v>-0.97394868490938102</v>
      </c>
      <c r="W25" s="88">
        <v>-1.936740111608408</v>
      </c>
      <c r="X25" s="88">
        <v>-2.7566260285266284</v>
      </c>
      <c r="Y25" s="88">
        <v>-2.7953085264392503</v>
      </c>
      <c r="Z25" s="88">
        <v>-1.0012926171499856</v>
      </c>
      <c r="AA25" s="88">
        <f>H25-X25-Y25-Z25</f>
        <v>-1.5879714403156373</v>
      </c>
      <c r="AB25" s="88">
        <v>-1.8637192470614641</v>
      </c>
      <c r="AC25" s="88">
        <v>-1.6167378532717207</v>
      </c>
      <c r="AD25" s="88">
        <v>-1.0753014174625699</v>
      </c>
      <c r="AE25" s="88">
        <f>I25-AB25-AC25-AD25</f>
        <v>-3.69688186155821E-2</v>
      </c>
      <c r="AF25" s="88">
        <v>-2.0164332502410089</v>
      </c>
      <c r="AG25" s="88">
        <v>-1.9933469122237999</v>
      </c>
      <c r="AH25" s="88">
        <v>-0.93262240650322425</v>
      </c>
      <c r="AI25" s="88">
        <f>J25-AF25-AG25-AH25</f>
        <v>-0.81643680462848245</v>
      </c>
      <c r="AJ25" s="88">
        <v>-0.84242697085174778</v>
      </c>
      <c r="AK25" s="88">
        <v>-0.81910441422506097</v>
      </c>
      <c r="AL25" s="88">
        <v>1.9963895337167585</v>
      </c>
      <c r="AM25" s="88">
        <v>3.6179913037454221</v>
      </c>
      <c r="AN25" s="88">
        <v>-0.80510363800218177</v>
      </c>
      <c r="AO25" s="88">
        <v>-1.7320270364892605</v>
      </c>
      <c r="AP25" s="88">
        <v>11.217335017580805</v>
      </c>
      <c r="AQ25" s="88">
        <f>L25-(AN25+AO25+AP25)</f>
        <v>19.93694098050333</v>
      </c>
      <c r="AR25" s="88">
        <v>0.79878005977592015</v>
      </c>
      <c r="AS25" s="88">
        <v>-0.20612153943619949</v>
      </c>
      <c r="AT25" s="88">
        <v>-3.4479473144553143</v>
      </c>
      <c r="AU25" s="278">
        <v>-9.4727420366666166</v>
      </c>
      <c r="AV25" s="284"/>
      <c r="AW25" s="113">
        <f>AB25+AC25</f>
        <v>-3.4804571003331848</v>
      </c>
      <c r="AX25" s="113">
        <f>AD25+AE25</f>
        <v>-1.112270236078152</v>
      </c>
      <c r="AY25" s="113">
        <f>AF25+AG25</f>
        <v>-4.0097801624648088</v>
      </c>
      <c r="AZ25" s="113">
        <f>AH25+AI25</f>
        <v>-1.7490592111317067</v>
      </c>
      <c r="BA25" s="113">
        <f>AJ25+AK25</f>
        <v>-1.6615313850768088</v>
      </c>
      <c r="BB25" s="113">
        <f>AL25+AM25</f>
        <v>5.6143808374621802</v>
      </c>
      <c r="BC25" s="292">
        <f>AO25+AN25</f>
        <v>-2.5371306744914421</v>
      </c>
      <c r="BD25" s="124"/>
      <c r="BE25" s="117">
        <v>8.680204343089363</v>
      </c>
      <c r="BF25" s="34">
        <f t="shared" si="2"/>
        <v>-25.539895160621956</v>
      </c>
      <c r="BG25" s="103">
        <f t="shared" si="3"/>
        <v>44.074965349206067</v>
      </c>
      <c r="BH25" s="285"/>
      <c r="BI25" s="46">
        <v>0</v>
      </c>
      <c r="BJ25" s="46">
        <v>0</v>
      </c>
      <c r="BK25" s="46">
        <v>0</v>
      </c>
      <c r="BL25" s="46">
        <v>0</v>
      </c>
      <c r="BM25" s="46">
        <v>0</v>
      </c>
      <c r="BN25" s="46"/>
      <c r="BQ25" s="132">
        <v>6.465929891580787</v>
      </c>
      <c r="BT25" s="119">
        <v>4.7514050900060107</v>
      </c>
      <c r="BU25" s="119">
        <v>4.6313435698605918</v>
      </c>
      <c r="BV25" s="98"/>
      <c r="BW25" s="249"/>
      <c r="BX25" s="249"/>
    </row>
    <row r="26" spans="1:76" s="119" customFormat="1">
      <c r="A26" s="120" t="s">
        <v>2</v>
      </c>
      <c r="B26" s="291" t="s">
        <v>130</v>
      </c>
      <c r="C26" s="88"/>
      <c r="D26" s="88"/>
      <c r="E26" s="88"/>
      <c r="F26" s="88"/>
      <c r="G26" s="88"/>
      <c r="H26" s="88"/>
      <c r="I26" s="88"/>
      <c r="J26" s="88"/>
      <c r="K26" s="88"/>
      <c r="L26" s="96">
        <v>-9.9308554164895035</v>
      </c>
      <c r="M26" s="96">
        <v>0</v>
      </c>
      <c r="N26" s="96">
        <f>SUM(AN26:AQ26)</f>
        <v>-9.9308554164895035</v>
      </c>
      <c r="O26" s="96">
        <f>SUM(AR26:AU26)</f>
        <v>0</v>
      </c>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v>-9.9308554164895035</v>
      </c>
      <c r="AR26" s="88">
        <v>0</v>
      </c>
      <c r="AS26" s="88">
        <v>0</v>
      </c>
      <c r="AT26" s="88">
        <v>0</v>
      </c>
      <c r="AU26" s="276">
        <v>0</v>
      </c>
      <c r="AV26" s="284"/>
      <c r="AW26" s="123"/>
      <c r="AX26" s="123"/>
      <c r="AY26" s="123"/>
      <c r="AZ26" s="123"/>
      <c r="BA26" s="123"/>
      <c r="BB26" s="123"/>
      <c r="BC26" s="278"/>
      <c r="BD26" s="124"/>
      <c r="BE26" s="124"/>
      <c r="BF26" s="34">
        <f t="shared" si="2"/>
        <v>9.9308554164895035</v>
      </c>
      <c r="BG26" s="103">
        <f t="shared" si="3"/>
        <v>-9.9308554164895035</v>
      </c>
      <c r="BH26" s="285"/>
      <c r="BI26" s="46"/>
      <c r="BJ26" s="46"/>
      <c r="BK26" s="46"/>
      <c r="BL26" s="46"/>
      <c r="BM26" s="46"/>
      <c r="BN26" s="46"/>
      <c r="BQ26" s="125"/>
      <c r="BV26" s="98"/>
      <c r="BW26" s="249"/>
      <c r="BX26" s="249"/>
    </row>
    <row r="27" spans="1:76" s="289" customFormat="1">
      <c r="A27" s="93" t="s">
        <v>93</v>
      </c>
      <c r="B27" s="275" t="s">
        <v>130</v>
      </c>
      <c r="C27" s="95">
        <f>SUM(C24:C25)</f>
        <v>213.94401738707623</v>
      </c>
      <c r="D27" s="95">
        <f>SUM(D24:D25)</f>
        <v>305.89409240196613</v>
      </c>
      <c r="E27" s="95">
        <f>SUM(E24:E25)</f>
        <v>46.258834899511427</v>
      </c>
      <c r="F27" s="95">
        <f>SUM(F24:F25)</f>
        <v>55.681208287317169</v>
      </c>
      <c r="G27" s="95">
        <f>SUM(G24:G25)</f>
        <v>118.27236935802775</v>
      </c>
      <c r="H27" s="95">
        <f>H24+H25</f>
        <v>179.55060198304767</v>
      </c>
      <c r="I27" s="95">
        <f>I24+I25</f>
        <v>273.54618092976261</v>
      </c>
      <c r="J27" s="95">
        <f>J24+J25</f>
        <v>459.02012816705184</v>
      </c>
      <c r="K27" s="95">
        <f>K24+K25</f>
        <v>788.57922371604752</v>
      </c>
      <c r="L27" s="96">
        <f>L24+L25+L26</f>
        <v>386.61117943773638</v>
      </c>
      <c r="M27" s="96">
        <f>M24+M25+M26</f>
        <v>205.47196911261582</v>
      </c>
      <c r="N27" s="96">
        <f>N24+N25+N26</f>
        <v>386.61117943773638</v>
      </c>
      <c r="O27" s="96">
        <f>O24+O25+O26</f>
        <v>205.47196911261537</v>
      </c>
      <c r="P27" s="95">
        <f t="shared" ref="P27:Z27" si="12">SUM(P24:P25)</f>
        <v>-4.3392351916763419</v>
      </c>
      <c r="Q27" s="95">
        <f t="shared" si="12"/>
        <v>23.752495112467518</v>
      </c>
      <c r="R27" s="95">
        <f t="shared" si="12"/>
        <v>16.800362188418717</v>
      </c>
      <c r="S27" s="95">
        <f t="shared" si="12"/>
        <v>13.045231389359952</v>
      </c>
      <c r="T27" s="95">
        <f t="shared" si="12"/>
        <v>28.622568990440609</v>
      </c>
      <c r="U27" s="95">
        <f t="shared" si="12"/>
        <v>38.68404897970165</v>
      </c>
      <c r="V27" s="95">
        <f t="shared" si="12"/>
        <v>30.349476374008184</v>
      </c>
      <c r="W27" s="95">
        <f t="shared" si="12"/>
        <v>20.616535974905435</v>
      </c>
      <c r="X27" s="95">
        <f t="shared" si="12"/>
        <v>29.561199896315433</v>
      </c>
      <c r="Y27" s="95">
        <f t="shared" si="12"/>
        <v>61.340351146207801</v>
      </c>
      <c r="Z27" s="95">
        <f t="shared" si="12"/>
        <v>46.777657785668957</v>
      </c>
      <c r="AA27" s="95">
        <f t="shared" ref="AA27:AO27" si="13">AA24+AA25</f>
        <v>41.871393154855397</v>
      </c>
      <c r="AB27" s="95">
        <f t="shared" si="13"/>
        <v>34.124449849552299</v>
      </c>
      <c r="AC27" s="95">
        <f t="shared" si="13"/>
        <v>83.58956936611699</v>
      </c>
      <c r="AD27" s="95">
        <f t="shared" si="13"/>
        <v>81.977498753763285</v>
      </c>
      <c r="AE27" s="95">
        <f t="shared" si="13"/>
        <v>73.854662960330103</v>
      </c>
      <c r="AF27" s="95">
        <f t="shared" si="13"/>
        <v>94.620799811384501</v>
      </c>
      <c r="AG27" s="95">
        <f t="shared" si="13"/>
        <v>109.71509953960954</v>
      </c>
      <c r="AH27" s="95">
        <f t="shared" si="13"/>
        <v>137.48660310603239</v>
      </c>
      <c r="AI27" s="95">
        <f t="shared" si="13"/>
        <v>117.19762571002545</v>
      </c>
      <c r="AJ27" s="95">
        <f t="shared" si="13"/>
        <v>175.27940406426995</v>
      </c>
      <c r="AK27" s="95">
        <f t="shared" si="13"/>
        <v>234.0153064619316</v>
      </c>
      <c r="AL27" s="95">
        <f t="shared" si="13"/>
        <v>259.74769763160776</v>
      </c>
      <c r="AM27" s="95">
        <f t="shared" si="13"/>
        <v>121.1645269435105</v>
      </c>
      <c r="AN27" s="95">
        <f t="shared" si="13"/>
        <v>127.82573006058377</v>
      </c>
      <c r="AO27" s="95">
        <f t="shared" si="13"/>
        <v>159.08652119845576</v>
      </c>
      <c r="AP27" s="95">
        <f t="shared" ref="AP27:AU27" si="14">AP24+AP25+AP26</f>
        <v>91.570521709347588</v>
      </c>
      <c r="AQ27" s="95">
        <f t="shared" si="14"/>
        <v>8.1284064693492617</v>
      </c>
      <c r="AR27" s="95">
        <f t="shared" si="14"/>
        <v>49.932356069979988</v>
      </c>
      <c r="AS27" s="95">
        <f t="shared" si="14"/>
        <v>82.045361268664834</v>
      </c>
      <c r="AT27" s="95">
        <f t="shared" si="14"/>
        <v>25.75783618178027</v>
      </c>
      <c r="AU27" s="276">
        <f t="shared" si="14"/>
        <v>47.736415592190312</v>
      </c>
      <c r="AW27" s="108">
        <f t="shared" ref="AW27:BC27" si="15">AW24+AW25</f>
        <v>117.7140192156693</v>
      </c>
      <c r="AX27" s="108">
        <f t="shared" si="15"/>
        <v>155.83216171409339</v>
      </c>
      <c r="AY27" s="108">
        <f t="shared" si="15"/>
        <v>204.33589935099408</v>
      </c>
      <c r="AZ27" s="108">
        <f t="shared" si="15"/>
        <v>254.68422881605781</v>
      </c>
      <c r="BA27" s="108">
        <f t="shared" si="15"/>
        <v>409.29471052620158</v>
      </c>
      <c r="BB27" s="108">
        <f t="shared" si="15"/>
        <v>380.91222457511822</v>
      </c>
      <c r="BC27" s="276">
        <f t="shared" si="15"/>
        <v>286.91225125903964</v>
      </c>
      <c r="BD27" s="167"/>
      <c r="BE27" s="167"/>
      <c r="BF27" s="34">
        <f>AO27+AN27+AM27+AL27-N27</f>
        <v>281.21329639642136</v>
      </c>
      <c r="BG27" s="103">
        <f t="shared" si="3"/>
        <v>26.204676404726314</v>
      </c>
      <c r="BH27" s="285"/>
      <c r="BI27" s="46">
        <v>0</v>
      </c>
      <c r="BJ27" s="46">
        <v>0</v>
      </c>
      <c r="BK27" s="46">
        <v>0</v>
      </c>
      <c r="BL27" s="46">
        <v>0</v>
      </c>
      <c r="BM27" s="46">
        <v>0</v>
      </c>
      <c r="BN27" s="46"/>
      <c r="BQ27" s="108">
        <f>BQ24+BQ25</f>
        <v>99.363190843734699</v>
      </c>
      <c r="BW27" s="249"/>
      <c r="BX27" s="249"/>
    </row>
    <row r="28" spans="1:76" s="137" customFormat="1">
      <c r="A28" s="133" t="s">
        <v>94</v>
      </c>
      <c r="B28" s="298" t="s">
        <v>78</v>
      </c>
      <c r="C28" s="256">
        <f t="shared" ref="C28:K28" si="16">-SUM(C21:C23)/(C20-C19)</f>
        <v>6.2291547602775457E-2</v>
      </c>
      <c r="D28" s="256">
        <f t="shared" si="16"/>
        <v>7.2498033499415998E-2</v>
      </c>
      <c r="E28" s="256">
        <f t="shared" si="16"/>
        <v>0.43977807130221636</v>
      </c>
      <c r="F28" s="256">
        <f t="shared" si="16"/>
        <v>0.37356581933268124</v>
      </c>
      <c r="G28" s="256">
        <f t="shared" si="16"/>
        <v>0.28480478962570382</v>
      </c>
      <c r="H28" s="256">
        <f t="shared" si="16"/>
        <v>0.24531701222234162</v>
      </c>
      <c r="I28" s="256">
        <f t="shared" si="16"/>
        <v>0.18169009954071752</v>
      </c>
      <c r="J28" s="256">
        <f t="shared" si="16"/>
        <v>0.1353120902889671</v>
      </c>
      <c r="K28" s="256">
        <f t="shared" si="16"/>
        <v>0.12580821063385969</v>
      </c>
      <c r="L28" s="257">
        <f t="shared" ref="L28:BC28" si="17">-SUM(L21:L23)/(L20-L19)</f>
        <v>0.13089740049083523</v>
      </c>
      <c r="M28" s="257">
        <f t="shared" ref="M28" si="18">-SUM(M21:M23)/(M20-M19)</f>
        <v>3.2321263039072033E-2</v>
      </c>
      <c r="N28" s="257">
        <f>-SUM(N21:N23)/(N20-N19)</f>
        <v>0.13089740049083523</v>
      </c>
      <c r="O28" s="257">
        <f>-SUM(O21:O23)/(O20-O19)</f>
        <v>3.2321263039072068E-2</v>
      </c>
      <c r="P28" s="256">
        <f t="shared" si="17"/>
        <v>0.67328664436151919</v>
      </c>
      <c r="Q28" s="256">
        <f t="shared" si="17"/>
        <v>0.41367171095028421</v>
      </c>
      <c r="R28" s="256">
        <f t="shared" si="17"/>
        <v>0.35970341832579189</v>
      </c>
      <c r="S28" s="256">
        <f t="shared" si="17"/>
        <v>0.33851614402749985</v>
      </c>
      <c r="T28" s="256">
        <f t="shared" si="17"/>
        <v>0.32298324124622158</v>
      </c>
      <c r="U28" s="256">
        <f t="shared" si="17"/>
        <v>0.23722971298743753</v>
      </c>
      <c r="V28" s="256">
        <f t="shared" si="17"/>
        <v>0.20479462450012265</v>
      </c>
      <c r="W28" s="256">
        <f t="shared" si="17"/>
        <v>0.36796680863992132</v>
      </c>
      <c r="X28" s="256">
        <f t="shared" si="17"/>
        <v>0.39188033988775095</v>
      </c>
      <c r="Y28" s="256">
        <f t="shared" si="17"/>
        <v>0.27078141865450994</v>
      </c>
      <c r="Z28" s="256">
        <f t="shared" si="17"/>
        <v>0.30377494005716965</v>
      </c>
      <c r="AA28" s="256">
        <f t="shared" si="17"/>
        <v>-0.10291218592412356</v>
      </c>
      <c r="AB28" s="256">
        <f t="shared" si="17"/>
        <v>0.1362472858305887</v>
      </c>
      <c r="AC28" s="256">
        <f t="shared" si="17"/>
        <v>0.17864278899196634</v>
      </c>
      <c r="AD28" s="256">
        <f t="shared" si="17"/>
        <v>0.19253254170478942</v>
      </c>
      <c r="AE28" s="256">
        <f t="shared" si="17"/>
        <v>0.19364999005766514</v>
      </c>
      <c r="AF28" s="256">
        <f t="shared" si="17"/>
        <v>0.16488448998874228</v>
      </c>
      <c r="AG28" s="256">
        <f t="shared" si="17"/>
        <v>8.7399247640939426E-2</v>
      </c>
      <c r="AH28" s="256">
        <f t="shared" si="17"/>
        <v>0.18952914787453484</v>
      </c>
      <c r="AI28" s="256">
        <f t="shared" si="17"/>
        <v>8.6314645293380843E-2</v>
      </c>
      <c r="AJ28" s="256">
        <f t="shared" si="17"/>
        <v>0.12334737991587386</v>
      </c>
      <c r="AK28" s="256">
        <f t="shared" si="17"/>
        <v>0.13094951533075144</v>
      </c>
      <c r="AL28" s="256">
        <f t="shared" si="17"/>
        <v>6.8589527087920252E-2</v>
      </c>
      <c r="AM28" s="256">
        <f t="shared" si="17"/>
        <v>0.20829418850940895</v>
      </c>
      <c r="AN28" s="256">
        <f t="shared" si="17"/>
        <v>4.8960731818261868E-2</v>
      </c>
      <c r="AO28" s="256">
        <f t="shared" si="17"/>
        <v>0.14183088014039938</v>
      </c>
      <c r="AP28" s="256">
        <f t="shared" si="17"/>
        <v>9.9754589314709985E-2</v>
      </c>
      <c r="AQ28" s="256">
        <f t="shared" si="17"/>
        <v>1.2194692707097372</v>
      </c>
      <c r="AR28" s="256">
        <f>-SUM(AR21:AR23)/(AR20-AR19)</f>
        <v>0.38683175477468162</v>
      </c>
      <c r="AS28" s="256">
        <f>-SUM(AS21:AS23)/(AS20-AS19)</f>
        <v>8.6796605129676005E-2</v>
      </c>
      <c r="AT28" s="256">
        <f>-SUM(AT21:AT23)/(AT20-AT19)</f>
        <v>0.10008606643686059</v>
      </c>
      <c r="AU28" s="258">
        <f>-SUM(AU21:AU23)/(AU20-AU19)</f>
        <v>-1.5426702749938983</v>
      </c>
      <c r="AW28" s="135">
        <f t="shared" si="17"/>
        <v>0.166447999252749</v>
      </c>
      <c r="AX28" s="135">
        <f t="shared" si="17"/>
        <v>0.19305902016881785</v>
      </c>
      <c r="AY28" s="135">
        <f t="shared" si="17"/>
        <v>0.12361896004170367</v>
      </c>
      <c r="AZ28" s="135">
        <f t="shared" si="17"/>
        <v>0.144554425728079</v>
      </c>
      <c r="BA28" s="135">
        <f t="shared" si="17"/>
        <v>0.12764119549463945</v>
      </c>
      <c r="BB28" s="135">
        <f t="shared" si="17"/>
        <v>0.11978289027346303</v>
      </c>
      <c r="BC28" s="299">
        <f t="shared" si="17"/>
        <v>0.10292230899714745</v>
      </c>
      <c r="BD28" s="300"/>
      <c r="BE28" s="300"/>
      <c r="BF28" s="301"/>
      <c r="BG28" s="302"/>
      <c r="BH28" s="302"/>
      <c r="BI28" s="46">
        <v>0</v>
      </c>
      <c r="BJ28" s="46">
        <v>0</v>
      </c>
      <c r="BK28" s="46">
        <v>0</v>
      </c>
      <c r="BL28" s="46">
        <v>0</v>
      </c>
      <c r="BM28" s="46">
        <v>0</v>
      </c>
      <c r="BN28" s="46"/>
      <c r="BQ28" s="135">
        <f>-SUM(BQ21:BQ23)/(BQ20-BQ19)</f>
        <v>0.12692405841103599</v>
      </c>
      <c r="BW28" s="249"/>
      <c r="BX28" s="249"/>
    </row>
    <row r="29" spans="1:76" s="137" customFormat="1">
      <c r="A29" s="133" t="s">
        <v>95</v>
      </c>
      <c r="B29" s="298" t="s">
        <v>78</v>
      </c>
      <c r="C29" s="256">
        <f>C28</f>
        <v>6.2291547602775457E-2</v>
      </c>
      <c r="D29" s="256">
        <f>D28</f>
        <v>7.2498033499415998E-2</v>
      </c>
      <c r="E29" s="256">
        <f t="shared" ref="E29:AQ29" si="19">-E21/E20</f>
        <v>0.16293213693074868</v>
      </c>
      <c r="F29" s="256">
        <f t="shared" si="19"/>
        <v>8.7066781765536186E-2</v>
      </c>
      <c r="G29" s="256">
        <f t="shared" si="19"/>
        <v>7.3453425795531879E-2</v>
      </c>
      <c r="H29" s="256">
        <f t="shared" si="19"/>
        <v>9.5505885502668336E-2</v>
      </c>
      <c r="I29" s="256">
        <f t="shared" si="19"/>
        <v>0.10915558669519965</v>
      </c>
      <c r="J29" s="256">
        <f t="shared" si="19"/>
        <v>0.15631512789397878</v>
      </c>
      <c r="K29" s="256">
        <f t="shared" si="19"/>
        <v>0.14487020346452936</v>
      </c>
      <c r="L29" s="257">
        <f t="shared" si="19"/>
        <v>9.3879911797597373E-2</v>
      </c>
      <c r="M29" s="257">
        <f t="shared" si="19"/>
        <v>1.1235515907761631E-2</v>
      </c>
      <c r="N29" s="257">
        <f t="shared" si="19"/>
        <v>9.3879911797597373E-2</v>
      </c>
      <c r="O29" s="257">
        <f t="shared" si="19"/>
        <v>1.1235515907761661E-2</v>
      </c>
      <c r="P29" s="256">
        <f t="shared" si="19"/>
        <v>3.6791002317338566</v>
      </c>
      <c r="Q29" s="256">
        <f t="shared" si="19"/>
        <v>7.5544049699249341E-2</v>
      </c>
      <c r="R29" s="256">
        <f t="shared" si="19"/>
        <v>0.1346660360795692</v>
      </c>
      <c r="S29" s="256">
        <f t="shared" si="19"/>
        <v>-3.7196925906834918E-2</v>
      </c>
      <c r="T29" s="256">
        <f t="shared" si="19"/>
        <v>6.6727713998301533E-2</v>
      </c>
      <c r="U29" s="256">
        <f t="shared" si="19"/>
        <v>0.10960525818177716</v>
      </c>
      <c r="V29" s="256">
        <f t="shared" si="19"/>
        <v>0.13734571136317336</v>
      </c>
      <c r="W29" s="256">
        <f t="shared" si="19"/>
        <v>-2.9060609682141636E-2</v>
      </c>
      <c r="X29" s="256">
        <f t="shared" si="19"/>
        <v>9.4648473516901796E-2</v>
      </c>
      <c r="Y29" s="256">
        <f t="shared" si="19"/>
        <v>9.6738015567169974E-2</v>
      </c>
      <c r="Z29" s="256">
        <f t="shared" si="19"/>
        <v>0.10945394224418228</v>
      </c>
      <c r="AA29" s="256">
        <f t="shared" si="19"/>
        <v>6.8827746552995117E-2</v>
      </c>
      <c r="AB29" s="256">
        <f t="shared" si="19"/>
        <v>0.14183043767033637</v>
      </c>
      <c r="AC29" s="256">
        <f t="shared" si="19"/>
        <v>0.1844416137134931</v>
      </c>
      <c r="AD29" s="256">
        <f t="shared" si="19"/>
        <v>9.0496794553614215E-2</v>
      </c>
      <c r="AE29" s="256">
        <f t="shared" si="19"/>
        <v>3.0109002836292552E-2</v>
      </c>
      <c r="AF29" s="256">
        <f t="shared" si="19"/>
        <v>0.12739855482439547</v>
      </c>
      <c r="AG29" s="256">
        <f t="shared" si="19"/>
        <v>0.14059549481574934</v>
      </c>
      <c r="AH29" s="256">
        <f t="shared" si="19"/>
        <v>0.11239402794791836</v>
      </c>
      <c r="AI29" s="256">
        <f t="shared" si="19"/>
        <v>0.25484755707067236</v>
      </c>
      <c r="AJ29" s="256">
        <f t="shared" si="19"/>
        <v>0.13149181865381251</v>
      </c>
      <c r="AK29" s="256">
        <f t="shared" si="19"/>
        <v>0.15768411528287699</v>
      </c>
      <c r="AL29" s="256">
        <f t="shared" si="19"/>
        <v>0.16504875155113194</v>
      </c>
      <c r="AM29" s="256">
        <f t="shared" si="19"/>
        <v>0.1024329648600155</v>
      </c>
      <c r="AN29" s="256">
        <f t="shared" si="19"/>
        <v>4.1927587175223685E-2</v>
      </c>
      <c r="AO29" s="256">
        <f t="shared" si="19"/>
        <v>5.2601406282338711E-2</v>
      </c>
      <c r="AP29" s="256">
        <f t="shared" si="19"/>
        <v>0.11052613698968965</v>
      </c>
      <c r="AQ29" s="256">
        <f t="shared" si="19"/>
        <v>1.2626213839394123</v>
      </c>
      <c r="AR29" s="256">
        <f>-AR21/AR20</f>
        <v>0.22479100571738178</v>
      </c>
      <c r="AS29" s="256">
        <f>-AS21/AS20</f>
        <v>0.15690359502902662</v>
      </c>
      <c r="AT29" s="256">
        <f>-AT21/AT20</f>
        <v>0.2925730326454607</v>
      </c>
      <c r="AU29" s="258">
        <f>-AU21/AU20</f>
        <v>-1.7007008115495363</v>
      </c>
      <c r="AW29" s="135" t="s">
        <v>134</v>
      </c>
      <c r="AX29" s="135">
        <f t="shared" ref="AX29:BC29" si="20">-AX21/AX20</f>
        <v>6.2044414066895495E-2</v>
      </c>
      <c r="AY29" s="135">
        <f t="shared" si="20"/>
        <v>0.13421472996146683</v>
      </c>
      <c r="AZ29" s="135">
        <f t="shared" si="20"/>
        <v>0.17383505607497796</v>
      </c>
      <c r="BA29" s="135">
        <f t="shared" si="20"/>
        <v>0.14648551573364013</v>
      </c>
      <c r="BB29" s="135">
        <f t="shared" si="20"/>
        <v>0.14308095025859954</v>
      </c>
      <c r="BC29" s="299">
        <f t="shared" si="20"/>
        <v>4.8127384829744969E-2</v>
      </c>
      <c r="BD29" s="300"/>
      <c r="BE29" s="300"/>
      <c r="BF29" s="301"/>
      <c r="BG29" s="302"/>
      <c r="BH29" s="302"/>
      <c r="BI29" s="46" t="e">
        <v>#VALUE!</v>
      </c>
      <c r="BJ29" s="46">
        <v>0</v>
      </c>
      <c r="BK29" s="46">
        <v>0</v>
      </c>
      <c r="BL29" s="46">
        <v>0</v>
      </c>
      <c r="BM29" s="46">
        <v>0</v>
      </c>
      <c r="BN29" s="46"/>
      <c r="BQ29" s="135">
        <f>-BQ21/BQ20</f>
        <v>9.2714533512041217E-2</v>
      </c>
      <c r="BW29" s="249"/>
      <c r="BX29" s="249"/>
    </row>
    <row r="30" spans="1:76" s="304" customFormat="1">
      <c r="A30" s="303" t="s">
        <v>96</v>
      </c>
      <c r="B30" s="291" t="s">
        <v>130</v>
      </c>
      <c r="C30" s="140"/>
      <c r="D30" s="140"/>
      <c r="E30" s="140"/>
      <c r="F30" s="140"/>
      <c r="G30" s="88">
        <f>'Historical Financials THB_EN'!G30/G8</f>
        <v>-5.4911259692976158</v>
      </c>
      <c r="H30" s="88">
        <f>'Historical Financials THB_EN'!H30/H8</f>
        <v>-30.624655472625943</v>
      </c>
      <c r="I30" s="88">
        <f>'Historical Financials THB_EN'!I30/I8</f>
        <v>-29.753718645770526</v>
      </c>
      <c r="J30" s="88">
        <f>'Historical Financials THB_EN'!J30/J8</f>
        <v>-30.942964748595788</v>
      </c>
      <c r="K30" s="88">
        <v>-32.485613514015228</v>
      </c>
      <c r="L30" s="96">
        <v>-31.650713789121262</v>
      </c>
      <c r="M30" s="96">
        <v>-23.930578035142602</v>
      </c>
      <c r="N30" s="96">
        <f>SUM(AN30:AQ30)</f>
        <v>-31.650713789121262</v>
      </c>
      <c r="O30" s="96">
        <f>SUM(AR30:AU30)</f>
        <v>-23.930578035142602</v>
      </c>
      <c r="P30" s="88"/>
      <c r="Q30" s="88"/>
      <c r="R30" s="88"/>
      <c r="S30" s="88"/>
      <c r="T30" s="88"/>
      <c r="U30" s="88"/>
      <c r="V30" s="88"/>
      <c r="W30" s="88">
        <f>'Historical Financials THB_EN'!W30/W8</f>
        <v>-5.4539758447488049</v>
      </c>
      <c r="X30" s="88">
        <f>'Historical Financials THB_EN'!X30/X8</f>
        <v>-7.9306111463224251</v>
      </c>
      <c r="Y30" s="88">
        <v>-7.8688339153159763</v>
      </c>
      <c r="Z30" s="88">
        <v>-7.4656923901807488</v>
      </c>
      <c r="AA30" s="88">
        <f>H30-X30-Y30-Z30</f>
        <v>-7.3595180208067941</v>
      </c>
      <c r="AB30" s="88">
        <f>'Historical Financials THB_EN'!AB30/AB8</f>
        <v>-7.3436985417512837</v>
      </c>
      <c r="AC30" s="88">
        <v>-7.37425419056156</v>
      </c>
      <c r="AD30" s="88">
        <v>-7.5782377670827668</v>
      </c>
      <c r="AE30" s="88">
        <f>I30-AB30-AC30-AD30</f>
        <v>-7.4575281463749157</v>
      </c>
      <c r="AF30" s="88">
        <f>'Historical Financials THB_EN'!AF30/AF8</f>
        <v>-7.3749118396982318</v>
      </c>
      <c r="AG30" s="88">
        <v>-7.6291636556306699</v>
      </c>
      <c r="AH30" s="88">
        <v>-7.9222846200827135</v>
      </c>
      <c r="AI30" s="88">
        <f>J30-AF30-AG30-AH30</f>
        <v>-8.0166046331841727</v>
      </c>
      <c r="AJ30" s="88">
        <v>-8.2081817244529898</v>
      </c>
      <c r="AK30" s="88">
        <v>-8.1958903177775912</v>
      </c>
      <c r="AL30" s="88">
        <v>-8.0181348792520524</v>
      </c>
      <c r="AM30" s="88">
        <v>-8.0634065925325942</v>
      </c>
      <c r="AN30" s="88">
        <v>-8.1868206482012713</v>
      </c>
      <c r="AO30" s="88">
        <v>-8.2858590160351593</v>
      </c>
      <c r="AP30" s="88">
        <v>-8.6178934533830471</v>
      </c>
      <c r="AQ30" s="88">
        <f>L30-(AN30+AO30+AP30)</f>
        <v>-6.5601406715017845</v>
      </c>
      <c r="AR30" s="88">
        <v>-5.8753226951666857</v>
      </c>
      <c r="AS30" s="88">
        <v>-5.8565683134396167</v>
      </c>
      <c r="AT30" s="88">
        <v>-6.0326456388306919</v>
      </c>
      <c r="AU30" s="278">
        <v>-6.1660413877056079</v>
      </c>
      <c r="AW30" s="128">
        <f>AB30+AC30</f>
        <v>-14.717952732312844</v>
      </c>
      <c r="AX30" s="128">
        <f>AD30+AE30</f>
        <v>-15.035765913457682</v>
      </c>
      <c r="AY30" s="128">
        <f>AF30+AG30</f>
        <v>-15.004075495328902</v>
      </c>
      <c r="AZ30" s="128">
        <f>AH30+AI30</f>
        <v>-15.938889253266886</v>
      </c>
      <c r="BA30" s="128">
        <f>AJ30+AK30</f>
        <v>-16.404072042230581</v>
      </c>
      <c r="BB30" s="128">
        <f>AL30+AM30</f>
        <v>-16.081541471784647</v>
      </c>
      <c r="BC30" s="278">
        <f>AO30+AN30</f>
        <v>-16.472679664236431</v>
      </c>
      <c r="BD30" s="124"/>
      <c r="BE30" s="128">
        <v>-25.090573117619478</v>
      </c>
      <c r="BF30" s="123"/>
      <c r="BG30" s="305"/>
      <c r="BH30" s="305"/>
      <c r="BI30" s="46">
        <v>0</v>
      </c>
      <c r="BJ30" s="46">
        <v>0</v>
      </c>
      <c r="BK30" s="46">
        <v>0</v>
      </c>
      <c r="BL30" s="46">
        <v>0</v>
      </c>
      <c r="BM30" s="46">
        <v>0</v>
      </c>
      <c r="BN30" s="46"/>
      <c r="BQ30" s="128">
        <v>-8.6178934533830454</v>
      </c>
      <c r="BW30" s="249"/>
      <c r="BX30" s="249"/>
    </row>
    <row r="31" spans="1:76" s="304" customFormat="1">
      <c r="A31" s="306" t="s">
        <v>97</v>
      </c>
      <c r="B31" s="307" t="s">
        <v>98</v>
      </c>
      <c r="C31" s="88">
        <v>4240.0370000000003</v>
      </c>
      <c r="D31" s="88">
        <v>4737.9849999999997</v>
      </c>
      <c r="E31" s="88">
        <v>4814.2569999999996</v>
      </c>
      <c r="F31" s="88">
        <v>4814.2569999999996</v>
      </c>
      <c r="G31" s="147">
        <v>4814.2569999999996</v>
      </c>
      <c r="H31" s="147">
        <v>4814.2569999999996</v>
      </c>
      <c r="I31" s="145">
        <v>4814.2719999999999</v>
      </c>
      <c r="J31" s="145">
        <f>'Historical Financials THB_EN'!J31</f>
        <v>4985.1961624739724</v>
      </c>
      <c r="K31" s="145">
        <f>'Historical Financials THB_EN'!K31</f>
        <v>5511.506733268493</v>
      </c>
      <c r="L31" s="308">
        <f>'Historical Financials THB_EN'!L31</f>
        <v>5614.5519080000004</v>
      </c>
      <c r="M31" s="308">
        <f>'Historical Financials THB_EN'!M31</f>
        <v>5614.5519080000004</v>
      </c>
      <c r="N31" s="308">
        <f>'Historical Financials THB_EN'!N31</f>
        <v>5614.5519080000004</v>
      </c>
      <c r="O31" s="308">
        <f>'Historical Financials THB_EN'!O31</f>
        <v>5614.5519080000004</v>
      </c>
      <c r="P31" s="88">
        <f>'Historical Financials THB_EN'!P31</f>
        <v>4814.2569999999996</v>
      </c>
      <c r="Q31" s="88">
        <f>'Historical Financials THB_EN'!Q31</f>
        <v>4814.2569999999996</v>
      </c>
      <c r="R31" s="88">
        <f>'Historical Financials THB_EN'!R31</f>
        <v>4814.2569999999996</v>
      </c>
      <c r="S31" s="88">
        <f>'Historical Financials THB_EN'!S31</f>
        <v>4814.2569999999996</v>
      </c>
      <c r="T31" s="88">
        <f>'Historical Financials THB_EN'!T31</f>
        <v>4814.2569999999996</v>
      </c>
      <c r="U31" s="88">
        <f>'Historical Financials THB_EN'!U31</f>
        <v>4814.2569999999996</v>
      </c>
      <c r="V31" s="88">
        <f>'Historical Financials THB_EN'!V31</f>
        <v>4814.2569999999996</v>
      </c>
      <c r="W31" s="88">
        <f>'Historical Financials THB_EN'!W31</f>
        <v>4814.2569999999996</v>
      </c>
      <c r="X31" s="88">
        <f>'Historical Financials THB_EN'!X31</f>
        <v>4814.2569999999996</v>
      </c>
      <c r="Y31" s="88">
        <f>'Historical Financials THB_EN'!Y31</f>
        <v>4814.2569999999996</v>
      </c>
      <c r="Z31" s="88">
        <f>'Historical Financials THB_EN'!Z31</f>
        <v>4814.2569999999996</v>
      </c>
      <c r="AA31" s="88">
        <f>'Historical Financials THB_EN'!AA31</f>
        <v>4814.2569999999996</v>
      </c>
      <c r="AB31" s="88">
        <f>'Historical Financials THB_EN'!AB31</f>
        <v>4814</v>
      </c>
      <c r="AC31" s="88">
        <f>'Historical Financials THB_EN'!AC31</f>
        <v>4814.2719999999999</v>
      </c>
      <c r="AD31" s="88">
        <f>'Historical Financials THB_EN'!AD31</f>
        <v>4814.2719999999999</v>
      </c>
      <c r="AE31" s="88">
        <f>'Historical Financials THB_EN'!AE31</f>
        <v>4814.2719999999999</v>
      </c>
      <c r="AF31" s="88">
        <f>'Historical Financials THB_EN'!AF31</f>
        <v>4814.2929999999997</v>
      </c>
      <c r="AG31" s="88">
        <f>'Historical Financials THB_EN'!AG31</f>
        <v>4814.3190583626374</v>
      </c>
      <c r="AH31" s="88">
        <f>'Historical Financials THB_EN'!AH31</f>
        <v>5061.3676620326087</v>
      </c>
      <c r="AI31" s="88">
        <f>'Historical Financials THB_EN'!AI31</f>
        <v>5245.2320779239126</v>
      </c>
      <c r="AJ31" s="88">
        <f>'Historical Financials THB_EN'!AJ31</f>
        <v>5345.1549869999999</v>
      </c>
      <c r="AK31" s="88">
        <f>'Historical Financials THB_EN'!AK31</f>
        <v>5500.1167873956038</v>
      </c>
      <c r="AL31" s="88">
        <f>'Historical Financials THB_EN'!AL31</f>
        <v>5584.9049171521738</v>
      </c>
      <c r="AM31" s="88">
        <f>'Historical Financials THB_EN'!AM31</f>
        <v>5614.5519080000004</v>
      </c>
      <c r="AN31" s="88">
        <f>'Historical Financials THB_EN'!AN31</f>
        <v>5614.5519080000004</v>
      </c>
      <c r="AO31" s="88">
        <f>'Historical Financials THB_EN'!AO31</f>
        <v>5614.5519080000004</v>
      </c>
      <c r="AP31" s="88">
        <f>'Historical Financials THB_EN'!AP31</f>
        <v>5614.5519080000004</v>
      </c>
      <c r="AQ31" s="88">
        <f>'Historical Financials THB_EN'!AQ31</f>
        <v>5614.5519080000004</v>
      </c>
      <c r="AR31" s="88">
        <f>'Historical Financials THB_EN'!AR31</f>
        <v>5614.5519080000004</v>
      </c>
      <c r="AS31" s="88">
        <f>'Historical Financials THB_EN'!AS31</f>
        <v>5614.5519080000004</v>
      </c>
      <c r="AT31" s="88">
        <f>'Historical Financials THB_EN'!AT31</f>
        <v>5614.5519080000004</v>
      </c>
      <c r="AU31" s="278">
        <f>'Historical Financials THB_EN'!AU31</f>
        <v>5614.5519080000004</v>
      </c>
      <c r="AW31" s="43"/>
      <c r="AX31" s="43"/>
      <c r="AY31" s="43"/>
      <c r="AZ31" s="43"/>
      <c r="BA31" s="43"/>
      <c r="BB31" s="43"/>
      <c r="BC31" s="242"/>
      <c r="BD31" s="45"/>
      <c r="BE31" s="45"/>
      <c r="BF31" s="247"/>
      <c r="BG31" s="305"/>
      <c r="BH31" s="305"/>
      <c r="BI31" s="46">
        <v>0</v>
      </c>
      <c r="BJ31" s="46">
        <v>0</v>
      </c>
      <c r="BK31" s="46">
        <v>0</v>
      </c>
      <c r="BL31" s="46">
        <v>0</v>
      </c>
      <c r="BM31" s="46">
        <v>0</v>
      </c>
      <c r="BN31" s="46"/>
      <c r="BQ31" s="43">
        <f>'Historical Financials THB_EN'!BO31</f>
        <v>5614.5519080000004</v>
      </c>
      <c r="BW31" s="249"/>
      <c r="BX31" s="249"/>
    </row>
    <row r="32" spans="1:76" s="304" customFormat="1">
      <c r="A32" s="138" t="s">
        <v>99</v>
      </c>
      <c r="B32" s="309" t="s">
        <v>100</v>
      </c>
      <c r="C32" s="148">
        <f>'Historical Financials THB_EN'!C32</f>
        <v>1.5999605751524579</v>
      </c>
      <c r="D32" s="148">
        <f>'Historical Financials THB_EN'!D32</f>
        <v>1.9688994707148779</v>
      </c>
      <c r="E32" s="148">
        <f>'Historical Financials THB_EN'!E32</f>
        <v>0.29870619713926977</v>
      </c>
      <c r="F32" s="148">
        <f>'Historical Financials THB_EN'!F32</f>
        <v>0.35491567464316087</v>
      </c>
      <c r="G32" s="148">
        <f>'Historical Financials THB_EN'!G32</f>
        <v>0.76081727979374414</v>
      </c>
      <c r="H32" s="148">
        <f>'Historical Financials THB_EN'!H32</f>
        <v>1.0606187004532617</v>
      </c>
      <c r="I32" s="148">
        <f>'Historical Financials THB_EN'!I32</f>
        <v>1.787054095186986</v>
      </c>
      <c r="J32" s="148">
        <f>'Historical Financials THB_EN'!J32</f>
        <v>2.9138499556926156</v>
      </c>
      <c r="K32" s="148">
        <f>'Historical Financials THB_EN'!K32</f>
        <v>4.4340792548496726</v>
      </c>
      <c r="L32" s="149">
        <f>'Historical Financials THB_EN'!L32</f>
        <v>1.9627245110072975</v>
      </c>
      <c r="M32" s="149">
        <f>'Historical Financials THB_EN'!M32</f>
        <v>1.0118434134430285</v>
      </c>
      <c r="N32" s="149">
        <f>SUM(AN32:AQ32)</f>
        <v>1.9627245110072977</v>
      </c>
      <c r="O32" s="149">
        <f>SUM(AR32:AU32)</f>
        <v>1.0118434134430285</v>
      </c>
      <c r="P32" s="148">
        <f>'Historical Financials THB_EN'!P32</f>
        <v>-2.6894273062810385E-2</v>
      </c>
      <c r="Q32" s="148">
        <f>'Historical Financials THB_EN'!Q32</f>
        <v>0.14728312536861987</v>
      </c>
      <c r="R32" s="148">
        <f>'Historical Financials THB_EN'!R32</f>
        <v>0.10787075546880817</v>
      </c>
      <c r="S32" s="148">
        <f>'Historical Financials THB_EN'!S32</f>
        <v>8.5661645883702162E-2</v>
      </c>
      <c r="T32" s="148">
        <f>'Historical Financials THB_EN'!T32</f>
        <v>0.19420692496876557</v>
      </c>
      <c r="U32" s="148">
        <f>'Historical Financials THB_EN'!U32</f>
        <v>0.26108301157378233</v>
      </c>
      <c r="V32" s="148">
        <f>'Historical Financials THB_EN'!V32</f>
        <v>0.20194272859664245</v>
      </c>
      <c r="W32" s="148">
        <f>'Historical Financials THB_EN'!W32</f>
        <v>0.10358461465455344</v>
      </c>
      <c r="X32" s="148">
        <f>'Historical Financials THB_EN'!X32</f>
        <v>0.14667915112975538</v>
      </c>
      <c r="Y32" s="148">
        <f>'Historical Financials THB_EN'!Y32</f>
        <v>0.36745616825598271</v>
      </c>
      <c r="Z32" s="148">
        <f>'Historical Financials THB_EN'!Z32</f>
        <v>0.28810197343867916</v>
      </c>
      <c r="AA32" s="148">
        <f>'Historical Financials THB_EN'!AA32</f>
        <v>0.25838140762884426</v>
      </c>
      <c r="AB32" s="148">
        <f>'Historical Financials THB_EN'!AB32</f>
        <v>0.19830773615894809</v>
      </c>
      <c r="AC32" s="148">
        <f>'Historical Financials THB_EN'!AC32</f>
        <v>0.56066927948422318</v>
      </c>
      <c r="AD32" s="148">
        <f>'Historical Financials THB_EN'!AD32</f>
        <v>0.54012545444095528</v>
      </c>
      <c r="AE32" s="148">
        <f>'Historical Financials THB_EN'!AE32</f>
        <v>0.48796282915433864</v>
      </c>
      <c r="AF32" s="148">
        <f>'Historical Financials THB_EN'!AF32</f>
        <v>0.63620135534683242</v>
      </c>
      <c r="AG32" s="148">
        <f>'Historical Financials THB_EN'!AG32</f>
        <v>0.72855653643298801</v>
      </c>
      <c r="AH32" s="148">
        <f>'Historical Financials THB_EN'!AH32</f>
        <v>0.86012799237804227</v>
      </c>
      <c r="AI32" s="148">
        <f>'Historical Financials THB_EN'!AI32</f>
        <v>0.68678110095322353</v>
      </c>
      <c r="AJ32" s="148">
        <f>'Historical Financials THB_EN'!AJ32</f>
        <v>0.98590409087270725</v>
      </c>
      <c r="AK32" s="148">
        <f>'Historical Financials THB_EN'!AK32</f>
        <v>1.3092497311080276</v>
      </c>
      <c r="AL32" s="148">
        <f>'Historical Financials THB_EN'!AL32</f>
        <v>1.4786584798474938</v>
      </c>
      <c r="AM32" s="148">
        <f>'Historical Financials THB_EN'!AM32</f>
        <v>0.66026695302144378</v>
      </c>
      <c r="AN32" s="148">
        <f>'Historical Financials THB_EN'!AN32</f>
        <v>0.67387758679741983</v>
      </c>
      <c r="AO32" s="148">
        <f>'Historical Financials THB_EN'!AO32</f>
        <v>0.84865259634472001</v>
      </c>
      <c r="AP32" s="148">
        <f>'Historical Financials THB_EN'!AP32</f>
        <v>0.44757937123159131</v>
      </c>
      <c r="AQ32" s="148">
        <f>'Historical Financials THB_EN'!AQ32</f>
        <v>-7.3850433664336187E-3</v>
      </c>
      <c r="AR32" s="148">
        <f>'Historical Financials THB_EN'!AR32</f>
        <v>0.24547964399743705</v>
      </c>
      <c r="AS32" s="148">
        <f>'Historical Financials THB_EN'!AS32</f>
        <v>0.43139883240347426</v>
      </c>
      <c r="AT32" s="148">
        <f>'Historical Financials THB_EN'!AT32</f>
        <v>0.10876189237844817</v>
      </c>
      <c r="AU32" s="265">
        <f>'Historical Financials THB_EN'!AU32</f>
        <v>0.22620304466366919</v>
      </c>
      <c r="AW32" s="151">
        <f>AB32+AC32</f>
        <v>0.75897701564317122</v>
      </c>
      <c r="AX32" s="151">
        <f>AD32+AE32</f>
        <v>1.0280882835952938</v>
      </c>
      <c r="AY32" s="151">
        <f>AF32+AG32</f>
        <v>1.3647578917798204</v>
      </c>
      <c r="AZ32" s="151">
        <f>AH32+AI32</f>
        <v>1.5469090933312657</v>
      </c>
      <c r="BA32" s="151">
        <f>AJ32+AK32</f>
        <v>2.295153821980735</v>
      </c>
      <c r="BB32" s="151">
        <f>AL32+AM32</f>
        <v>2.1389254328689375</v>
      </c>
      <c r="BC32" s="265">
        <f>AN32+AO32</f>
        <v>1.5225301831421398</v>
      </c>
      <c r="BD32" s="174"/>
      <c r="BE32" s="174"/>
      <c r="BF32" s="176"/>
      <c r="BG32" s="214"/>
      <c r="BH32" s="214"/>
      <c r="BI32" s="46">
        <v>0</v>
      </c>
      <c r="BJ32" s="46">
        <v>-7.3304695646925211E-11</v>
      </c>
      <c r="BK32" s="46">
        <v>0</v>
      </c>
      <c r="BL32" s="46">
        <v>0</v>
      </c>
      <c r="BM32" s="46">
        <v>3.041772411727095E-6</v>
      </c>
      <c r="BN32" s="46"/>
      <c r="BQ32" s="151">
        <f>'Historical Financials THB_EN'!BO32</f>
        <v>0.49776737030980817</v>
      </c>
      <c r="BW32" s="249"/>
      <c r="BX32" s="249"/>
    </row>
    <row r="33" spans="1:76" s="237" customFormat="1" ht="26">
      <c r="A33" s="80" t="s">
        <v>101</v>
      </c>
      <c r="B33" s="271"/>
      <c r="C33" s="82"/>
      <c r="D33" s="82"/>
      <c r="E33" s="82"/>
      <c r="F33" s="82"/>
      <c r="G33" s="82"/>
      <c r="H33" s="82"/>
      <c r="I33" s="82"/>
      <c r="J33" s="82"/>
      <c r="K33" s="82"/>
      <c r="L33" s="83"/>
      <c r="M33" s="83"/>
      <c r="N33" s="83"/>
      <c r="O33" s="83"/>
      <c r="P33" s="82"/>
      <c r="Q33" s="82"/>
      <c r="R33" s="82"/>
      <c r="S33" s="82"/>
      <c r="T33" s="82"/>
      <c r="U33" s="82"/>
      <c r="V33" s="82"/>
      <c r="W33" s="82"/>
      <c r="X33" s="82"/>
      <c r="Y33" s="82"/>
      <c r="Z33" s="82"/>
      <c r="AA33" s="82"/>
      <c r="AB33" s="82"/>
      <c r="AC33" s="82"/>
      <c r="AD33" s="82"/>
      <c r="AE33" s="82"/>
      <c r="AF33" s="82"/>
      <c r="AG33" s="82"/>
      <c r="AH33" s="82"/>
      <c r="AI33" s="82"/>
      <c r="AJ33" s="82"/>
      <c r="AK33" s="82"/>
      <c r="AL33" s="82"/>
      <c r="AM33" s="310"/>
      <c r="AN33" s="82"/>
      <c r="AO33" s="82"/>
      <c r="AP33" s="82"/>
      <c r="AQ33" s="82"/>
      <c r="AR33" s="82"/>
      <c r="AS33" s="82"/>
      <c r="AT33" s="82"/>
      <c r="AU33" s="272"/>
      <c r="AW33" s="155"/>
      <c r="AX33" s="155"/>
      <c r="AY33" s="155"/>
      <c r="AZ33" s="155"/>
      <c r="BA33" s="155"/>
      <c r="BB33" s="155"/>
      <c r="BC33" s="311"/>
      <c r="BD33" s="156"/>
      <c r="BE33" s="156"/>
      <c r="BF33" s="33"/>
      <c r="BG33" s="30"/>
      <c r="BH33" s="30"/>
      <c r="BI33" s="46">
        <v>0</v>
      </c>
      <c r="BJ33" s="46">
        <v>0</v>
      </c>
      <c r="BK33" s="46">
        <v>0</v>
      </c>
      <c r="BL33" s="46">
        <v>0</v>
      </c>
      <c r="BM33" s="46">
        <v>0</v>
      </c>
      <c r="BN33" s="46"/>
      <c r="BQ33" s="155"/>
      <c r="BW33" s="249"/>
      <c r="BX33" s="249"/>
    </row>
    <row r="34" spans="1:76">
      <c r="A34" s="157"/>
      <c r="B34" s="240"/>
      <c r="C34" s="105"/>
      <c r="D34" s="105"/>
      <c r="E34" s="105"/>
      <c r="F34" s="105"/>
      <c r="G34" s="105"/>
      <c r="H34" s="105"/>
      <c r="I34" s="105"/>
      <c r="J34" s="105"/>
      <c r="K34" s="105"/>
      <c r="L34" s="106"/>
      <c r="M34" s="106"/>
      <c r="N34" s="106"/>
      <c r="O34" s="106"/>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273"/>
      <c r="AW34" s="159"/>
      <c r="AX34" s="159"/>
      <c r="AY34" s="159"/>
      <c r="AZ34" s="159"/>
      <c r="BA34" s="159"/>
      <c r="BB34" s="159"/>
      <c r="BC34" s="312"/>
      <c r="BD34" s="161"/>
      <c r="BE34" s="161"/>
      <c r="BF34" s="214"/>
      <c r="BI34" s="46">
        <v>0</v>
      </c>
      <c r="BJ34" s="46">
        <v>0</v>
      </c>
      <c r="BK34" s="46">
        <v>0</v>
      </c>
      <c r="BL34" s="46">
        <v>0</v>
      </c>
      <c r="BM34" s="46">
        <v>0</v>
      </c>
      <c r="BN34" s="46"/>
      <c r="BQ34" s="159"/>
      <c r="BW34" s="249"/>
      <c r="BX34" s="249"/>
    </row>
    <row r="35" spans="1:76">
      <c r="A35" s="35" t="s">
        <v>135</v>
      </c>
      <c r="B35" s="240" t="s">
        <v>130</v>
      </c>
      <c r="C35" s="88">
        <v>37.180585356528894</v>
      </c>
      <c r="D35" s="88">
        <v>7.4422426441206788</v>
      </c>
      <c r="E35" s="88">
        <v>2.2129554248891612</v>
      </c>
      <c r="F35" s="88">
        <v>-21.009929571556498</v>
      </c>
      <c r="G35" s="88">
        <v>-76.936388741522407</v>
      </c>
      <c r="H35" s="88">
        <v>-74.453093223606174</v>
      </c>
      <c r="I35" s="88">
        <v>7.3980511257612749</v>
      </c>
      <c r="J35" s="88">
        <f>'Historical Financials THB_EN'!J35/J$8</f>
        <v>37.461732464492499</v>
      </c>
      <c r="K35" s="88">
        <v>16.689355644067302</v>
      </c>
      <c r="L35" s="122">
        <f>'Historical Financials THB_EN'!L35/'Historical Financials THB_EN'!L8</f>
        <v>-215.46356687789418</v>
      </c>
      <c r="M35" s="122">
        <f>'Historical Financials THB_EN'!M35/'Historical Financials THB_EN'!M8</f>
        <v>-173.29244252369188</v>
      </c>
      <c r="N35" s="122">
        <f>SUM(AN35:AQ35)</f>
        <v>-215.46356687789418</v>
      </c>
      <c r="O35" s="122">
        <f>SUM(AR35:AU35)</f>
        <v>-173.29172638369184</v>
      </c>
      <c r="P35" s="88">
        <v>12.882467775010003</v>
      </c>
      <c r="Q35" s="88">
        <v>-26.777215231046409</v>
      </c>
      <c r="R35" s="88">
        <v>3.79762298877377</v>
      </c>
      <c r="S35" s="88">
        <v>-10.91280510429387</v>
      </c>
      <c r="T35" s="88">
        <v>-17.802145913318327</v>
      </c>
      <c r="U35" s="88">
        <v>0.52844242498975147</v>
      </c>
      <c r="V35" s="88">
        <v>-0.70310251902687737</v>
      </c>
      <c r="W35" s="88">
        <v>-58.959582734166951</v>
      </c>
      <c r="X35" s="88">
        <v>-32.716098976380337</v>
      </c>
      <c r="Y35" s="88">
        <v>30.273026817947624</v>
      </c>
      <c r="Z35" s="88">
        <v>-41.659802073272949</v>
      </c>
      <c r="AA35" s="88">
        <v>-30.350218991900501</v>
      </c>
      <c r="AB35" s="88">
        <v>-12.545514878631639</v>
      </c>
      <c r="AC35" s="88">
        <v>17.969922486755998</v>
      </c>
      <c r="AD35" s="88">
        <v>-4.0697698305358649</v>
      </c>
      <c r="AE35" s="88">
        <v>6.0434133481727788</v>
      </c>
      <c r="AF35" s="88">
        <v>38.196031051793604</v>
      </c>
      <c r="AG35" s="88">
        <v>-22.316894640358996</v>
      </c>
      <c r="AH35" s="88">
        <v>7.5379639086318564</v>
      </c>
      <c r="AI35" s="88">
        <f>J35-AF35-AG35-AH35</f>
        <v>14.044632144426036</v>
      </c>
      <c r="AJ35" s="88">
        <v>18.174971859255567</v>
      </c>
      <c r="AK35" s="88">
        <v>9.1371631261799937</v>
      </c>
      <c r="AL35" s="88">
        <v>67.847332044909763</v>
      </c>
      <c r="AM35" s="88">
        <v>-78.47011138627802</v>
      </c>
      <c r="AN35" s="88">
        <v>-38.310149200525778</v>
      </c>
      <c r="AO35" s="88">
        <v>-88.710735732826763</v>
      </c>
      <c r="AP35" s="88">
        <v>-70.70244082556124</v>
      </c>
      <c r="AQ35" s="88">
        <f>L35-(AN35+AO35+AP35)</f>
        <v>-17.740241118980407</v>
      </c>
      <c r="AR35" s="88">
        <v>-109.86200871756544</v>
      </c>
      <c r="AS35" s="88">
        <v>-103.01288494392188</v>
      </c>
      <c r="AT35" s="88">
        <v>8.3139048295048177</v>
      </c>
      <c r="AU35" s="278">
        <v>31.269262448290647</v>
      </c>
      <c r="AV35" s="98"/>
      <c r="AW35" s="128">
        <f>AB35+AC35</f>
        <v>5.4244076081243584</v>
      </c>
      <c r="AX35" s="128">
        <f>AD35+AE35</f>
        <v>1.9736435176369138</v>
      </c>
      <c r="AY35" s="128">
        <f>AF35+AG35</f>
        <v>15.879136411434608</v>
      </c>
      <c r="AZ35" s="128">
        <f>AH35+AI35</f>
        <v>21.582596053057891</v>
      </c>
      <c r="BA35" s="128">
        <f>AJ35+AK35</f>
        <v>27.312134985435563</v>
      </c>
      <c r="BB35" s="128">
        <f>AL35+AM35</f>
        <v>-10.622779341368258</v>
      </c>
      <c r="BC35" s="278">
        <f>AO35+AN35</f>
        <v>-127.02088493335253</v>
      </c>
      <c r="BD35" s="124"/>
      <c r="BE35" s="92">
        <v>-197.72332575891377</v>
      </c>
      <c r="BF35" s="34">
        <f>AO35+AN35+AM35+AL35-N35</f>
        <v>77.819902603173404</v>
      </c>
      <c r="BG35" s="103">
        <f>AS35+AR35+AQ35+AP35-O35</f>
        <v>-128.02584922233714</v>
      </c>
      <c r="BH35" s="285"/>
      <c r="BI35" s="46">
        <v>0</v>
      </c>
      <c r="BJ35" s="46">
        <v>0</v>
      </c>
      <c r="BK35" s="46">
        <v>0</v>
      </c>
      <c r="BL35" s="46">
        <v>0</v>
      </c>
      <c r="BM35" s="46">
        <v>0</v>
      </c>
      <c r="BN35" s="46"/>
      <c r="BQ35" s="177">
        <v>-67.964366889888979</v>
      </c>
      <c r="BS35" s="313">
        <v>0.7234211969024249</v>
      </c>
      <c r="BT35" s="313">
        <v>2.0146527387698665</v>
      </c>
      <c r="BU35" s="313">
        <v>2.7380739356722916</v>
      </c>
      <c r="BV35" s="98"/>
      <c r="BW35" s="249"/>
      <c r="BX35" s="249"/>
    </row>
    <row r="36" spans="1:76" s="315" customFormat="1">
      <c r="A36" s="163" t="s">
        <v>3</v>
      </c>
      <c r="B36" s="314" t="s">
        <v>130</v>
      </c>
      <c r="C36" s="165">
        <f t="shared" ref="C36:AU36" si="21">C15+C35</f>
        <v>434.60943735450064</v>
      </c>
      <c r="D36" s="165">
        <f t="shared" si="21"/>
        <v>561.39596116956898</v>
      </c>
      <c r="E36" s="165">
        <f t="shared" si="21"/>
        <v>463.53237687779443</v>
      </c>
      <c r="F36" s="165">
        <f t="shared" si="21"/>
        <v>456.80739868141006</v>
      </c>
      <c r="G36" s="165">
        <f t="shared" si="21"/>
        <v>491.34627802685208</v>
      </c>
      <c r="H36" s="165">
        <f t="shared" si="21"/>
        <v>565.96831512252811</v>
      </c>
      <c r="I36" s="165">
        <f t="shared" si="21"/>
        <v>782.85564531634896</v>
      </c>
      <c r="J36" s="165">
        <f t="shared" si="21"/>
        <v>1041.7068175013419</v>
      </c>
      <c r="K36" s="165">
        <f t="shared" si="21"/>
        <v>1458.0941710786208</v>
      </c>
      <c r="L36" s="96">
        <f t="shared" si="21"/>
        <v>931.33643855740615</v>
      </c>
      <c r="M36" s="96">
        <f t="shared" si="21"/>
        <v>940.25962834212135</v>
      </c>
      <c r="N36" s="96">
        <f t="shared" si="21"/>
        <v>931.33643855740615</v>
      </c>
      <c r="O36" s="96">
        <f t="shared" si="21"/>
        <v>940.2603444821209</v>
      </c>
      <c r="P36" s="165">
        <f t="shared" si="21"/>
        <v>104.43975481199899</v>
      </c>
      <c r="Q36" s="165">
        <f t="shared" si="21"/>
        <v>106.17823212486267</v>
      </c>
      <c r="R36" s="165">
        <f t="shared" si="21"/>
        <v>131.10691523669325</v>
      </c>
      <c r="S36" s="165">
        <f t="shared" si="21"/>
        <v>115.08249650785447</v>
      </c>
      <c r="T36" s="165">
        <f t="shared" si="21"/>
        <v>121.93458789934814</v>
      </c>
      <c r="U36" s="165">
        <f t="shared" si="21"/>
        <v>153.53034443553213</v>
      </c>
      <c r="V36" s="165">
        <f t="shared" si="21"/>
        <v>135.00961327146189</v>
      </c>
      <c r="W36" s="165">
        <f t="shared" si="21"/>
        <v>80.871732420509545</v>
      </c>
      <c r="X36" s="165">
        <f t="shared" si="21"/>
        <v>113.11915931809214</v>
      </c>
      <c r="Y36" s="165">
        <f t="shared" si="21"/>
        <v>217.40077061858051</v>
      </c>
      <c r="Z36" s="165">
        <f t="shared" si="21"/>
        <v>125.56519307128235</v>
      </c>
      <c r="AA36" s="165">
        <f t="shared" si="21"/>
        <v>109.88319211457303</v>
      </c>
      <c r="AB36" s="165">
        <f t="shared" si="21"/>
        <v>122.2230864869416</v>
      </c>
      <c r="AC36" s="165">
        <f t="shared" si="21"/>
        <v>237.06509873476506</v>
      </c>
      <c r="AD36" s="165">
        <f t="shared" si="21"/>
        <v>212.60198184395165</v>
      </c>
      <c r="AE36" s="165">
        <f t="shared" si="21"/>
        <v>210.96547825069069</v>
      </c>
      <c r="AF36" s="165">
        <f t="shared" si="21"/>
        <v>257.00273397437388</v>
      </c>
      <c r="AG36" s="165">
        <f t="shared" si="21"/>
        <v>216.1906370765679</v>
      </c>
      <c r="AH36" s="165">
        <f t="shared" si="21"/>
        <v>298.78755144212425</v>
      </c>
      <c r="AI36" s="165">
        <f t="shared" si="21"/>
        <v>269.72589500827593</v>
      </c>
      <c r="AJ36" s="165">
        <f t="shared" si="21"/>
        <v>344.39823886729528</v>
      </c>
      <c r="AK36" s="165">
        <f t="shared" si="21"/>
        <v>397.57391599767465</v>
      </c>
      <c r="AL36" s="165">
        <f t="shared" si="21"/>
        <v>476.78983881445811</v>
      </c>
      <c r="AM36" s="165">
        <f t="shared" si="21"/>
        <v>239.33217739919309</v>
      </c>
      <c r="AN36" s="165">
        <f t="shared" si="21"/>
        <v>265.38772801211758</v>
      </c>
      <c r="AO36" s="165">
        <f t="shared" si="21"/>
        <v>272.69602414707657</v>
      </c>
      <c r="AP36" s="165">
        <f t="shared" si="21"/>
        <v>210.39136319541987</v>
      </c>
      <c r="AQ36" s="165">
        <f t="shared" si="21"/>
        <v>182.86132320279216</v>
      </c>
      <c r="AR36" s="165">
        <f t="shared" si="21"/>
        <v>193.88995396934484</v>
      </c>
      <c r="AS36" s="165">
        <f t="shared" si="21"/>
        <v>201.49292112570245</v>
      </c>
      <c r="AT36" s="165">
        <f t="shared" si="21"/>
        <v>258.93101586700703</v>
      </c>
      <c r="AU36" s="276">
        <f t="shared" si="21"/>
        <v>285.9464535200666</v>
      </c>
      <c r="AW36" s="166">
        <f t="shared" ref="AW36:BC36" si="22">AW15+AW35</f>
        <v>359.28818522170667</v>
      </c>
      <c r="AX36" s="166">
        <f t="shared" si="22"/>
        <v>423.56746009464234</v>
      </c>
      <c r="AY36" s="166">
        <f t="shared" si="22"/>
        <v>473.19337105094178</v>
      </c>
      <c r="AZ36" s="166">
        <f t="shared" si="22"/>
        <v>568.51344645040012</v>
      </c>
      <c r="BA36" s="166">
        <f t="shared" si="22"/>
        <v>741.97215486496998</v>
      </c>
      <c r="BB36" s="166">
        <f t="shared" si="22"/>
        <v>716.12201621365114</v>
      </c>
      <c r="BC36" s="276">
        <f t="shared" si="22"/>
        <v>538.08375215919409</v>
      </c>
      <c r="BD36" s="167"/>
      <c r="BE36" s="167"/>
      <c r="BF36" s="34">
        <f t="shared" ref="BF36:BF44" si="23">AO36+AN36+AM36+AL36-N36</f>
        <v>322.86932981543919</v>
      </c>
      <c r="BG36" s="103">
        <f t="shared" ref="BG36:BG44" si="24">AS36+AR36+AQ36+AP36-O36</f>
        <v>-151.62478298886151</v>
      </c>
      <c r="BH36" s="285"/>
      <c r="BI36" s="46">
        <v>0</v>
      </c>
      <c r="BJ36" s="46">
        <v>0</v>
      </c>
      <c r="BK36" s="46">
        <v>0</v>
      </c>
      <c r="BL36" s="46">
        <v>0</v>
      </c>
      <c r="BM36" s="46">
        <v>0</v>
      </c>
      <c r="BN36" s="46"/>
      <c r="BQ36" s="166">
        <f>BQ15+BQ35</f>
        <v>210.39136319541979</v>
      </c>
      <c r="BW36" s="249"/>
      <c r="BX36" s="249"/>
    </row>
    <row r="37" spans="1:76">
      <c r="A37" s="35" t="s">
        <v>4</v>
      </c>
      <c r="B37" s="240" t="s">
        <v>130</v>
      </c>
      <c r="C37" s="88">
        <v>77.319999999999993</v>
      </c>
      <c r="D37" s="88">
        <f>200.132496590853-3.26523538812501</f>
        <v>196.867261202728</v>
      </c>
      <c r="E37" s="88">
        <f>49.8280353202303-6.443</f>
        <v>43.385035320230301</v>
      </c>
      <c r="F37" s="88">
        <v>6.2458941270639308</v>
      </c>
      <c r="G37" s="88">
        <f>SUM(T37:W37)</f>
        <v>-1.7796244317620915</v>
      </c>
      <c r="H37" s="88">
        <v>70.371391485432753</v>
      </c>
      <c r="I37" s="88">
        <v>179.6277617013757</v>
      </c>
      <c r="J37" s="88">
        <f t="shared" ref="J37:O37" si="25">SUM(J38:J40)</f>
        <v>123.91038495409974</v>
      </c>
      <c r="K37" s="88">
        <f t="shared" si="25"/>
        <v>21.176240784488996</v>
      </c>
      <c r="L37" s="122">
        <f t="shared" si="25"/>
        <v>-22.704657810592632</v>
      </c>
      <c r="M37" s="122">
        <f t="shared" si="25"/>
        <v>2.8543501385775087</v>
      </c>
      <c r="N37" s="122">
        <f t="shared" si="25"/>
        <v>-22.704657810592632</v>
      </c>
      <c r="O37" s="122">
        <f t="shared" si="25"/>
        <v>2.854350138577507</v>
      </c>
      <c r="P37" s="88">
        <v>9.7665882700288869</v>
      </c>
      <c r="Q37" s="88">
        <v>3.4256408373233178</v>
      </c>
      <c r="R37" s="88">
        <v>11.780280839706421</v>
      </c>
      <c r="S37" s="88">
        <v>-18.726553253555903</v>
      </c>
      <c r="T37" s="88">
        <v>-1.6853204653989287</v>
      </c>
      <c r="U37" s="88">
        <v>8.4179974717497004</v>
      </c>
      <c r="V37" s="88">
        <v>-8.8431048346428529</v>
      </c>
      <c r="W37" s="88">
        <v>0.33080339652999013</v>
      </c>
      <c r="X37" s="88">
        <v>4.2129566842015898</v>
      </c>
      <c r="Y37" s="88">
        <v>80.592070640192517</v>
      </c>
      <c r="Z37" s="88">
        <v>-2.4458283763442807</v>
      </c>
      <c r="AA37" s="88">
        <f>H37-X37-Y37-Z37</f>
        <v>-11.98780746261707</v>
      </c>
      <c r="AB37" s="88">
        <v>91.905215109265853</v>
      </c>
      <c r="AC37" s="88">
        <v>70.497108968314066</v>
      </c>
      <c r="AD37" s="88">
        <v>12.453103145329351</v>
      </c>
      <c r="AE37" s="88">
        <f>SUM(AE38:AE40)</f>
        <v>4.7723581589591113</v>
      </c>
      <c r="AF37" s="88">
        <f>SUM(AF38:AF40)</f>
        <v>-0.76472598199578079</v>
      </c>
      <c r="AG37" s="88">
        <f>SUM(AG38:AG40)</f>
        <v>-2.5498486848736164</v>
      </c>
      <c r="AH37" s="88">
        <v>-40.066162126404436</v>
      </c>
      <c r="AI37" s="88">
        <f>SUM(AI38:AI40)</f>
        <v>167.29112444191833</v>
      </c>
      <c r="AJ37" s="88">
        <f>SUM(AJ38:AJ40)</f>
        <v>-6.1623388173941578</v>
      </c>
      <c r="AK37" s="88">
        <f>SUM(AK38:AK40)</f>
        <v>16.859329265854576</v>
      </c>
      <c r="AL37" s="88">
        <f t="shared" ref="AL37:AW37" si="26">SUM(AL38:AL40)</f>
        <v>-7.7099475843354206</v>
      </c>
      <c r="AM37" s="88">
        <f t="shared" si="26"/>
        <v>18.189197920363998</v>
      </c>
      <c r="AN37" s="88">
        <f t="shared" si="26"/>
        <v>24.349117474213291</v>
      </c>
      <c r="AO37" s="88">
        <f t="shared" si="26"/>
        <v>-6.0978063870010413</v>
      </c>
      <c r="AP37" s="88">
        <f t="shared" si="26"/>
        <v>-6.7779646306819377</v>
      </c>
      <c r="AQ37" s="88">
        <f>SUM(AQ38:AQ40)</f>
        <v>-34.178004267122944</v>
      </c>
      <c r="AR37" s="88">
        <f>SUM(AR38:AR40)</f>
        <v>52.099365778129055</v>
      </c>
      <c r="AS37" s="88">
        <f>SUM(AS38:AS40)</f>
        <v>-7.5775111165157227E-2</v>
      </c>
      <c r="AT37" s="88">
        <f>SUM(AT38:AT40)</f>
        <v>-19.13303519028689</v>
      </c>
      <c r="AU37" s="278">
        <f>SUM(AU38:AU40)</f>
        <v>-30.036205338099499</v>
      </c>
      <c r="AV37" s="98"/>
      <c r="AW37" s="128">
        <f t="shared" si="26"/>
        <v>162.4023219778492</v>
      </c>
      <c r="AX37" s="128">
        <f>SUM(AX38:AX40)</f>
        <v>17.225454542439671</v>
      </c>
      <c r="AY37" s="128">
        <f>SUM(AY38:AY40)</f>
        <v>-3.3145746668693969</v>
      </c>
      <c r="AZ37" s="128">
        <f>SUM(AZ38:AZ40)</f>
        <v>127.22495962096914</v>
      </c>
      <c r="BA37" s="128">
        <f>SUM(BA38:BA40)</f>
        <v>10.69699044846042</v>
      </c>
      <c r="BB37" s="128">
        <f>SUM(BB38:BB40)</f>
        <v>10.479250336028578</v>
      </c>
      <c r="BC37" s="278">
        <f>AO37+AN37</f>
        <v>18.251311087212251</v>
      </c>
      <c r="BD37" s="124"/>
      <c r="BE37" s="124"/>
      <c r="BF37" s="34">
        <f t="shared" si="23"/>
        <v>51.435219233833465</v>
      </c>
      <c r="BG37" s="103">
        <f t="shared" si="24"/>
        <v>8.2132716305815094</v>
      </c>
      <c r="BH37" s="285"/>
      <c r="BI37" s="46">
        <v>0</v>
      </c>
      <c r="BJ37" s="46">
        <v>0</v>
      </c>
      <c r="BK37" s="46">
        <v>0</v>
      </c>
      <c r="BL37" s="46">
        <v>0</v>
      </c>
      <c r="BM37" s="46">
        <v>0</v>
      </c>
      <c r="BN37" s="46"/>
      <c r="BQ37" s="128">
        <f>SUM(BQ38:BQ40)</f>
        <v>-6.7779646306819377</v>
      </c>
      <c r="BV37" s="98"/>
      <c r="BW37" s="249"/>
      <c r="BX37" s="249"/>
    </row>
    <row r="38" spans="1:76" hidden="1" outlineLevel="1">
      <c r="A38" s="35" t="s">
        <v>103</v>
      </c>
      <c r="B38" s="240" t="s">
        <v>130</v>
      </c>
      <c r="C38" s="88">
        <f>'Historical Financials THB_EN'!C38/'Historical Financials USD_EN'!C$8</f>
        <v>0</v>
      </c>
      <c r="D38" s="88">
        <f>'Historical Financials THB_EN'!D38/'Historical Financials USD_EN'!D$8</f>
        <v>-20.100535467771923</v>
      </c>
      <c r="E38" s="88">
        <f>'Historical Financials THB_EN'!E38/'Historical Financials USD_EN'!E$8</f>
        <v>-12.440698684337505</v>
      </c>
      <c r="F38" s="88">
        <f>'Historical Financials THB_EN'!F38/'Historical Financials USD_EN'!F$8</f>
        <v>1.0387800433801064</v>
      </c>
      <c r="G38" s="88">
        <f>'Historical Financials THB_EN'!G38/'Historical Financials USD_EN'!G$8</f>
        <v>-3.8858058833791653</v>
      </c>
      <c r="H38" s="88">
        <f>'Historical Financials THB_EN'!H38/'Historical Financials USD_EN'!H$8</f>
        <v>-4.8273525344795134</v>
      </c>
      <c r="I38" s="88">
        <f>'Historical Financials THB_EN'!I38/'Historical Financials USD_EN'!I$8</f>
        <v>-5.2825851272437161</v>
      </c>
      <c r="J38" s="88">
        <f>'Historical Financials THB_EN'!J38/J$8</f>
        <v>-15.904235513087757</v>
      </c>
      <c r="K38" s="88">
        <f>'Historical Financials THB_EN'!K38/K$8</f>
        <v>-34.893683699366768</v>
      </c>
      <c r="L38" s="122">
        <v>-25.748795432772454</v>
      </c>
      <c r="M38" s="122">
        <v>-31.68142101039399</v>
      </c>
      <c r="N38" s="122">
        <f>SUM(AN38:AQ38)</f>
        <v>-25.748795432772454</v>
      </c>
      <c r="O38" s="122">
        <f>SUM(AR38:AU38)</f>
        <v>-31.68142101039399</v>
      </c>
      <c r="P38" s="88">
        <f>'Historical Financials THB_EN'!P38/'Historical Financials USD_EN'!P$8</f>
        <v>-4.6806009796119624E-4</v>
      </c>
      <c r="Q38" s="88">
        <v>1.0353786559217764</v>
      </c>
      <c r="R38" s="88">
        <v>3.8686039937152472E-3</v>
      </c>
      <c r="S38" s="88">
        <f>F38-P38-Q38-R38</f>
        <v>8.4356257601392315E-7</v>
      </c>
      <c r="T38" s="88">
        <f>'Historical Financials THB_EN'!T38/'Historical Financials USD_EN'!T$8</f>
        <v>0</v>
      </c>
      <c r="U38" s="88">
        <v>-0.69060098353912314</v>
      </c>
      <c r="V38" s="88">
        <v>-0.43843594187692747</v>
      </c>
      <c r="W38" s="88">
        <f>G38-T38-U38-V38</f>
        <v>-2.7567689579631143</v>
      </c>
      <c r="X38" s="88">
        <f>'Historical Financials THB_EN'!X38/'Historical Financials USD_EN'!X$8</f>
        <v>-0.58682690850307873</v>
      </c>
      <c r="Y38" s="88">
        <v>-2.9217806278780851</v>
      </c>
      <c r="Z38" s="88">
        <v>-0.26403451914345721</v>
      </c>
      <c r="AA38" s="88">
        <f>H38-X38-Y38-Z38</f>
        <v>-1.0547104789548927</v>
      </c>
      <c r="AB38" s="88">
        <f>'Historical Financials THB_EN'!AB38/'Historical Financials USD_EN'!AB$8</f>
        <v>-0.29176302998462711</v>
      </c>
      <c r="AC38" s="88">
        <v>-1.1802769321158468</v>
      </c>
      <c r="AD38" s="88">
        <v>-0.36429427303193052</v>
      </c>
      <c r="AE38" s="88">
        <f>I38-AB38-AC38-AD38</f>
        <v>-3.446250892111312</v>
      </c>
      <c r="AF38" s="88">
        <f>'Historical Financials THB_EN'!AF38/'Historical Financials USD_EN'!AF$8</f>
        <v>-2.0747431261768194</v>
      </c>
      <c r="AG38" s="88">
        <f>('Historical Financials THB_EN'!AG38+'Historical Financials THB_EN'!AF38)/34.7029-AF38</f>
        <v>-2.6962814868145721</v>
      </c>
      <c r="AH38" s="88">
        <f>('Historical Financials THB_EN'!AH38+'Historical Financials THB_EN'!AG38+'Historical Financials THB_EN'!AF38)/34.255-AG38-AF38</f>
        <v>-3.6899206683406196</v>
      </c>
      <c r="AI38" s="88">
        <f>J38-AF38-AG38-AH38</f>
        <v>-7.4432902317557463</v>
      </c>
      <c r="AJ38" s="88">
        <f>'Historical Financials THB_EN'!AJ38/'Historical Financials USD_EN'!AJ$8</f>
        <v>-6.003977454184743</v>
      </c>
      <c r="AK38" s="88">
        <f>('Historical Financials THB_EN'!AJ38+'Historical Financials THB_EN'!AK38)/31.7412-AJ38</f>
        <v>-11.20143569995701</v>
      </c>
      <c r="AL38" s="88">
        <f>('Historical Financials THB_EN'!AJ38+'Historical Financials THB_EN'!AK38+'Historical Financials THB_EN'!AL38)/32.1569-AK38-AJ38</f>
        <v>-7.7321881147619314</v>
      </c>
      <c r="AM38" s="88">
        <f>K38-AJ38-AK38-AL38</f>
        <v>-9.9560824304630842</v>
      </c>
      <c r="AN38" s="88">
        <v>-7.3720730401127303</v>
      </c>
      <c r="AO38" s="88">
        <v>-4.6366357800670288</v>
      </c>
      <c r="AP38" s="88">
        <v>-6.8971077563354557</v>
      </c>
      <c r="AQ38" s="88">
        <f>L38-(AN38+AO38+AP38)</f>
        <v>-6.8429788562572398</v>
      </c>
      <c r="AR38" s="88">
        <v>-3.2104784402230933</v>
      </c>
      <c r="AS38" s="88">
        <v>-8.0554057269246826</v>
      </c>
      <c r="AT38" s="88">
        <v>-9.9702828101189258</v>
      </c>
      <c r="AU38" s="278">
        <v>-10.445254033127288</v>
      </c>
      <c r="AV38" s="98"/>
      <c r="AW38" s="128">
        <f>AB38+AC38</f>
        <v>-1.4720399621004741</v>
      </c>
      <c r="AX38" s="128">
        <f>AD38+AE38</f>
        <v>-3.8105451651432425</v>
      </c>
      <c r="AY38" s="128">
        <f>AF38+AG38</f>
        <v>-4.7710246129913916</v>
      </c>
      <c r="AZ38" s="128">
        <f>AH38+AI38</f>
        <v>-11.133210900096365</v>
      </c>
      <c r="BA38" s="128">
        <f>AJ38+AK38</f>
        <v>-17.205413154141752</v>
      </c>
      <c r="BB38" s="128">
        <f>AL38+AM38</f>
        <v>-17.688270545225016</v>
      </c>
      <c r="BC38" s="278">
        <f>AO38+AN38</f>
        <v>-12.008708820179759</v>
      </c>
      <c r="BD38" s="124"/>
      <c r="BE38" s="124"/>
      <c r="BF38" s="34">
        <f t="shared" si="23"/>
        <v>-3.9481839326323218</v>
      </c>
      <c r="BG38" s="103">
        <f t="shared" si="24"/>
        <v>6.6754502306535208</v>
      </c>
      <c r="BH38" s="285"/>
      <c r="BI38" s="46">
        <v>0</v>
      </c>
      <c r="BJ38" s="46">
        <v>0</v>
      </c>
      <c r="BK38" s="46">
        <v>0</v>
      </c>
      <c r="BL38" s="46">
        <v>0</v>
      </c>
      <c r="BM38" s="46">
        <v>0</v>
      </c>
      <c r="BN38" s="46"/>
      <c r="BQ38" s="128">
        <v>-6.8971077563354557</v>
      </c>
      <c r="BV38" s="98"/>
      <c r="BW38" s="249"/>
      <c r="BX38" s="249"/>
    </row>
    <row r="39" spans="1:76" hidden="1" outlineLevel="1">
      <c r="A39" s="35" t="s">
        <v>104</v>
      </c>
      <c r="B39" s="240" t="s">
        <v>130</v>
      </c>
      <c r="C39" s="88">
        <f>'Historical Financials THB_EN'!C39/'Historical Financials USD_EN'!C$8</f>
        <v>77.316172991388285</v>
      </c>
      <c r="D39" s="88">
        <f>'Historical Financials THB_EN'!D39/'Historical Financials USD_EN'!D$8</f>
        <v>274.0952299757023</v>
      </c>
      <c r="E39" s="88">
        <f>'Historical Financials THB_EN'!E39/'Historical Financials USD_EN'!E$8</f>
        <v>4.7460353202303214</v>
      </c>
      <c r="F39" s="88">
        <f>'Historical Financials THB_EN'!F39/'Historical Financials USD_EN'!F$8</f>
        <v>-9.6998930049243715</v>
      </c>
      <c r="G39" s="88">
        <f>'Historical Financials THB_EN'!G39/'Historical Financials USD_EN'!G$8</f>
        <v>15.591189533612406</v>
      </c>
      <c r="H39" s="88">
        <f>'Historical Financials THB_EN'!H39/'Historical Financials USD_EN'!H$8</f>
        <v>76.660061982723832</v>
      </c>
      <c r="I39" s="88">
        <f>'Historical Financials THB_EN'!I39/'Historical Financials USD_EN'!I$8</f>
        <v>170.63896470337983</v>
      </c>
      <c r="J39" s="88">
        <f>'Historical Financials THB_EN'!J39/J$8</f>
        <v>40.687009452829074</v>
      </c>
      <c r="K39" s="88">
        <f>'Historical Financials THB_EN'!K39/K$8</f>
        <v>58.123523280559318</v>
      </c>
      <c r="L39" s="122">
        <v>11.892414934512226</v>
      </c>
      <c r="M39" s="122">
        <v>36.043226507924921</v>
      </c>
      <c r="N39" s="122">
        <f>SUM(AN39:AQ39)</f>
        <v>11.892414934512226</v>
      </c>
      <c r="O39" s="122">
        <f>SUM(AR39:AU39)</f>
        <v>36.043226507924921</v>
      </c>
      <c r="P39" s="88">
        <f>'Historical Financials THB_EN'!P39/'Historical Financials USD_EN'!P$8</f>
        <v>0</v>
      </c>
      <c r="Q39" s="88">
        <v>0</v>
      </c>
      <c r="R39" s="88">
        <v>-2.8053066324685142E-3</v>
      </c>
      <c r="S39" s="88">
        <f>F39-P39-Q39-R39</f>
        <v>-9.6970876982919023</v>
      </c>
      <c r="T39" s="88">
        <f>'Historical Financials THB_EN'!T39/'Historical Financials USD_EN'!T$8</f>
        <v>0</v>
      </c>
      <c r="U39" s="88">
        <v>12.384443718144029</v>
      </c>
      <c r="V39" s="88">
        <v>5.9994921629963116E-2</v>
      </c>
      <c r="W39" s="88">
        <f>G39-T39-U39-V39</f>
        <v>3.1467508938384139</v>
      </c>
      <c r="X39" s="88">
        <f>'Historical Financials THB_EN'!X39/'Historical Financials USD_EN'!X$8</f>
        <v>5.9060005955850938</v>
      </c>
      <c r="Y39" s="88">
        <v>83.595172661369148</v>
      </c>
      <c r="Z39" s="88">
        <v>-2.1218964939383937</v>
      </c>
      <c r="AA39" s="88">
        <f>H39-X39-Y39-Z39</f>
        <v>-10.71921478029202</v>
      </c>
      <c r="AB39" s="88">
        <f>'Historical Financials THB_EN'!AB39/'Historical Financials USD_EN'!AB$8</f>
        <v>92.288811504833504</v>
      </c>
      <c r="AC39" s="88">
        <v>73.973234517868505</v>
      </c>
      <c r="AD39" s="88">
        <v>13.317431643161342</v>
      </c>
      <c r="AE39" s="88">
        <f>I39-AB39-AC39-AD39</f>
        <v>-8.940512962483524</v>
      </c>
      <c r="AF39" s="88">
        <f>'Historical Financials THB_EN'!AF39/'Historical Financials USD_EN'!AF$8</f>
        <v>0</v>
      </c>
      <c r="AG39" s="88">
        <f>('Historical Financials THB_EN'!AG39+'Historical Financials THB_EN'!AF39)/34.7029-AF39</f>
        <v>-4.8744138097968757E-2</v>
      </c>
      <c r="AH39" s="88">
        <f>('Historical Financials THB_EN'!AH39+'Historical Financials THB_EN'!AG39+'Historical Financials THB_EN'!AF39)/34.255-AG39-AF39</f>
        <v>-35.467845726898148</v>
      </c>
      <c r="AI39" s="88">
        <f>J39-AF39-AG39-AH39</f>
        <v>76.203599317825194</v>
      </c>
      <c r="AJ39" s="88">
        <f>'Historical Financials THB_EN'!AJ39/'Historical Financials USD_EN'!AJ$8</f>
        <v>0</v>
      </c>
      <c r="AK39" s="88">
        <f>('Historical Financials THB_EN'!AJ39+'Historical Financials THB_EN'!AK39)/31.7412-AJ39</f>
        <v>28.192919286616387</v>
      </c>
      <c r="AL39" s="88">
        <f>('Historical Financials THB_EN'!AJ39+'Historical Financials THB_EN'!AK39+'Historical Financials THB_EN'!AL39)/32.1569-AK39-AJ39</f>
        <v>-0.50380031411573967</v>
      </c>
      <c r="AM39" s="88">
        <f>K39-AJ39-AK39-AL39</f>
        <v>30.434404308058671</v>
      </c>
      <c r="AN39" s="88">
        <v>25.773069076265553</v>
      </c>
      <c r="AO39" s="88">
        <v>-3.9635779680310401E-2</v>
      </c>
      <c r="AP39" s="88">
        <v>0.6113310053613189</v>
      </c>
      <c r="AQ39" s="88">
        <f>L39-(AN39+AO39+AP39)</f>
        <v>-14.452349367434335</v>
      </c>
      <c r="AR39" s="88">
        <v>61.714781346986484</v>
      </c>
      <c r="AS39" s="88">
        <v>-0.66028082946530509</v>
      </c>
      <c r="AT39" s="88">
        <v>-8.6752887420055433</v>
      </c>
      <c r="AU39" s="278">
        <v>-16.335985267590715</v>
      </c>
      <c r="AV39" s="98"/>
      <c r="AW39" s="128">
        <f>AB39+AC39</f>
        <v>166.26204602270201</v>
      </c>
      <c r="AX39" s="128">
        <f>AD39+AE39</f>
        <v>4.376918680677818</v>
      </c>
      <c r="AY39" s="128">
        <f>AF39+AG39</f>
        <v>-4.8744138097968757E-2</v>
      </c>
      <c r="AZ39" s="128">
        <f>AH39+AI39</f>
        <v>40.735753590927047</v>
      </c>
      <c r="BA39" s="128">
        <f>AJ39+AK39</f>
        <v>28.192919286616387</v>
      </c>
      <c r="BB39" s="128">
        <f>AL39+AM39</f>
        <v>29.930603993942931</v>
      </c>
      <c r="BC39" s="278">
        <f>AO39+AN39</f>
        <v>25.733433296585243</v>
      </c>
      <c r="BD39" s="124"/>
      <c r="BE39" s="124"/>
      <c r="BF39" s="34">
        <f t="shared" si="23"/>
        <v>43.771622356015946</v>
      </c>
      <c r="BG39" s="103">
        <f t="shared" si="24"/>
        <v>11.170255647523241</v>
      </c>
      <c r="BH39" s="285"/>
      <c r="BI39" s="46">
        <v>0</v>
      </c>
      <c r="BJ39" s="46">
        <v>0</v>
      </c>
      <c r="BK39" s="46">
        <v>0</v>
      </c>
      <c r="BL39" s="46">
        <v>0</v>
      </c>
      <c r="BM39" s="46">
        <v>0</v>
      </c>
      <c r="BN39" s="46"/>
      <c r="BQ39" s="128">
        <v>0.6113310053613189</v>
      </c>
      <c r="BV39" s="98"/>
      <c r="BW39" s="249"/>
      <c r="BX39" s="249"/>
    </row>
    <row r="40" spans="1:76" hidden="1" outlineLevel="1">
      <c r="A40" s="35" t="s">
        <v>105</v>
      </c>
      <c r="B40" s="240" t="s">
        <v>130</v>
      </c>
      <c r="C40" s="88">
        <f>'Historical Financials THB_EN'!C40/'Historical Financials USD_EN'!C$8</f>
        <v>0</v>
      </c>
      <c r="D40" s="88">
        <f>'Historical Financials THB_EN'!D40/'Historical Financials USD_EN'!D$8</f>
        <v>-57.205533713483753</v>
      </c>
      <c r="E40" s="88">
        <f>'Historical Financials THB_EN'!E40/'Historical Financials USD_EN'!E$8</f>
        <v>51.080515971306333</v>
      </c>
      <c r="F40" s="88">
        <f>'Historical Financials THB_EN'!F40/'Historical Financials USD_EN'!F$8</f>
        <v>14.906848235133323</v>
      </c>
      <c r="G40" s="88">
        <f>'Historical Financials THB_EN'!G40/'Historical Financials USD_EN'!G$8</f>
        <v>-13.491113799160294</v>
      </c>
      <c r="H40" s="88">
        <f>'Historical Financials THB_EN'!H40/'Historical Financials USD_EN'!H$8</f>
        <v>-1.4613570769592854</v>
      </c>
      <c r="I40" s="88">
        <f>'Historical Financials THB_EN'!I40/'Historical Financials USD_EN'!I$8</f>
        <v>14.271396944152743</v>
      </c>
      <c r="J40" s="88">
        <f>'Historical Financials THB_EN'!J40/J$8</f>
        <v>99.127611014358422</v>
      </c>
      <c r="K40" s="88">
        <f>'Historical Financials THB_EN'!K40/K$8</f>
        <v>-2.0535987967035521</v>
      </c>
      <c r="L40" s="122">
        <v>-8.8482773123324048</v>
      </c>
      <c r="M40" s="122">
        <v>-1.5074553589534219</v>
      </c>
      <c r="N40" s="122">
        <f>SUM(AN40:AQ40)</f>
        <v>-8.8482773123324048</v>
      </c>
      <c r="O40" s="149">
        <f>SUM(AR40:AU40)</f>
        <v>-1.5074553589534236</v>
      </c>
      <c r="P40" s="88">
        <f>'Historical Financials THB_EN'!P40/'Historical Financials USD_EN'!P$8</f>
        <v>9.7650471422536977</v>
      </c>
      <c r="Q40" s="88">
        <v>2.3976393421558164</v>
      </c>
      <c r="R40" s="88">
        <v>11.779102188998133</v>
      </c>
      <c r="S40" s="88">
        <f>F40-P40-Q40-R40</f>
        <v>-9.0349404382743241</v>
      </c>
      <c r="T40" s="88">
        <f>'Historical Financials THB_EN'!T40/'Historical Financials USD_EN'!T$8</f>
        <v>-1.6853204653989287</v>
      </c>
      <c r="U40" s="88">
        <v>-3.281950980020174</v>
      </c>
      <c r="V40" s="88">
        <v>-8.4646638143958768</v>
      </c>
      <c r="W40" s="88">
        <f>G40-T40-U40-V40</f>
        <v>-5.9178539345314363E-2</v>
      </c>
      <c r="X40" s="88">
        <f>'Historical Financials THB_EN'!X40/'Historical Financials USD_EN'!X$8</f>
        <v>-1.1061909799487042</v>
      </c>
      <c r="Y40" s="88">
        <v>-8.1381617986868271E-2</v>
      </c>
      <c r="Z40" s="88">
        <v>-5.9880969915705906E-2</v>
      </c>
      <c r="AA40" s="88">
        <f>H40-X40-Y40-Z40</f>
        <v>-0.21390350910800704</v>
      </c>
      <c r="AB40" s="88">
        <f>'Historical Financials THB_EN'!AB40/'Historical Financials USD_EN'!AB$8</f>
        <v>-9.1825961442758175E-2</v>
      </c>
      <c r="AC40" s="88">
        <v>-2.295858121309593</v>
      </c>
      <c r="AD40" s="88">
        <v>-0.50004098664885266</v>
      </c>
      <c r="AE40" s="88">
        <f>I40-AB40-AC40-AD40</f>
        <v>17.159122013553947</v>
      </c>
      <c r="AF40" s="88">
        <f>'Historical Financials THB_EN'!AF40/'Historical Financials USD_EN'!AF$8</f>
        <v>1.3100171441810387</v>
      </c>
      <c r="AG40" s="88">
        <f>('Historical Financials THB_EN'!AG40+'Historical Financials THB_EN'!AF40)/34.7029-AF40</f>
        <v>0.19517694003892472</v>
      </c>
      <c r="AH40" s="88">
        <f>('Historical Financials THB_EN'!AH40+'Historical Financials THB_EN'!AG40+'Historical Financials THB_EN'!AF40)/34.255-AG40-AF40</f>
        <v>-0.90839842571042728</v>
      </c>
      <c r="AI40" s="88">
        <f>J40-AF40-AG40-AH40</f>
        <v>98.530815355848901</v>
      </c>
      <c r="AJ40" s="88">
        <f>'Historical Financials THB_EN'!AJ40/'Historical Financials USD_EN'!AJ$8</f>
        <v>-0.15836136320941518</v>
      </c>
      <c r="AK40" s="88">
        <f>('Historical Financials THB_EN'!AJ40+'Historical Financials THB_EN'!AK40)/31.7412-AJ40</f>
        <v>-0.13215432080479983</v>
      </c>
      <c r="AL40" s="88">
        <f>('Historical Financials THB_EN'!AJ40+'Historical Financials THB_EN'!AK40+'Historical Financials THB_EN'!AL40)/32.1569-AK40-AJ40</f>
        <v>0.52604084454225097</v>
      </c>
      <c r="AM40" s="88">
        <f>K40-AJ40-AK40-AL40</f>
        <v>-2.2891239572315878</v>
      </c>
      <c r="AN40" s="88">
        <v>5.9481214380604692</v>
      </c>
      <c r="AO40" s="88">
        <v>-1.4215348272537021</v>
      </c>
      <c r="AP40" s="88">
        <v>-0.49218787970780087</v>
      </c>
      <c r="AQ40" s="88">
        <f>L40-(AN40+AO40+AP40)</f>
        <v>-12.882676043431371</v>
      </c>
      <c r="AR40" s="88">
        <v>-6.4049371286343391</v>
      </c>
      <c r="AS40" s="88">
        <v>8.6399114452248309</v>
      </c>
      <c r="AT40" s="88">
        <v>-0.48746363816241889</v>
      </c>
      <c r="AU40" s="278">
        <v>-3.2549660373814966</v>
      </c>
      <c r="AV40" s="98"/>
      <c r="AW40" s="128">
        <f>AB40+AC40</f>
        <v>-2.3876840827523513</v>
      </c>
      <c r="AX40" s="128">
        <f>AD40+AE40</f>
        <v>16.659081026905096</v>
      </c>
      <c r="AY40" s="128">
        <f>AF40+AG40</f>
        <v>1.5051940842199634</v>
      </c>
      <c r="AZ40" s="128">
        <f>AH40+AI40</f>
        <v>97.622416930138471</v>
      </c>
      <c r="BA40" s="128">
        <f>AJ40+AK40</f>
        <v>-0.29051568401421501</v>
      </c>
      <c r="BB40" s="128">
        <f>AL40+AM40</f>
        <v>-1.7630831126893369</v>
      </c>
      <c r="BC40" s="278">
        <f>AO40+AN40</f>
        <v>4.5265866108067669</v>
      </c>
      <c r="BD40" s="124"/>
      <c r="BE40" s="124"/>
      <c r="BF40" s="34">
        <f t="shared" si="23"/>
        <v>11.611780810449835</v>
      </c>
      <c r="BG40" s="103">
        <f t="shared" si="24"/>
        <v>-9.6324342475952562</v>
      </c>
      <c r="BH40" s="285"/>
      <c r="BI40" s="46">
        <v>0</v>
      </c>
      <c r="BJ40" s="46">
        <v>0</v>
      </c>
      <c r="BK40" s="46">
        <v>0</v>
      </c>
      <c r="BL40" s="46">
        <v>0</v>
      </c>
      <c r="BM40" s="46">
        <v>0</v>
      </c>
      <c r="BN40" s="46"/>
      <c r="BQ40" s="128">
        <v>-0.49218787970780087</v>
      </c>
      <c r="BV40" s="98"/>
      <c r="BW40" s="249"/>
      <c r="BX40" s="249"/>
    </row>
    <row r="41" spans="1:76" hidden="1" outlineLevel="1">
      <c r="A41" s="35"/>
      <c r="B41" s="240" t="s">
        <v>130</v>
      </c>
      <c r="C41" s="88"/>
      <c r="D41" s="88"/>
      <c r="E41" s="88"/>
      <c r="F41" s="88"/>
      <c r="G41" s="88"/>
      <c r="H41" s="88"/>
      <c r="I41" s="88"/>
      <c r="J41" s="88"/>
      <c r="K41" s="88"/>
      <c r="L41" s="122"/>
      <c r="M41" s="122"/>
      <c r="N41" s="122"/>
      <c r="O41" s="122"/>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278"/>
      <c r="AV41" s="98"/>
      <c r="AW41" s="128"/>
      <c r="AX41" s="128"/>
      <c r="AY41" s="128"/>
      <c r="AZ41" s="128"/>
      <c r="BA41" s="128"/>
      <c r="BB41" s="128"/>
      <c r="BC41" s="278"/>
      <c r="BD41" s="124"/>
      <c r="BE41" s="124"/>
      <c r="BF41" s="34">
        <f t="shared" si="23"/>
        <v>0</v>
      </c>
      <c r="BG41" s="103">
        <f t="shared" si="24"/>
        <v>0</v>
      </c>
      <c r="BH41" s="285"/>
      <c r="BI41" s="46"/>
      <c r="BJ41" s="46"/>
      <c r="BK41" s="46"/>
      <c r="BL41" s="46"/>
      <c r="BM41" s="46"/>
      <c r="BN41" s="46"/>
      <c r="BQ41" s="128"/>
      <c r="BV41" s="98"/>
      <c r="BW41" s="249"/>
      <c r="BX41" s="249"/>
    </row>
    <row r="42" spans="1:76" collapsed="1">
      <c r="A42" s="35" t="s">
        <v>5</v>
      </c>
      <c r="B42" s="240" t="s">
        <v>130</v>
      </c>
      <c r="C42" s="115">
        <f t="shared" ref="C42:M42" si="27">C23</f>
        <v>0</v>
      </c>
      <c r="D42" s="115">
        <f t="shared" si="27"/>
        <v>0</v>
      </c>
      <c r="E42" s="115">
        <f t="shared" si="27"/>
        <v>3.7295829708445778</v>
      </c>
      <c r="F42" s="115">
        <f t="shared" si="27"/>
        <v>-8.7296155807936557</v>
      </c>
      <c r="G42" s="115">
        <f t="shared" si="27"/>
        <v>-12.034538503636391</v>
      </c>
      <c r="H42" s="115">
        <f t="shared" si="27"/>
        <v>-17.299107518763456</v>
      </c>
      <c r="I42" s="115">
        <f t="shared" si="27"/>
        <v>1.5967122915987675</v>
      </c>
      <c r="J42" s="115">
        <f t="shared" si="27"/>
        <v>4.9849309398531103</v>
      </c>
      <c r="K42" s="115">
        <f t="shared" si="27"/>
        <v>7.6401945852252018</v>
      </c>
      <c r="L42" s="114">
        <f t="shared" si="27"/>
        <v>-20.733242958124798</v>
      </c>
      <c r="M42" s="114">
        <f t="shared" si="27"/>
        <v>-42.115101018217992</v>
      </c>
      <c r="N42" s="114">
        <f>SUM(AN42:AQ42)</f>
        <v>-20.733242958124798</v>
      </c>
      <c r="O42" s="316">
        <f>SUM(AR42:AU42)</f>
        <v>-42.115101018217985</v>
      </c>
      <c r="P42" s="115">
        <f t="shared" ref="P42:AN42" si="28">P23</f>
        <v>1.8364617307786564</v>
      </c>
      <c r="Q42" s="115">
        <f t="shared" si="28"/>
        <v>-6.7444439905258236</v>
      </c>
      <c r="R42" s="115">
        <f t="shared" si="28"/>
        <v>-3.1167205658001045</v>
      </c>
      <c r="S42" s="115">
        <f t="shared" si="28"/>
        <v>-0.7049127552463843</v>
      </c>
      <c r="T42" s="115">
        <f t="shared" si="28"/>
        <v>-3.5832150526483324</v>
      </c>
      <c r="U42" s="115">
        <f t="shared" si="28"/>
        <v>0.60095429474264883</v>
      </c>
      <c r="V42" s="115">
        <f t="shared" si="28"/>
        <v>0.89991241094340169</v>
      </c>
      <c r="W42" s="115">
        <f t="shared" si="28"/>
        <v>-9.95219015667411</v>
      </c>
      <c r="X42" s="115">
        <f t="shared" si="28"/>
        <v>-11.509849142170365</v>
      </c>
      <c r="Y42" s="115">
        <f t="shared" si="28"/>
        <v>7.9505491046887373</v>
      </c>
      <c r="Z42" s="115">
        <f t="shared" si="28"/>
        <v>-7.3402305073042502</v>
      </c>
      <c r="AA42" s="115">
        <f t="shared" si="28"/>
        <v>-6.3995769739775783</v>
      </c>
      <c r="AB42" s="115">
        <f t="shared" si="28"/>
        <v>-1.6575761239823301</v>
      </c>
      <c r="AC42" s="115">
        <f t="shared" si="28"/>
        <v>3.7938415595506001</v>
      </c>
      <c r="AD42" s="115">
        <f t="shared" si="28"/>
        <v>-1.7116384669547318</v>
      </c>
      <c r="AE42" s="115">
        <f t="shared" si="28"/>
        <v>1.1720853229852288</v>
      </c>
      <c r="AF42" s="115">
        <f t="shared" si="28"/>
        <v>5.9635845080908005</v>
      </c>
      <c r="AG42" s="115">
        <f t="shared" si="28"/>
        <v>-1.2513801611229693</v>
      </c>
      <c r="AH42" s="115">
        <f t="shared" si="28"/>
        <v>-0.47103525838693439</v>
      </c>
      <c r="AI42" s="115">
        <f t="shared" si="28"/>
        <v>0.7437618512722135</v>
      </c>
      <c r="AJ42" s="115">
        <f t="shared" si="28"/>
        <v>2.9669376662067153</v>
      </c>
      <c r="AK42" s="115">
        <f t="shared" si="28"/>
        <v>1.4830710528711462</v>
      </c>
      <c r="AL42" s="115">
        <f t="shared" si="28"/>
        <v>12.956283109051427</v>
      </c>
      <c r="AM42" s="115">
        <f t="shared" si="28"/>
        <v>-8.1383858576320947</v>
      </c>
      <c r="AN42" s="115">
        <f t="shared" si="28"/>
        <v>-3.3767813122834638</v>
      </c>
      <c r="AO42" s="115">
        <v>-10.39590376485258</v>
      </c>
      <c r="AP42" s="115">
        <f>BE42-(AN42+AO42)</f>
        <v>-10.212800740998185</v>
      </c>
      <c r="AQ42" s="115">
        <f>L42-(AN42+AO42+AP42)</f>
        <v>3.2522428600094315</v>
      </c>
      <c r="AR42" s="115">
        <f>AR23</f>
        <v>-26.073535812832329</v>
      </c>
      <c r="AS42" s="115">
        <f>AS23</f>
        <v>-25.715051582138518</v>
      </c>
      <c r="AT42" s="115">
        <f>AT23</f>
        <v>2.8117090647997189</v>
      </c>
      <c r="AU42" s="292">
        <f>AU23</f>
        <v>6.8617773119531442</v>
      </c>
      <c r="AV42" s="98"/>
      <c r="AW42" s="113">
        <f t="shared" ref="AW42:BC42" si="29">AW23</f>
        <v>2.1362654355682702</v>
      </c>
      <c r="AX42" s="113">
        <f t="shared" si="29"/>
        <v>-0.53955314396950294</v>
      </c>
      <c r="AY42" s="113">
        <f t="shared" si="29"/>
        <v>4.7122043469678312</v>
      </c>
      <c r="AZ42" s="113">
        <f t="shared" si="29"/>
        <v>0.27272659288527912</v>
      </c>
      <c r="BA42" s="113">
        <f t="shared" si="29"/>
        <v>4.4500087190778617</v>
      </c>
      <c r="BB42" s="113">
        <f t="shared" si="29"/>
        <v>4.8178972514193319</v>
      </c>
      <c r="BC42" s="292">
        <f t="shared" si="29"/>
        <v>-13.772685077136044</v>
      </c>
      <c r="BD42" s="124"/>
      <c r="BE42" s="113">
        <v>-23.985485818134229</v>
      </c>
      <c r="BF42" s="34">
        <f t="shared" si="23"/>
        <v>11.778455132408084</v>
      </c>
      <c r="BG42" s="103">
        <f t="shared" si="24"/>
        <v>-16.634044257741614</v>
      </c>
      <c r="BH42" s="285"/>
      <c r="BI42" s="46">
        <v>0</v>
      </c>
      <c r="BJ42" s="46">
        <v>0</v>
      </c>
      <c r="BK42" s="46">
        <v>0</v>
      </c>
      <c r="BL42" s="46">
        <v>0</v>
      </c>
      <c r="BM42" s="46">
        <v>0</v>
      </c>
      <c r="BN42" s="46"/>
      <c r="BQ42" s="113">
        <v>-11.137306008478397</v>
      </c>
      <c r="BV42" s="98"/>
      <c r="BW42" s="249"/>
      <c r="BX42" s="249"/>
    </row>
    <row r="43" spans="1:76" s="320" customFormat="1">
      <c r="A43" s="317" t="s">
        <v>106</v>
      </c>
      <c r="B43" s="314" t="s">
        <v>130</v>
      </c>
      <c r="C43" s="165">
        <f t="shared" ref="C43:K43" si="30">C27+C35+C37-C42</f>
        <v>328.44460274360512</v>
      </c>
      <c r="D43" s="165">
        <f t="shared" si="30"/>
        <v>510.20359624881479</v>
      </c>
      <c r="E43" s="165">
        <f t="shared" si="30"/>
        <v>88.127242673786313</v>
      </c>
      <c r="F43" s="165">
        <f t="shared" si="30"/>
        <v>49.646788423618254</v>
      </c>
      <c r="G43" s="165">
        <f t="shared" si="30"/>
        <v>51.590894688379635</v>
      </c>
      <c r="H43" s="165">
        <f t="shared" si="30"/>
        <v>192.76800776363771</v>
      </c>
      <c r="I43" s="165">
        <f t="shared" si="30"/>
        <v>458.97528146530084</v>
      </c>
      <c r="J43" s="165">
        <f t="shared" si="30"/>
        <v>615.40731464579096</v>
      </c>
      <c r="K43" s="165">
        <f t="shared" si="30"/>
        <v>818.80462555937856</v>
      </c>
      <c r="L43" s="96">
        <f>L27+L35+L37-L42-L41</f>
        <v>169.17619770737437</v>
      </c>
      <c r="M43" s="96">
        <f>M27+M35+M37-M42-M41</f>
        <v>77.148977745719449</v>
      </c>
      <c r="N43" s="96">
        <f>SUM(AN43:AQ43)</f>
        <v>169.17621082746095</v>
      </c>
      <c r="O43" s="96">
        <f>SUM(AR43:AU43)</f>
        <v>77.149693885719046</v>
      </c>
      <c r="P43" s="165">
        <f t="shared" ref="P43:AN43" si="31">P27+P35+P37-P42</f>
        <v>16.473359122583894</v>
      </c>
      <c r="Q43" s="165">
        <f t="shared" si="31"/>
        <v>7.1453647092702504</v>
      </c>
      <c r="R43" s="165">
        <f t="shared" si="31"/>
        <v>35.494986582699013</v>
      </c>
      <c r="S43" s="165">
        <f t="shared" si="31"/>
        <v>-15.889214213243436</v>
      </c>
      <c r="T43" s="165">
        <f t="shared" si="31"/>
        <v>12.718317664371686</v>
      </c>
      <c r="U43" s="165">
        <f t="shared" si="31"/>
        <v>47.029534581698449</v>
      </c>
      <c r="V43" s="165">
        <f t="shared" si="31"/>
        <v>19.903356609395054</v>
      </c>
      <c r="W43" s="165">
        <f t="shared" si="31"/>
        <v>-28.060053206057415</v>
      </c>
      <c r="X43" s="165">
        <f t="shared" si="31"/>
        <v>12.567906746307051</v>
      </c>
      <c r="Y43" s="165">
        <f t="shared" si="31"/>
        <v>164.25489949965922</v>
      </c>
      <c r="Z43" s="165">
        <f t="shared" si="31"/>
        <v>10.012257843355977</v>
      </c>
      <c r="AA43" s="165">
        <f t="shared" si="31"/>
        <v>5.9329436743154043</v>
      </c>
      <c r="AB43" s="165">
        <f t="shared" si="31"/>
        <v>115.14172620416883</v>
      </c>
      <c r="AC43" s="165">
        <f t="shared" si="31"/>
        <v>168.26275926163643</v>
      </c>
      <c r="AD43" s="165">
        <f t="shared" si="31"/>
        <v>92.072470535511513</v>
      </c>
      <c r="AE43" s="165">
        <f t="shared" si="31"/>
        <v>83.498349144476762</v>
      </c>
      <c r="AF43" s="165">
        <f t="shared" si="31"/>
        <v>126.08852037309151</v>
      </c>
      <c r="AG43" s="165">
        <f t="shared" si="31"/>
        <v>86.099736375499901</v>
      </c>
      <c r="AH43" s="165">
        <f t="shared" si="31"/>
        <v>105.42944014664675</v>
      </c>
      <c r="AI43" s="165">
        <f t="shared" si="31"/>
        <v>297.78962044509763</v>
      </c>
      <c r="AJ43" s="165">
        <f t="shared" si="31"/>
        <v>184.32509943992466</v>
      </c>
      <c r="AK43" s="165">
        <f t="shared" si="31"/>
        <v>258.52872780109504</v>
      </c>
      <c r="AL43" s="165">
        <f t="shared" si="31"/>
        <v>306.92879898313072</v>
      </c>
      <c r="AM43" s="165">
        <f t="shared" si="31"/>
        <v>69.021999335228571</v>
      </c>
      <c r="AN43" s="165">
        <f t="shared" si="31"/>
        <v>117.24147964655474</v>
      </c>
      <c r="AO43" s="165">
        <v>71.781541319448621</v>
      </c>
      <c r="AP43" s="165">
        <v>27.195271638221129</v>
      </c>
      <c r="AQ43" s="165">
        <f>AQ27+AQ35+AQ37-AQ42-AQ41</f>
        <v>-47.042081776763524</v>
      </c>
      <c r="AR43" s="165">
        <f>AR27+AR35+AR37-AR42-AR41</f>
        <v>18.243248943375928</v>
      </c>
      <c r="AS43" s="165">
        <f>AS27+AS35+AS37-AS42-AS41</f>
        <v>4.6717527957163192</v>
      </c>
      <c r="AT43" s="165">
        <f>AT27+AT35+AT37-AT42</f>
        <v>12.126996756198476</v>
      </c>
      <c r="AU43" s="276">
        <f>AU27+AU35+AU37-AU42</f>
        <v>42.107695390428319</v>
      </c>
      <c r="AV43" s="98"/>
      <c r="AW43" s="166">
        <f t="shared" ref="AW43:BC43" si="32">AW27+AW35+AW37-AW42</f>
        <v>283.4044833660746</v>
      </c>
      <c r="AX43" s="166">
        <f t="shared" si="32"/>
        <v>175.57081291813947</v>
      </c>
      <c r="AY43" s="166">
        <f t="shared" si="32"/>
        <v>212.18825674859147</v>
      </c>
      <c r="AZ43" s="166">
        <f t="shared" si="32"/>
        <v>403.21905789719949</v>
      </c>
      <c r="BA43" s="166">
        <f t="shared" si="32"/>
        <v>442.85382724101976</v>
      </c>
      <c r="BB43" s="166">
        <f t="shared" si="32"/>
        <v>375.95079831835926</v>
      </c>
      <c r="BC43" s="276">
        <f t="shared" si="32"/>
        <v>191.91536249003539</v>
      </c>
      <c r="BD43" s="167"/>
      <c r="BE43" s="166">
        <v>216.21829260422447</v>
      </c>
      <c r="BF43" s="318">
        <f t="shared" si="23"/>
        <v>395.79760845690168</v>
      </c>
      <c r="BG43" s="319">
        <f t="shared" si="24"/>
        <v>-74.081502285169194</v>
      </c>
      <c r="BH43" s="285"/>
      <c r="BI43" s="46">
        <v>0</v>
      </c>
      <c r="BJ43" s="46">
        <v>0</v>
      </c>
      <c r="BK43" s="46">
        <v>0</v>
      </c>
      <c r="BL43" s="46">
        <v>0</v>
      </c>
      <c r="BM43" s="46">
        <v>0</v>
      </c>
      <c r="BN43" s="46"/>
      <c r="BQ43" s="166">
        <v>27.195261885126886</v>
      </c>
      <c r="BV43" s="98"/>
      <c r="BW43" s="249"/>
      <c r="BX43" s="249"/>
    </row>
    <row r="44" spans="1:76">
      <c r="A44" s="138" t="s">
        <v>107</v>
      </c>
      <c r="B44" s="309" t="s">
        <v>100</v>
      </c>
      <c r="C44" s="148">
        <f>(C43+C30)/C31*C8</f>
        <v>2.4556442199855861</v>
      </c>
      <c r="D44" s="148">
        <f>(D43+D30)/D31*D8</f>
        <v>3.2839964697484754</v>
      </c>
      <c r="E44" s="148">
        <f>'Historical Financials THB_EN'!E44</f>
        <v>0.56917630280227949</v>
      </c>
      <c r="F44" s="148">
        <f>(F43+F30)/F31*F8</f>
        <v>0.31689955041870521</v>
      </c>
      <c r="G44" s="148">
        <f>(G43+G30)/G31*G8</f>
        <v>0.31102564067742117</v>
      </c>
      <c r="H44" s="148">
        <f>(H43+H30)/H31*H8</f>
        <v>1.1547499834314743</v>
      </c>
      <c r="I44" s="148">
        <f>'Historical Financials THB_EN'!I44</f>
        <v>3.1462915936106399</v>
      </c>
      <c r="J44" s="148">
        <f>'Historical Financials THB_EN'!J44</f>
        <v>3.9783514879701531</v>
      </c>
      <c r="K44" s="148">
        <f>'Historical Financials THB_EN'!K44</f>
        <v>4.6113319058785187</v>
      </c>
      <c r="L44" s="149">
        <f>'Historical Financials THB_EN'!L44</f>
        <v>0.76043576575168381</v>
      </c>
      <c r="M44" s="149">
        <f>'Historical Financials THB_EN'!M44</f>
        <v>0.29662332938545727</v>
      </c>
      <c r="N44" s="149">
        <f>'Historical Financials THB_EN'!N44</f>
        <v>0.76043576575168381</v>
      </c>
      <c r="O44" s="149">
        <f>'Historical Financials THB_EN'!O44</f>
        <v>0.29662332938545727</v>
      </c>
      <c r="P44" s="148">
        <f>'Historical Financials THB_EN'!P44</f>
        <v>0.10195924313969945</v>
      </c>
      <c r="Q44" s="148">
        <f>'Historical Financials THB_EN'!Q44</f>
        <v>4.4509256568561736E-2</v>
      </c>
      <c r="R44" s="148">
        <f>'Historical Financials THB_EN'!R44</f>
        <v>0.22644781946622444</v>
      </c>
      <c r="S44" s="148">
        <f>'Historical Financials THB_EN'!S44</f>
        <v>-9.7512866471400228E-2</v>
      </c>
      <c r="T44" s="148">
        <f>'Historical Financials THB_EN'!T44</f>
        <v>8.6290604498582488E-2</v>
      </c>
      <c r="U44" s="148">
        <f>'Historical Financials THB_EN'!U44</f>
        <v>0.31783126151052438</v>
      </c>
      <c r="V44" s="148">
        <f>'Historical Financials THB_EN'!V44</f>
        <v>0.13187479062511712</v>
      </c>
      <c r="W44" s="148">
        <f>'Historical Financials THB_EN'!W44</f>
        <v>-0.22510488293762621</v>
      </c>
      <c r="X44" s="148">
        <f>'Historical Financials THB_EN'!X44</f>
        <v>3.1445169830443424E-2</v>
      </c>
      <c r="Y44" s="148">
        <f>'Historical Financials THB_EN'!Y44</f>
        <v>1.0708623834761568</v>
      </c>
      <c r="Z44" s="148">
        <f>'Historical Financials THB_EN'!Z44</f>
        <v>4.4596534064234715E-2</v>
      </c>
      <c r="AA44" s="148">
        <f>'Historical Financials THB_EN'!AA44</f>
        <v>7.8461432277453381E-3</v>
      </c>
      <c r="AB44" s="148">
        <f>'Historical Financials THB_EN'!AB44</f>
        <v>0.79822939179106611</v>
      </c>
      <c r="AC44" s="148">
        <f>'Historical Financials THB_EN'!AC44</f>
        <v>1.1817349343503296</v>
      </c>
      <c r="AD44" s="148">
        <f>'Historical Financials THB_EN'!AD44</f>
        <v>0.60647385488038252</v>
      </c>
      <c r="AE44" s="148">
        <f>'Historical Financials THB_EN'!AE44</f>
        <v>0.55989857631495754</v>
      </c>
      <c r="AF44" s="148">
        <f>'Historical Financials THB_EN'!AF44</f>
        <v>0.86566511300965976</v>
      </c>
      <c r="AG44" s="148">
        <f>'Historical Financials THB_EN'!AG44</f>
        <v>0.55569591405874119</v>
      </c>
      <c r="AH44" s="148">
        <f>'Historical Financials THB_EN'!AH44</f>
        <v>0.64247234001008913</v>
      </c>
      <c r="AI44" s="148">
        <f>'Historical Financials THB_EN'!AI44</f>
        <v>1.9145181208916631</v>
      </c>
      <c r="AJ44" s="148">
        <f>'Historical Financials THB_EN'!AJ44</f>
        <v>1.039280442845081</v>
      </c>
      <c r="AK44" s="148">
        <f>'Historical Financials THB_EN'!AK44</f>
        <v>1.45</v>
      </c>
      <c r="AL44" s="148">
        <f>'Historical Financials THB_EN'!AL44</f>
        <v>1.7528168595482341</v>
      </c>
      <c r="AM44" s="148">
        <f>'Historical Financials THB_EN'!AM44</f>
        <v>0.36923460348520321</v>
      </c>
      <c r="AN44" s="148">
        <f>'Historical Financials THB_EN'!AN44</f>
        <v>0.61426078518916916</v>
      </c>
      <c r="AO44" s="148">
        <f>'Historical Financials THB_EN'!AO44</f>
        <v>0.35716913966110292</v>
      </c>
      <c r="AP44" s="148">
        <f>'Historical Financials THB_EN'!AP44</f>
        <v>9.4078962817602016E-2</v>
      </c>
      <c r="AQ44" s="148">
        <f>'Historical Financials THB_EN'!AQ44</f>
        <v>-0.30507312191619013</v>
      </c>
      <c r="AR44" s="148">
        <f>'Historical Financials THB_EN'!AR44</f>
        <v>6.8912359726259489E-2</v>
      </c>
      <c r="AS44" s="148">
        <f>'Historical Financials THB_EN'!AS44</f>
        <v>-5.9608310418917199E-3</v>
      </c>
      <c r="AT44" s="148">
        <f>'Historical Financials THB_EN'!AT44</f>
        <v>3.4024772559741678E-2</v>
      </c>
      <c r="AU44" s="265">
        <f>'Historical Financials THB_EN'!AU44</f>
        <v>0.19964702814134783</v>
      </c>
      <c r="AW44" s="151">
        <f>AB44+AC44</f>
        <v>1.9799643261413957</v>
      </c>
      <c r="AX44" s="151">
        <f>AD44+AE44</f>
        <v>1.1663724311953401</v>
      </c>
      <c r="AY44" s="151">
        <f>AF44+AG44</f>
        <v>1.421361027068401</v>
      </c>
      <c r="AZ44" s="151">
        <f>AH44+AI44</f>
        <v>2.5569904609017522</v>
      </c>
      <c r="BA44" s="151">
        <f>AJ44+AK44</f>
        <v>2.489280442845081</v>
      </c>
      <c r="BB44" s="151">
        <f>AL44+AM44</f>
        <v>2.1220514630334373</v>
      </c>
      <c r="BC44" s="265">
        <f>AO44+AN44</f>
        <v>0.97142992485027202</v>
      </c>
      <c r="BD44" s="174"/>
      <c r="BE44" s="174"/>
      <c r="BF44" s="34">
        <f t="shared" si="23"/>
        <v>2.3330456221320253</v>
      </c>
      <c r="BG44" s="103">
        <f t="shared" si="24"/>
        <v>-0.4446659597996776</v>
      </c>
      <c r="BI44" s="46">
        <v>0</v>
      </c>
      <c r="BJ44" s="46">
        <v>-7.3304695646925211E-11</v>
      </c>
      <c r="BK44" s="46">
        <v>0</v>
      </c>
      <c r="BL44" s="46">
        <v>0</v>
      </c>
      <c r="BM44" s="46">
        <v>-1.0440843802417277E-3</v>
      </c>
      <c r="BN44" s="46"/>
      <c r="BQ44" s="151">
        <f>'Historical Financials THB_EN'!BO44</f>
        <v>9.4078907882358606E-2</v>
      </c>
      <c r="BW44" s="249"/>
      <c r="BX44" s="249"/>
    </row>
    <row r="45" spans="1:76" s="237" customFormat="1" ht="26">
      <c r="A45" s="80" t="s">
        <v>6</v>
      </c>
      <c r="B45" s="271"/>
      <c r="C45" s="82"/>
      <c r="D45" s="82"/>
      <c r="E45" s="82"/>
      <c r="F45" s="82"/>
      <c r="G45" s="82"/>
      <c r="H45" s="82"/>
      <c r="I45" s="82"/>
      <c r="J45" s="82"/>
      <c r="K45" s="82"/>
      <c r="L45" s="83"/>
      <c r="M45" s="83"/>
      <c r="N45" s="83"/>
      <c r="O45" s="83"/>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272"/>
      <c r="AW45" s="155"/>
      <c r="AX45" s="155"/>
      <c r="AY45" s="155"/>
      <c r="AZ45" s="155"/>
      <c r="BA45" s="155"/>
      <c r="BB45" s="155"/>
      <c r="BC45" s="311"/>
      <c r="BD45" s="156"/>
      <c r="BE45" s="156"/>
      <c r="BF45" s="33"/>
      <c r="BG45" s="30"/>
      <c r="BH45" s="30"/>
      <c r="BI45" s="46">
        <v>0</v>
      </c>
      <c r="BJ45" s="46">
        <v>0</v>
      </c>
      <c r="BK45" s="46">
        <v>0</v>
      </c>
      <c r="BL45" s="46">
        <v>0</v>
      </c>
      <c r="BM45" s="46">
        <v>0</v>
      </c>
      <c r="BN45" s="46"/>
      <c r="BQ45" s="155"/>
      <c r="BW45" s="249"/>
      <c r="BX45" s="249"/>
    </row>
    <row r="46" spans="1:76">
      <c r="A46" s="35" t="s">
        <v>108</v>
      </c>
      <c r="B46" s="240" t="s">
        <v>130</v>
      </c>
      <c r="C46" s="88">
        <v>1063.5693983344004</v>
      </c>
      <c r="D46" s="88">
        <v>1935.7424142979755</v>
      </c>
      <c r="E46" s="88">
        <v>2632.2327269878165</v>
      </c>
      <c r="F46" s="88">
        <f>S46</f>
        <v>2598.4978789282495</v>
      </c>
      <c r="G46" s="88">
        <f>W46</f>
        <v>2223.5102952847651</v>
      </c>
      <c r="H46" s="88">
        <f>AA46</f>
        <v>2316.6943577750317</v>
      </c>
      <c r="I46" s="88">
        <v>2849.6665987546994</v>
      </c>
      <c r="J46" s="88">
        <v>2930.9189771395522</v>
      </c>
      <c r="K46" s="88">
        <f>AM46</f>
        <v>4214.6460730112349</v>
      </c>
      <c r="L46" s="122">
        <f>AQ46</f>
        <v>4873.3586920474909</v>
      </c>
      <c r="M46" s="122">
        <f>AU46</f>
        <v>7056.6217444427066</v>
      </c>
      <c r="N46" s="122">
        <f>AQ46</f>
        <v>4873.3586920474909</v>
      </c>
      <c r="O46" s="122">
        <f>AU46</f>
        <v>7056.6217444427066</v>
      </c>
      <c r="P46" s="88">
        <v>2755.2007096917278</v>
      </c>
      <c r="Q46" s="88">
        <v>2618.7699464453808</v>
      </c>
      <c r="R46" s="88">
        <v>2600.4895717521431</v>
      </c>
      <c r="S46" s="88">
        <v>2598.4978789282495</v>
      </c>
      <c r="T46" s="88">
        <v>2554.4005215268535</v>
      </c>
      <c r="U46" s="88">
        <v>2535.1896548937025</v>
      </c>
      <c r="V46" s="88">
        <v>2479.0044811473567</v>
      </c>
      <c r="W46" s="88">
        <v>2223.5102952847651</v>
      </c>
      <c r="X46" s="88">
        <v>2212.8338622147603</v>
      </c>
      <c r="Y46" s="88">
        <v>2339.7914552292591</v>
      </c>
      <c r="Z46" s="88">
        <v>2337.0495138797241</v>
      </c>
      <c r="AA46" s="88">
        <v>2316.6943577750317</v>
      </c>
      <c r="AB46" s="88">
        <v>2850.6824218483962</v>
      </c>
      <c r="AC46" s="88">
        <v>3040.1814088606661</v>
      </c>
      <c r="AD46" s="88">
        <v>2862.4568370514035</v>
      </c>
      <c r="AE46" s="88">
        <f>I46</f>
        <v>2849.6665987546994</v>
      </c>
      <c r="AF46" s="88">
        <v>2859.2447336872751</v>
      </c>
      <c r="AG46" s="88">
        <f>'Historical Financials THB_EN'!AG46/AG$9</f>
        <v>3139.6323424070347</v>
      </c>
      <c r="AH46" s="88">
        <f>'Historical Financials THB_EN'!AH46/AH$9</f>
        <v>2780.0815442154849</v>
      </c>
      <c r="AI46" s="88">
        <f>J46</f>
        <v>2930.9189771395522</v>
      </c>
      <c r="AJ46" s="88">
        <f>'Historical Financials THB_EN'!AJ46/AJ$9</f>
        <v>2904.9936282891158</v>
      </c>
      <c r="AK46" s="88">
        <f>'Historical Financials THB_EN'!AK46/AK$9</f>
        <v>3423.4253117537805</v>
      </c>
      <c r="AL46" s="88">
        <f>'Historical Financials THB_EN'!AL46/AL$9</f>
        <v>3634.7212296260641</v>
      </c>
      <c r="AM46" s="88">
        <f>'Historical Financials THB_EN'!AM46/AM$9</f>
        <v>4214.6460730112349</v>
      </c>
      <c r="AN46" s="88">
        <f>'Historical Financials THB_EN'!AN46/AN$9</f>
        <v>4603.1892668420742</v>
      </c>
      <c r="AO46" s="88">
        <f>'Historical Financials THB_EN'!AO46/AO$9</f>
        <v>4726.6436705340502</v>
      </c>
      <c r="AP46" s="88">
        <f>'Historical Financials THB_EN'!AP46/AP$9</f>
        <v>4685.7961748044427</v>
      </c>
      <c r="AQ46" s="88">
        <f>'Historical Financials THB_EN'!AQ46/AQ$9</f>
        <v>4873.3586920474909</v>
      </c>
      <c r="AR46" s="88">
        <v>7175.1602643918814</v>
      </c>
      <c r="AS46" s="88">
        <v>7275.0201841990265</v>
      </c>
      <c r="AT46" s="88">
        <v>6986.5239324149743</v>
      </c>
      <c r="AU46" s="278">
        <v>7056.6217444427066</v>
      </c>
      <c r="AW46" s="128">
        <f>AC46</f>
        <v>3040.1814088606661</v>
      </c>
      <c r="AX46" s="128">
        <f>AE46</f>
        <v>2849.6665987546994</v>
      </c>
      <c r="AY46" s="128">
        <f>AG46</f>
        <v>3139.6323424070347</v>
      </c>
      <c r="AZ46" s="128">
        <f>AI46</f>
        <v>2930.9189771395522</v>
      </c>
      <c r="BA46" s="128">
        <f>AK46</f>
        <v>3423.4253117537805</v>
      </c>
      <c r="BB46" s="128">
        <f>AM46</f>
        <v>4214.6460730112349</v>
      </c>
      <c r="BC46" s="278">
        <f>AO46</f>
        <v>4726.6436705340502</v>
      </c>
      <c r="BD46" s="124"/>
      <c r="BE46" s="124"/>
      <c r="BF46" s="123"/>
      <c r="BI46" s="46">
        <v>0</v>
      </c>
      <c r="BJ46" s="46">
        <v>0</v>
      </c>
      <c r="BK46" s="46">
        <v>0</v>
      </c>
      <c r="BL46" s="46">
        <v>0</v>
      </c>
      <c r="BM46" s="46">
        <v>0</v>
      </c>
      <c r="BN46" s="46"/>
      <c r="BQ46" s="128">
        <f>'Historical Financials THB_EN'!BO46/BQ$9</f>
        <v>4623.0681324141369</v>
      </c>
      <c r="BW46" s="249"/>
      <c r="BX46" s="249"/>
    </row>
    <row r="47" spans="1:76">
      <c r="A47" s="35" t="s">
        <v>109</v>
      </c>
      <c r="B47" s="240" t="s">
        <v>130</v>
      </c>
      <c r="C47" s="115">
        <v>-67.128117195610145</v>
      </c>
      <c r="D47" s="115">
        <v>-556.41251078185746</v>
      </c>
      <c r="E47" s="115">
        <v>-151.18172494757499</v>
      </c>
      <c r="F47" s="115">
        <f>S47</f>
        <v>-132.62980785718821</v>
      </c>
      <c r="G47" s="115">
        <f>W47</f>
        <v>-322.72645465336285</v>
      </c>
      <c r="H47" s="115">
        <f>AA47</f>
        <v>-118.37631014955925</v>
      </c>
      <c r="I47" s="115">
        <v>-127.74053816603856</v>
      </c>
      <c r="J47" s="115">
        <v>-208.62468194294127</v>
      </c>
      <c r="K47" s="115">
        <f>AM47</f>
        <v>-164.99813343546535</v>
      </c>
      <c r="L47" s="114">
        <f>'Historical Financials THB_EN'!L47/L$9</f>
        <v>-353.39343048884922</v>
      </c>
      <c r="M47" s="114">
        <f>'Historical Financials THB_EN'!M47/M$9</f>
        <v>-655.24005393241214</v>
      </c>
      <c r="N47" s="114">
        <f>AQ47</f>
        <v>-353.39343048884922</v>
      </c>
      <c r="O47" s="114">
        <f>AU47</f>
        <v>-655.24005393241202</v>
      </c>
      <c r="P47" s="115">
        <v>-195.01509800911001</v>
      </c>
      <c r="Q47" s="115">
        <v>-141.96758353340883</v>
      </c>
      <c r="R47" s="115">
        <v>-120.39955689287783</v>
      </c>
      <c r="S47" s="115">
        <v>-132.62980785718821</v>
      </c>
      <c r="T47" s="115">
        <v>-139.25787045133606</v>
      </c>
      <c r="U47" s="115">
        <v>-124.21587647460319</v>
      </c>
      <c r="V47" s="115">
        <v>-117.66884285003916</v>
      </c>
      <c r="W47" s="115">
        <v>-322.72645465336285</v>
      </c>
      <c r="X47" s="115">
        <v>-438.08932786371599</v>
      </c>
      <c r="Y47" s="115">
        <v>-178.60023268445676</v>
      </c>
      <c r="Z47" s="115">
        <v>-145.6794321221733</v>
      </c>
      <c r="AA47" s="115">
        <v>-118.37631014955925</v>
      </c>
      <c r="AB47" s="115">
        <v>-222.29023211204236</v>
      </c>
      <c r="AC47" s="115">
        <v>-131.13215291958275</v>
      </c>
      <c r="AD47" s="115">
        <v>-117.91280779872186</v>
      </c>
      <c r="AE47" s="115">
        <f>I47</f>
        <v>-127.74053816603856</v>
      </c>
      <c r="AF47" s="115">
        <v>-148.85322727917497</v>
      </c>
      <c r="AG47" s="115">
        <f>'Historical Financials THB_EN'!AG47/AG$9</f>
        <v>-162.27773438768952</v>
      </c>
      <c r="AH47" s="115">
        <f>'Historical Financials THB_EN'!AH47/AH$9</f>
        <v>-136.56332913967901</v>
      </c>
      <c r="AI47" s="115">
        <f>J47</f>
        <v>-208.62468194294127</v>
      </c>
      <c r="AJ47" s="115">
        <f>'Historical Financials THB_EN'!AJ47/AJ$9</f>
        <v>-422.83941268229989</v>
      </c>
      <c r="AK47" s="115">
        <f>'Historical Financials THB_EN'!AK47/AK$9</f>
        <v>-683.28699552762225</v>
      </c>
      <c r="AL47" s="115">
        <f>'Historical Financials THB_EN'!AL47/AL$9</f>
        <v>-348.17575645159343</v>
      </c>
      <c r="AM47" s="115">
        <f>'Historical Financials THB_EN'!AM47/AM$9</f>
        <v>-164.99813343546535</v>
      </c>
      <c r="AN47" s="115">
        <f>'Historical Financials THB_EN'!AN47/AN$9</f>
        <v>-206.54966611200265</v>
      </c>
      <c r="AO47" s="115">
        <f>'Historical Financials THB_EN'!AO47/AO$9</f>
        <v>-269.82477111956536</v>
      </c>
      <c r="AP47" s="115">
        <f>'Historical Financials THB_EN'!AP47/AP$9</f>
        <v>-358.55457687411479</v>
      </c>
      <c r="AQ47" s="115">
        <f>'Historical Financials THB_EN'!AQ47/AQ$9</f>
        <v>-353.39343048884922</v>
      </c>
      <c r="AR47" s="115">
        <v>-648.69267995072823</v>
      </c>
      <c r="AS47" s="115">
        <v>-749.19166754081891</v>
      </c>
      <c r="AT47" s="115">
        <v>-611.91570911544409</v>
      </c>
      <c r="AU47" s="292">
        <v>-655.24005393241202</v>
      </c>
      <c r="AW47" s="113">
        <f>AC47</f>
        <v>-131.13215291958275</v>
      </c>
      <c r="AX47" s="113">
        <f>AE47</f>
        <v>-127.74053816603856</v>
      </c>
      <c r="AY47" s="113">
        <f>AG47</f>
        <v>-162.27773438768952</v>
      </c>
      <c r="AZ47" s="113">
        <f>AI47</f>
        <v>-208.62468194294127</v>
      </c>
      <c r="BA47" s="113">
        <f>AK47</f>
        <v>-683.28699552762225</v>
      </c>
      <c r="BB47" s="113">
        <f>AM47</f>
        <v>-164.99813343546535</v>
      </c>
      <c r="BC47" s="292">
        <f>AO47</f>
        <v>-269.82477111956536</v>
      </c>
      <c r="BD47" s="124"/>
      <c r="BE47" s="124"/>
      <c r="BF47" s="123"/>
      <c r="BI47" s="46">
        <v>0</v>
      </c>
      <c r="BJ47" s="46">
        <v>0</v>
      </c>
      <c r="BK47" s="46">
        <v>0</v>
      </c>
      <c r="BL47" s="46">
        <v>0</v>
      </c>
      <c r="BM47" s="46">
        <v>0</v>
      </c>
      <c r="BN47" s="46"/>
      <c r="BQ47" s="113">
        <f>'Historical Financials THB_EN'!BO47/BQ$9</f>
        <v>-368.27032237459156</v>
      </c>
      <c r="BW47" s="249"/>
      <c r="BX47" s="249"/>
    </row>
    <row r="48" spans="1:76" s="141" customFormat="1">
      <c r="A48" s="138" t="s">
        <v>7</v>
      </c>
      <c r="B48" s="309" t="s">
        <v>130</v>
      </c>
      <c r="C48" s="321">
        <f t="shared" ref="C48:AU48" si="33">C46+C47</f>
        <v>996.44128113879026</v>
      </c>
      <c r="D48" s="321">
        <f t="shared" si="33"/>
        <v>1379.3299035161181</v>
      </c>
      <c r="E48" s="321">
        <f t="shared" si="33"/>
        <v>2481.0510020402417</v>
      </c>
      <c r="F48" s="321">
        <f t="shared" si="33"/>
        <v>2465.8680710710614</v>
      </c>
      <c r="G48" s="147">
        <f t="shared" si="33"/>
        <v>1900.7838406314022</v>
      </c>
      <c r="H48" s="147">
        <f t="shared" si="33"/>
        <v>2198.3180476254724</v>
      </c>
      <c r="I48" s="88">
        <f t="shared" si="33"/>
        <v>2721.9260605886607</v>
      </c>
      <c r="J48" s="88">
        <f t="shared" si="33"/>
        <v>2722.2942951966111</v>
      </c>
      <c r="K48" s="88">
        <f t="shared" si="33"/>
        <v>4049.6479395757697</v>
      </c>
      <c r="L48" s="122">
        <f t="shared" si="33"/>
        <v>4519.9652615586419</v>
      </c>
      <c r="M48" s="122">
        <f t="shared" si="33"/>
        <v>6401.381690510294</v>
      </c>
      <c r="N48" s="122">
        <f t="shared" si="33"/>
        <v>4519.9652615586419</v>
      </c>
      <c r="O48" s="122">
        <f t="shared" si="33"/>
        <v>6401.3816905102949</v>
      </c>
      <c r="P48" s="321">
        <f t="shared" si="33"/>
        <v>2560.1856116826179</v>
      </c>
      <c r="Q48" s="321">
        <f t="shared" si="33"/>
        <v>2476.8023629119721</v>
      </c>
      <c r="R48" s="321">
        <f t="shared" si="33"/>
        <v>2480.0900148592655</v>
      </c>
      <c r="S48" s="321">
        <f t="shared" si="33"/>
        <v>2465.8680710710614</v>
      </c>
      <c r="T48" s="321">
        <f t="shared" si="33"/>
        <v>2415.1426510755173</v>
      </c>
      <c r="U48" s="321">
        <f t="shared" si="33"/>
        <v>2410.9737784190993</v>
      </c>
      <c r="V48" s="321">
        <f t="shared" si="33"/>
        <v>2361.3356382973175</v>
      </c>
      <c r="W48" s="321">
        <f t="shared" si="33"/>
        <v>1900.7838406314022</v>
      </c>
      <c r="X48" s="321">
        <f>X46+X47</f>
        <v>1774.7445343510444</v>
      </c>
      <c r="Y48" s="321">
        <f t="shared" si="33"/>
        <v>2161.1912225448023</v>
      </c>
      <c r="Z48" s="321">
        <f t="shared" si="33"/>
        <v>2191.3700817575509</v>
      </c>
      <c r="AA48" s="321">
        <f t="shared" si="33"/>
        <v>2198.3180476254724</v>
      </c>
      <c r="AB48" s="321">
        <f t="shared" si="33"/>
        <v>2628.3921897363539</v>
      </c>
      <c r="AC48" s="321">
        <f t="shared" si="33"/>
        <v>2909.0492559410832</v>
      </c>
      <c r="AD48" s="321">
        <f t="shared" si="33"/>
        <v>2744.5440292526814</v>
      </c>
      <c r="AE48" s="321">
        <f t="shared" si="33"/>
        <v>2721.9260605886607</v>
      </c>
      <c r="AF48" s="321">
        <f t="shared" si="33"/>
        <v>2710.3915064081002</v>
      </c>
      <c r="AG48" s="321">
        <f t="shared" si="33"/>
        <v>2977.3546080193451</v>
      </c>
      <c r="AH48" s="321">
        <f t="shared" si="33"/>
        <v>2643.518215075806</v>
      </c>
      <c r="AI48" s="321">
        <f t="shared" si="33"/>
        <v>2722.2942951966111</v>
      </c>
      <c r="AJ48" s="147">
        <f t="shared" si="33"/>
        <v>2482.1542156068158</v>
      </c>
      <c r="AK48" s="147">
        <f t="shared" si="33"/>
        <v>2740.1383162261582</v>
      </c>
      <c r="AL48" s="147">
        <f t="shared" si="33"/>
        <v>3286.5454731744708</v>
      </c>
      <c r="AM48" s="147">
        <f t="shared" si="33"/>
        <v>4049.6479395757697</v>
      </c>
      <c r="AN48" s="147">
        <f t="shared" si="33"/>
        <v>4396.6396007300718</v>
      </c>
      <c r="AO48" s="147">
        <f t="shared" si="33"/>
        <v>4456.8188994144848</v>
      </c>
      <c r="AP48" s="147">
        <f t="shared" si="33"/>
        <v>4327.2415979303278</v>
      </c>
      <c r="AQ48" s="147">
        <f t="shared" si="33"/>
        <v>4519.9652615586419</v>
      </c>
      <c r="AR48" s="147">
        <f t="shared" si="33"/>
        <v>6526.4675844411531</v>
      </c>
      <c r="AS48" s="147">
        <f t="shared" si="33"/>
        <v>6525.8285166582073</v>
      </c>
      <c r="AT48" s="147">
        <f t="shared" si="33"/>
        <v>6374.6082232995304</v>
      </c>
      <c r="AU48" s="322">
        <f t="shared" si="33"/>
        <v>6401.3816905102949</v>
      </c>
      <c r="AW48" s="128">
        <f t="shared" ref="AW48:BC48" si="34">AW46+AW47</f>
        <v>2909.0492559410832</v>
      </c>
      <c r="AX48" s="128">
        <f t="shared" si="34"/>
        <v>2721.9260605886607</v>
      </c>
      <c r="AY48" s="128">
        <f t="shared" si="34"/>
        <v>2977.3546080193451</v>
      </c>
      <c r="AZ48" s="128">
        <f t="shared" si="34"/>
        <v>2722.2942951966111</v>
      </c>
      <c r="BA48" s="128">
        <f t="shared" si="34"/>
        <v>2740.1383162261582</v>
      </c>
      <c r="BB48" s="128">
        <f t="shared" si="34"/>
        <v>4049.6479395757697</v>
      </c>
      <c r="BC48" s="278">
        <f t="shared" si="34"/>
        <v>4456.8188994144848</v>
      </c>
      <c r="BD48" s="124"/>
      <c r="BE48" s="124"/>
      <c r="BF48" s="123"/>
      <c r="BG48" s="323"/>
      <c r="BH48" s="323"/>
      <c r="BI48" s="46">
        <v>0</v>
      </c>
      <c r="BJ48" s="46">
        <v>0</v>
      </c>
      <c r="BK48" s="46">
        <v>0</v>
      </c>
      <c r="BL48" s="46">
        <v>0</v>
      </c>
      <c r="BM48" s="46">
        <v>0</v>
      </c>
      <c r="BN48" s="46"/>
      <c r="BQ48" s="128">
        <f>BQ46+BQ47</f>
        <v>4254.7978100395458</v>
      </c>
      <c r="BW48" s="249"/>
      <c r="BX48" s="249"/>
    </row>
    <row r="49" spans="1:76" s="141" customFormat="1">
      <c r="A49" s="138" t="s">
        <v>8</v>
      </c>
      <c r="B49" s="309" t="s">
        <v>130</v>
      </c>
      <c r="C49" s="324">
        <v>0</v>
      </c>
      <c r="D49" s="324">
        <v>-211.16272025041653</v>
      </c>
      <c r="E49" s="324">
        <v>-161.18537423386283</v>
      </c>
      <c r="F49" s="324">
        <v>-241.44668673964452</v>
      </c>
      <c r="G49" s="324">
        <v>-140.84773837332767</v>
      </c>
      <c r="H49" s="324">
        <v>-333.5626514627279</v>
      </c>
      <c r="I49" s="115">
        <v>-460.22345950594274</v>
      </c>
      <c r="J49" s="115">
        <v>-763.50424512640961</v>
      </c>
      <c r="K49" s="115">
        <f>AM49</f>
        <v>-1219.6714433149548</v>
      </c>
      <c r="L49" s="114">
        <f>AQ49</f>
        <v>-1480.6400341223161</v>
      </c>
      <c r="M49" s="114">
        <f>AU49</f>
        <v>-823.87740970992422</v>
      </c>
      <c r="N49" s="114">
        <f>AQ49</f>
        <v>-1480.6400341223161</v>
      </c>
      <c r="O49" s="114">
        <f>AU49</f>
        <v>-823.87740970992422</v>
      </c>
      <c r="P49" s="115">
        <v>-242.3212256203262</v>
      </c>
      <c r="Q49" s="115">
        <v>-214.48520027858265</v>
      </c>
      <c r="R49" s="115">
        <v>-213.60532690029788</v>
      </c>
      <c r="S49" s="115">
        <v>-241.44668673964452</v>
      </c>
      <c r="T49" s="115">
        <v>-171.2796658378407</v>
      </c>
      <c r="U49" s="115">
        <v>-190.69977689433802</v>
      </c>
      <c r="V49" s="115">
        <v>-191.15091757713918</v>
      </c>
      <c r="W49" s="115">
        <v>-140.84773837332767</v>
      </c>
      <c r="X49" s="115">
        <v>-158.4401273867947</v>
      </c>
      <c r="Y49" s="115">
        <v>-164.86540101967236</v>
      </c>
      <c r="Z49" s="115">
        <v>-289.49960206223273</v>
      </c>
      <c r="AA49" s="115">
        <v>-333.5626514627279</v>
      </c>
      <c r="AB49" s="115">
        <v>-786.55493582431984</v>
      </c>
      <c r="AC49" s="115">
        <v>-399.15898992215205</v>
      </c>
      <c r="AD49" s="115">
        <v>-411.0314744641708</v>
      </c>
      <c r="AE49" s="115">
        <f>I49</f>
        <v>-460.22345950594274</v>
      </c>
      <c r="AF49" s="115">
        <v>-534.73513935664118</v>
      </c>
      <c r="AG49" s="115">
        <f>'Historical Financials THB_EN'!AG49/AG$9</f>
        <v>-635.24047623140677</v>
      </c>
      <c r="AH49" s="115">
        <f>'Historical Financials THB_EN'!AH49/AH$9</f>
        <v>-753.3090489339852</v>
      </c>
      <c r="AI49" s="115">
        <f>J49</f>
        <v>-763.50424512640961</v>
      </c>
      <c r="AJ49" s="115">
        <f>'Historical Financials THB_EN'!AJ49/AJ$9</f>
        <v>-872.06953866703179</v>
      </c>
      <c r="AK49" s="115">
        <v>-795.24536922623543</v>
      </c>
      <c r="AL49" s="115">
        <v>-842.903357179512</v>
      </c>
      <c r="AM49" s="115">
        <v>-1219.6714433149548</v>
      </c>
      <c r="AN49" s="115">
        <v>-1289.4496604730332</v>
      </c>
      <c r="AO49" s="115">
        <v>-1387.9380833762311</v>
      </c>
      <c r="AP49" s="115">
        <v>-1465.8802899712477</v>
      </c>
      <c r="AQ49" s="115">
        <v>-1480.6400341223161</v>
      </c>
      <c r="AR49" s="115">
        <v>-603.24041696056861</v>
      </c>
      <c r="AS49" s="115">
        <v>-729.34762845160276</v>
      </c>
      <c r="AT49" s="115">
        <v>-725.49304871123275</v>
      </c>
      <c r="AU49" s="292">
        <v>-823.87740970992422</v>
      </c>
      <c r="AW49" s="113">
        <f>AC49</f>
        <v>-399.15898992215205</v>
      </c>
      <c r="AX49" s="113">
        <f>AE49</f>
        <v>-460.22345950594274</v>
      </c>
      <c r="AY49" s="113">
        <f>AG49</f>
        <v>-635.24047623140677</v>
      </c>
      <c r="AZ49" s="113">
        <f>AI49</f>
        <v>-763.50424512640961</v>
      </c>
      <c r="BA49" s="113">
        <f>AK49</f>
        <v>-795.24536922623543</v>
      </c>
      <c r="BB49" s="113">
        <f>AM49</f>
        <v>-1219.6714433149548</v>
      </c>
      <c r="BC49" s="292">
        <f>AO49</f>
        <v>-1387.9380833762311</v>
      </c>
      <c r="BD49" s="124"/>
      <c r="BE49" s="124"/>
      <c r="BF49" s="123"/>
      <c r="BG49" s="323"/>
      <c r="BH49" s="323"/>
      <c r="BI49" s="46">
        <v>0</v>
      </c>
      <c r="BJ49" s="46">
        <v>0</v>
      </c>
      <c r="BK49" s="46">
        <v>0</v>
      </c>
      <c r="BL49" s="46">
        <v>0</v>
      </c>
      <c r="BM49" s="46">
        <v>0</v>
      </c>
      <c r="BN49" s="46"/>
      <c r="BQ49" s="113">
        <v>-1465.8802899712477</v>
      </c>
      <c r="BW49" s="249"/>
      <c r="BX49" s="249"/>
    </row>
    <row r="50" spans="1:76" s="331" customFormat="1">
      <c r="A50" s="325" t="s">
        <v>110</v>
      </c>
      <c r="B50" s="326" t="s">
        <v>130</v>
      </c>
      <c r="C50" s="327">
        <f t="shared" ref="C50:AU50" si="35">C48+C49</f>
        <v>996.44128113879026</v>
      </c>
      <c r="D50" s="327">
        <f t="shared" si="35"/>
        <v>1168.1671832657016</v>
      </c>
      <c r="E50" s="327">
        <f t="shared" si="35"/>
        <v>2319.8656278063791</v>
      </c>
      <c r="F50" s="327">
        <f t="shared" si="35"/>
        <v>2224.4213843314169</v>
      </c>
      <c r="G50" s="328">
        <f t="shared" si="35"/>
        <v>1759.9361022580745</v>
      </c>
      <c r="H50" s="328">
        <f t="shared" si="35"/>
        <v>1864.7553961627445</v>
      </c>
      <c r="I50" s="328">
        <f t="shared" si="35"/>
        <v>2261.702601082718</v>
      </c>
      <c r="J50" s="328">
        <f t="shared" si="35"/>
        <v>1958.7900500702015</v>
      </c>
      <c r="K50" s="328">
        <f t="shared" si="35"/>
        <v>2829.9764962608151</v>
      </c>
      <c r="L50" s="329">
        <f t="shared" si="35"/>
        <v>3039.3252274363258</v>
      </c>
      <c r="M50" s="329">
        <f t="shared" si="35"/>
        <v>5577.50428080037</v>
      </c>
      <c r="N50" s="329">
        <f t="shared" si="35"/>
        <v>3039.3252274363258</v>
      </c>
      <c r="O50" s="329">
        <f t="shared" si="35"/>
        <v>5577.5042808003709</v>
      </c>
      <c r="P50" s="328">
        <f t="shared" si="35"/>
        <v>2317.8643860622919</v>
      </c>
      <c r="Q50" s="328">
        <f t="shared" si="35"/>
        <v>2262.3171626333892</v>
      </c>
      <c r="R50" s="328">
        <f t="shared" si="35"/>
        <v>2266.4846879589677</v>
      </c>
      <c r="S50" s="328">
        <f t="shared" si="35"/>
        <v>2224.4213843314169</v>
      </c>
      <c r="T50" s="328">
        <f t="shared" si="35"/>
        <v>2243.8629852376766</v>
      </c>
      <c r="U50" s="328">
        <f t="shared" si="35"/>
        <v>2220.2740015247614</v>
      </c>
      <c r="V50" s="328">
        <f t="shared" si="35"/>
        <v>2170.1847207201781</v>
      </c>
      <c r="W50" s="328">
        <f t="shared" si="35"/>
        <v>1759.9361022580745</v>
      </c>
      <c r="X50" s="328">
        <f t="shared" si="35"/>
        <v>1616.3044069642497</v>
      </c>
      <c r="Y50" s="328">
        <f t="shared" si="35"/>
        <v>1996.3258215251299</v>
      </c>
      <c r="Z50" s="328">
        <f t="shared" si="35"/>
        <v>1901.8704796953182</v>
      </c>
      <c r="AA50" s="328">
        <f t="shared" si="35"/>
        <v>1864.7553961627445</v>
      </c>
      <c r="AB50" s="328">
        <f t="shared" si="35"/>
        <v>1841.8372539120342</v>
      </c>
      <c r="AC50" s="328">
        <f t="shared" si="35"/>
        <v>2509.890266018931</v>
      </c>
      <c r="AD50" s="328">
        <f t="shared" si="35"/>
        <v>2333.5125547885104</v>
      </c>
      <c r="AE50" s="328">
        <f t="shared" si="35"/>
        <v>2261.702601082718</v>
      </c>
      <c r="AF50" s="328">
        <f t="shared" si="35"/>
        <v>2175.6563670514588</v>
      </c>
      <c r="AG50" s="328">
        <f t="shared" si="35"/>
        <v>2342.1141317879383</v>
      </c>
      <c r="AH50" s="328">
        <f t="shared" si="35"/>
        <v>1890.2091661418208</v>
      </c>
      <c r="AI50" s="328">
        <f t="shared" si="35"/>
        <v>1958.7900500702015</v>
      </c>
      <c r="AJ50" s="328">
        <f t="shared" si="35"/>
        <v>1610.084676939784</v>
      </c>
      <c r="AK50" s="328">
        <f t="shared" si="35"/>
        <v>1944.8929469999227</v>
      </c>
      <c r="AL50" s="328">
        <f t="shared" si="35"/>
        <v>2443.6421159949587</v>
      </c>
      <c r="AM50" s="328">
        <f t="shared" si="35"/>
        <v>2829.9764962608151</v>
      </c>
      <c r="AN50" s="328">
        <f t="shared" si="35"/>
        <v>3107.1899402570389</v>
      </c>
      <c r="AO50" s="328">
        <f t="shared" si="35"/>
        <v>3068.8808160382537</v>
      </c>
      <c r="AP50" s="328">
        <f t="shared" si="35"/>
        <v>2861.36130795908</v>
      </c>
      <c r="AQ50" s="328">
        <f t="shared" si="35"/>
        <v>3039.3252274363258</v>
      </c>
      <c r="AR50" s="328">
        <f t="shared" si="35"/>
        <v>5923.2271674805843</v>
      </c>
      <c r="AS50" s="328">
        <f t="shared" si="35"/>
        <v>5796.4808882066045</v>
      </c>
      <c r="AT50" s="328">
        <f t="shared" si="35"/>
        <v>5649.115174588298</v>
      </c>
      <c r="AU50" s="330">
        <f t="shared" si="35"/>
        <v>5577.5042808003709</v>
      </c>
      <c r="AW50" s="102">
        <f t="shared" ref="AW50:BC50" si="36">AW48+AW49</f>
        <v>2509.890266018931</v>
      </c>
      <c r="AX50" s="102">
        <f t="shared" si="36"/>
        <v>2261.702601082718</v>
      </c>
      <c r="AY50" s="102">
        <f t="shared" si="36"/>
        <v>2342.1141317879383</v>
      </c>
      <c r="AZ50" s="102">
        <f t="shared" si="36"/>
        <v>1958.7900500702015</v>
      </c>
      <c r="BA50" s="102">
        <f t="shared" si="36"/>
        <v>1944.8929469999227</v>
      </c>
      <c r="BB50" s="102">
        <f t="shared" si="36"/>
        <v>2829.9764962608151</v>
      </c>
      <c r="BC50" s="276">
        <f t="shared" si="36"/>
        <v>3068.8808160382537</v>
      </c>
      <c r="BD50" s="167"/>
      <c r="BE50" s="167"/>
      <c r="BF50" s="198"/>
      <c r="BG50" s="332"/>
      <c r="BH50" s="332"/>
      <c r="BI50" s="46">
        <v>0</v>
      </c>
      <c r="BJ50" s="46">
        <v>0</v>
      </c>
      <c r="BK50" s="46">
        <v>0</v>
      </c>
      <c r="BL50" s="46">
        <v>0</v>
      </c>
      <c r="BM50" s="46">
        <v>0</v>
      </c>
      <c r="BN50" s="46"/>
      <c r="BQ50" s="102">
        <f>BQ48+BQ49</f>
        <v>2788.917520068298</v>
      </c>
      <c r="BW50" s="249"/>
      <c r="BX50" s="249"/>
    </row>
    <row r="51" spans="1:76">
      <c r="A51" s="169" t="s">
        <v>9</v>
      </c>
      <c r="B51" s="240" t="s">
        <v>130</v>
      </c>
      <c r="C51" s="171">
        <v>1069.3071277192028</v>
      </c>
      <c r="D51" s="171">
        <v>1854.3318018882212</v>
      </c>
      <c r="E51" s="171">
        <v>1846.6128768983665</v>
      </c>
      <c r="F51" s="171">
        <f>'Historical Financials THB_EN'!F51/'Historical Financials USD_EN'!$F$9</f>
        <v>1841.766748981127</v>
      </c>
      <c r="G51" s="171">
        <v>2263.4357081738885</v>
      </c>
      <c r="H51" s="171">
        <v>2298.5918822010276</v>
      </c>
      <c r="I51" s="171">
        <v>2562.4654556009227</v>
      </c>
      <c r="J51" s="171">
        <v>3640.8633789155133</v>
      </c>
      <c r="K51" s="171">
        <f>AM51</f>
        <v>4679.7008085103762</v>
      </c>
      <c r="L51" s="96">
        <f>AQ51</f>
        <v>4582.0551170657291</v>
      </c>
      <c r="M51" s="96">
        <f>AU51</f>
        <v>4514.6763502468611</v>
      </c>
      <c r="N51" s="96">
        <f>AQ51</f>
        <v>4582.0551170657291</v>
      </c>
      <c r="O51" s="96">
        <f>AU51</f>
        <v>4514.6763502468611</v>
      </c>
      <c r="P51" s="171">
        <v>1842.7179828377434</v>
      </c>
      <c r="Q51" s="171">
        <v>1838.7456589274298</v>
      </c>
      <c r="R51" s="171">
        <v>1871.9171601780142</v>
      </c>
      <c r="S51" s="171">
        <v>1876.2879720603653</v>
      </c>
      <c r="T51" s="171">
        <v>1858.9180561960663</v>
      </c>
      <c r="U51" s="171">
        <v>1912.7562544765517</v>
      </c>
      <c r="V51" s="171">
        <v>1858.9195248813176</v>
      </c>
      <c r="W51" s="171">
        <f>G51</f>
        <v>2263.4357081738885</v>
      </c>
      <c r="X51" s="171">
        <v>2213.5085730455653</v>
      </c>
      <c r="Y51" s="171">
        <v>2351.5458146722008</v>
      </c>
      <c r="Z51" s="171">
        <v>2311.8544793734327</v>
      </c>
      <c r="AA51" s="171">
        <v>2298.5918822010276</v>
      </c>
      <c r="AB51" s="171">
        <v>2448.7853583509273</v>
      </c>
      <c r="AC51" s="171">
        <v>2536.4391049510805</v>
      </c>
      <c r="AD51" s="171">
        <v>2572.012167182038</v>
      </c>
      <c r="AE51" s="171">
        <f>I51</f>
        <v>2562.4654556009227</v>
      </c>
      <c r="AF51" s="171">
        <v>2712.3337232693084</v>
      </c>
      <c r="AG51" s="171">
        <f>'Historical Financials THB_EN'!AG51/AG$9</f>
        <v>2789.6581820982019</v>
      </c>
      <c r="AH51" s="171">
        <f>'Historical Financials THB_EN'!AH51/AH$9</f>
        <v>3315.5842953213219</v>
      </c>
      <c r="AI51" s="171">
        <f>J51</f>
        <v>3640.8633789155133</v>
      </c>
      <c r="AJ51" s="171">
        <f>'Historical Financials THB_EN'!AJ51/AJ$9</f>
        <v>4095.5974679653427</v>
      </c>
      <c r="AK51" s="171">
        <v>4304.8972900938279</v>
      </c>
      <c r="AL51" s="171">
        <v>4629.6811451988178</v>
      </c>
      <c r="AM51" s="171">
        <v>4679.7008085103762</v>
      </c>
      <c r="AN51" s="171">
        <v>4803.5036794638463</v>
      </c>
      <c r="AO51" s="171">
        <v>4743.880729116665</v>
      </c>
      <c r="AP51" s="171">
        <v>4723.8792948460214</v>
      </c>
      <c r="AQ51" s="171">
        <v>4582.0551170657291</v>
      </c>
      <c r="AR51" s="171">
        <v>4401.6633108058486</v>
      </c>
      <c r="AS51" s="171">
        <v>4384.3812175264247</v>
      </c>
      <c r="AT51" s="171">
        <v>4376.1669599057423</v>
      </c>
      <c r="AU51" s="276">
        <v>4514.6763502468611</v>
      </c>
      <c r="AW51" s="102">
        <f>AC51</f>
        <v>2536.4391049510805</v>
      </c>
      <c r="AX51" s="102">
        <f>AE51</f>
        <v>2562.4654556009227</v>
      </c>
      <c r="AY51" s="102">
        <f>AG51</f>
        <v>2789.6581820982019</v>
      </c>
      <c r="AZ51" s="102">
        <f>AI51</f>
        <v>3640.8633789155133</v>
      </c>
      <c r="BA51" s="102">
        <f>AK51</f>
        <v>4304.8972900938279</v>
      </c>
      <c r="BB51" s="102">
        <f>AM51</f>
        <v>4679.7008085103762</v>
      </c>
      <c r="BC51" s="276">
        <f>AO51</f>
        <v>4743.880729116665</v>
      </c>
      <c r="BD51" s="167"/>
      <c r="BE51" s="167"/>
      <c r="BF51" s="198"/>
      <c r="BI51" s="46">
        <v>0</v>
      </c>
      <c r="BJ51" s="46">
        <v>0</v>
      </c>
      <c r="BK51" s="46">
        <v>0</v>
      </c>
      <c r="BL51" s="46">
        <v>0</v>
      </c>
      <c r="BM51" s="46">
        <v>0</v>
      </c>
      <c r="BN51" s="46"/>
      <c r="BQ51" s="178">
        <v>4025.3700534586364</v>
      </c>
      <c r="BW51" s="249"/>
      <c r="BX51" s="249"/>
    </row>
    <row r="52" spans="1:76">
      <c r="A52" s="35" t="s">
        <v>111</v>
      </c>
      <c r="B52" s="240" t="s">
        <v>130</v>
      </c>
      <c r="C52" s="88">
        <f t="shared" ref="C52:AU52" si="37">C51-C53-C54</f>
        <v>1058.2628278051029</v>
      </c>
      <c r="D52" s="88">
        <f t="shared" si="37"/>
        <v>1849.9457262583933</v>
      </c>
      <c r="E52" s="88">
        <f t="shared" si="37"/>
        <v>1835.9278653416734</v>
      </c>
      <c r="F52" s="88">
        <f t="shared" si="37"/>
        <v>1809.9065446755951</v>
      </c>
      <c r="G52" s="88">
        <f t="shared" si="37"/>
        <v>1749.8210592335613</v>
      </c>
      <c r="H52" s="88">
        <f t="shared" si="37"/>
        <v>1799.7697333784076</v>
      </c>
      <c r="I52" s="88">
        <f t="shared" si="37"/>
        <v>2070.328014802948</v>
      </c>
      <c r="J52" s="88">
        <f t="shared" si="37"/>
        <v>3126.8287899048064</v>
      </c>
      <c r="K52" s="88">
        <f t="shared" si="37"/>
        <v>4005.0699156851506</v>
      </c>
      <c r="L52" s="122">
        <f t="shared" si="37"/>
        <v>3829.8718246335479</v>
      </c>
      <c r="M52" s="122">
        <f t="shared" si="37"/>
        <v>3720.406996680771</v>
      </c>
      <c r="N52" s="122">
        <f t="shared" si="37"/>
        <v>3829.8718246335479</v>
      </c>
      <c r="O52" s="122">
        <f t="shared" si="37"/>
        <v>3720.406996680771</v>
      </c>
      <c r="P52" s="88">
        <f t="shared" si="37"/>
        <v>1831.4209188460686</v>
      </c>
      <c r="Q52" s="88">
        <f t="shared" si="37"/>
        <v>1826.0307898904812</v>
      </c>
      <c r="R52" s="88">
        <f t="shared" si="37"/>
        <v>1855.7622480543598</v>
      </c>
      <c r="S52" s="88">
        <f t="shared" si="37"/>
        <v>1843.9159068191238</v>
      </c>
      <c r="T52" s="88">
        <f t="shared" si="37"/>
        <v>1824.2684558393491</v>
      </c>
      <c r="U52" s="88">
        <f t="shared" si="37"/>
        <v>1844.4317916533853</v>
      </c>
      <c r="V52" s="88">
        <f t="shared" si="37"/>
        <v>1795.811538657862</v>
      </c>
      <c r="W52" s="88">
        <f t="shared" si="37"/>
        <v>1749.8210592335613</v>
      </c>
      <c r="X52" s="88">
        <f t="shared" si="37"/>
        <v>1702.0610161223133</v>
      </c>
      <c r="Y52" s="88">
        <f>Y51-Y53-Y54</f>
        <v>1850.3906231496173</v>
      </c>
      <c r="Z52" s="88">
        <f t="shared" si="37"/>
        <v>1815.0061314944351</v>
      </c>
      <c r="AA52" s="88">
        <f t="shared" si="37"/>
        <v>1799.7697333784076</v>
      </c>
      <c r="AB52" s="88">
        <f t="shared" si="37"/>
        <v>1937.313105859384</v>
      </c>
      <c r="AC52" s="88">
        <f t="shared" si="37"/>
        <v>2026.6621281288908</v>
      </c>
      <c r="AD52" s="88">
        <f t="shared" si="37"/>
        <v>2055.7648581119829</v>
      </c>
      <c r="AE52" s="88">
        <f t="shared" si="37"/>
        <v>2070.328014802948</v>
      </c>
      <c r="AF52" s="88">
        <f t="shared" si="37"/>
        <v>2204.1067224768581</v>
      </c>
      <c r="AG52" s="88">
        <f t="shared" si="37"/>
        <v>2292.8292025511651</v>
      </c>
      <c r="AH52" s="88">
        <f t="shared" si="37"/>
        <v>2809.7052600664101</v>
      </c>
      <c r="AI52" s="88">
        <f t="shared" si="37"/>
        <v>3126.8287899048064</v>
      </c>
      <c r="AJ52" s="88">
        <f t="shared" si="37"/>
        <v>3562.140030353678</v>
      </c>
      <c r="AK52" s="88">
        <f t="shared" si="37"/>
        <v>3761.7317229069686</v>
      </c>
      <c r="AL52" s="88">
        <f t="shared" si="37"/>
        <v>3990.0451759826701</v>
      </c>
      <c r="AM52" s="88">
        <f t="shared" si="37"/>
        <v>4005.0699156851506</v>
      </c>
      <c r="AN52" s="88">
        <f t="shared" si="37"/>
        <v>4072.0101409229947</v>
      </c>
      <c r="AO52" s="88">
        <f t="shared" si="37"/>
        <v>4009.8683354739405</v>
      </c>
      <c r="AP52" s="88">
        <f t="shared" si="37"/>
        <v>3930.8779448154578</v>
      </c>
      <c r="AQ52" s="88">
        <f t="shared" si="37"/>
        <v>3829.8718246335479</v>
      </c>
      <c r="AR52" s="88">
        <f t="shared" si="37"/>
        <v>3648.1659186072147</v>
      </c>
      <c r="AS52" s="88">
        <f t="shared" si="37"/>
        <v>3618.6268270180158</v>
      </c>
      <c r="AT52" s="88">
        <f t="shared" si="37"/>
        <v>3607.9898540332742</v>
      </c>
      <c r="AU52" s="278">
        <f t="shared" si="37"/>
        <v>3720.406996680771</v>
      </c>
      <c r="AW52" s="128">
        <f t="shared" ref="AW52:BC52" si="38">AW51-AW53-AW54</f>
        <v>2026.6621281288908</v>
      </c>
      <c r="AX52" s="128">
        <f t="shared" si="38"/>
        <v>2070.328014802948</v>
      </c>
      <c r="AY52" s="128">
        <f t="shared" si="38"/>
        <v>2292.8292025511651</v>
      </c>
      <c r="AZ52" s="128">
        <f t="shared" si="38"/>
        <v>3126.8287899048064</v>
      </c>
      <c r="BA52" s="128">
        <f t="shared" si="38"/>
        <v>3761.7317229069686</v>
      </c>
      <c r="BB52" s="128">
        <f t="shared" si="38"/>
        <v>4005.0699156851506</v>
      </c>
      <c r="BC52" s="278">
        <f t="shared" si="38"/>
        <v>4009.8683354739405</v>
      </c>
      <c r="BD52" s="124"/>
      <c r="BE52" s="124"/>
      <c r="BF52" s="123"/>
      <c r="BI52" s="46">
        <v>0</v>
      </c>
      <c r="BJ52" s="46">
        <v>0</v>
      </c>
      <c r="BK52" s="46">
        <v>0</v>
      </c>
      <c r="BL52" s="46">
        <v>0</v>
      </c>
      <c r="BM52" s="46">
        <v>0</v>
      </c>
      <c r="BN52" s="46"/>
      <c r="BQ52" s="128">
        <f>BQ51-BQ53-BQ54</f>
        <v>3232.3687034034565</v>
      </c>
      <c r="BW52" s="249"/>
      <c r="BX52" s="249"/>
    </row>
    <row r="53" spans="1:76">
      <c r="A53" s="35" t="s">
        <v>112</v>
      </c>
      <c r="B53" s="240" t="s">
        <v>130</v>
      </c>
      <c r="C53" s="88">
        <v>11.04429991409989</v>
      </c>
      <c r="D53" s="88">
        <v>4.3860756298278387</v>
      </c>
      <c r="E53" s="88">
        <v>10.685011556693087</v>
      </c>
      <c r="F53" s="88">
        <f>'Historical Financials THB_EN'!F53/'Historical Financials USD_EN'!$F$9</f>
        <v>31.860204305531855</v>
      </c>
      <c r="G53" s="88">
        <v>62.379273731153113</v>
      </c>
      <c r="H53" s="88">
        <v>86.667839705613403</v>
      </c>
      <c r="I53" s="88">
        <v>77.016552844348553</v>
      </c>
      <c r="J53" s="88">
        <v>58.904161146112862</v>
      </c>
      <c r="K53" s="88">
        <f>AM53</f>
        <v>216.25914098083805</v>
      </c>
      <c r="L53" s="122">
        <f>AQ53</f>
        <v>280.40611527492206</v>
      </c>
      <c r="M53" s="122">
        <f>AU53</f>
        <v>298.05773526738602</v>
      </c>
      <c r="N53" s="122">
        <f>AQ53</f>
        <v>280.40611527492206</v>
      </c>
      <c r="O53" s="122">
        <f>AU53</f>
        <v>298.05773526738602</v>
      </c>
      <c r="P53" s="88">
        <v>11.297063991674772</v>
      </c>
      <c r="Q53" s="88">
        <v>12.714869036948512</v>
      </c>
      <c r="R53" s="88">
        <v>16.154912123654459</v>
      </c>
      <c r="S53" s="88">
        <v>32.37206524124143</v>
      </c>
      <c r="T53" s="88">
        <v>34.649600356717237</v>
      </c>
      <c r="U53" s="88">
        <v>68.324462823166328</v>
      </c>
      <c r="V53" s="88">
        <v>63.107986223455498</v>
      </c>
      <c r="W53" s="88">
        <f>G52:G53</f>
        <v>62.379273731153113</v>
      </c>
      <c r="X53" s="88">
        <v>54.558415958549347</v>
      </c>
      <c r="Y53" s="88">
        <v>60.791638047417166</v>
      </c>
      <c r="Z53" s="88">
        <v>87.878447934538741</v>
      </c>
      <c r="AA53" s="88">
        <v>86.667839705613403</v>
      </c>
      <c r="AB53" s="88">
        <v>89.383442302889975</v>
      </c>
      <c r="AC53" s="88">
        <v>86.980290049516483</v>
      </c>
      <c r="AD53" s="88">
        <v>87.598465701630261</v>
      </c>
      <c r="AE53" s="88">
        <f>I53</f>
        <v>77.016552844348553</v>
      </c>
      <c r="AF53" s="88">
        <v>76.469995732958679</v>
      </c>
      <c r="AG53" s="88">
        <f>'Historical Financials THB_EN'!AG53/AG$9</f>
        <v>59.116828987613232</v>
      </c>
      <c r="AH53" s="88">
        <f>'Historical Financials THB_EN'!AH53/AH$9</f>
        <v>60.125807650351824</v>
      </c>
      <c r="AI53" s="88">
        <f>J53</f>
        <v>58.904161146112862</v>
      </c>
      <c r="AJ53" s="88">
        <f>'Historical Financials THB_EN'!AJ53/AJ$9</f>
        <v>57.209766968282324</v>
      </c>
      <c r="AK53" s="88">
        <v>94.708296148001637</v>
      </c>
      <c r="AL53" s="88">
        <v>180.65316941610661</v>
      </c>
      <c r="AM53" s="88">
        <v>216.25914098083805</v>
      </c>
      <c r="AN53" s="88">
        <v>263.92745436427481</v>
      </c>
      <c r="AO53" s="88">
        <v>250.21305522877407</v>
      </c>
      <c r="AP53" s="88">
        <v>306.79186320561979</v>
      </c>
      <c r="AQ53" s="88">
        <v>280.40611527492206</v>
      </c>
      <c r="AR53" s="88">
        <v>297.29260021058303</v>
      </c>
      <c r="AS53" s="88">
        <v>283.25142033958662</v>
      </c>
      <c r="AT53" s="88">
        <v>297.37019827594372</v>
      </c>
      <c r="AU53" s="278">
        <v>298.05773526738602</v>
      </c>
      <c r="AW53" s="128">
        <f>AC53</f>
        <v>86.980290049516483</v>
      </c>
      <c r="AX53" s="128">
        <f>AE53</f>
        <v>77.016552844348553</v>
      </c>
      <c r="AY53" s="128">
        <f>AG53</f>
        <v>59.116828987613232</v>
      </c>
      <c r="AZ53" s="128">
        <f>AI53</f>
        <v>58.904161146112862</v>
      </c>
      <c r="BA53" s="128">
        <f>AK53</f>
        <v>94.708296148001637</v>
      </c>
      <c r="BB53" s="128">
        <f>AM53</f>
        <v>216.25914098083805</v>
      </c>
      <c r="BC53" s="278">
        <f>AO53</f>
        <v>250.21305522877407</v>
      </c>
      <c r="BD53" s="124"/>
      <c r="BE53" s="124"/>
      <c r="BF53" s="123"/>
      <c r="BI53" s="46">
        <v>0</v>
      </c>
      <c r="BJ53" s="46">
        <v>0</v>
      </c>
      <c r="BK53" s="46">
        <v>0</v>
      </c>
      <c r="BL53" s="46">
        <v>0</v>
      </c>
      <c r="BM53" s="46">
        <v>0</v>
      </c>
      <c r="BN53" s="46"/>
      <c r="BQ53" s="177">
        <v>306.79186323023629</v>
      </c>
      <c r="BW53" s="249"/>
      <c r="BX53" s="249"/>
    </row>
    <row r="54" spans="1:76">
      <c r="A54" s="35" t="s">
        <v>113</v>
      </c>
      <c r="B54" s="240" t="s">
        <v>130</v>
      </c>
      <c r="C54" s="88">
        <v>0</v>
      </c>
      <c r="D54" s="88">
        <v>0</v>
      </c>
      <c r="E54" s="88">
        <v>0</v>
      </c>
      <c r="F54" s="88">
        <v>0</v>
      </c>
      <c r="G54" s="88">
        <v>451.23537520917392</v>
      </c>
      <c r="H54" s="88">
        <v>412.15430911700651</v>
      </c>
      <c r="I54" s="88">
        <v>415.12088795362638</v>
      </c>
      <c r="J54" s="88">
        <v>455.13042786459368</v>
      </c>
      <c r="K54" s="88">
        <f>AM54</f>
        <v>458.37175184438729</v>
      </c>
      <c r="L54" s="122">
        <f>AQ54</f>
        <v>471.77717715725936</v>
      </c>
      <c r="M54" s="122">
        <f>AU54</f>
        <v>496.21161829870397</v>
      </c>
      <c r="N54" s="122">
        <f>AQ54</f>
        <v>471.77717715725936</v>
      </c>
      <c r="O54" s="122">
        <f>AU54</f>
        <v>496.21161829870397</v>
      </c>
      <c r="P54" s="88">
        <v>0</v>
      </c>
      <c r="Q54" s="88">
        <v>0</v>
      </c>
      <c r="R54" s="88">
        <v>0</v>
      </c>
      <c r="S54" s="88">
        <v>0</v>
      </c>
      <c r="T54" s="88">
        <v>0</v>
      </c>
      <c r="U54" s="88">
        <v>0</v>
      </c>
      <c r="V54" s="88">
        <v>0</v>
      </c>
      <c r="W54" s="88">
        <v>451.23537520917392</v>
      </c>
      <c r="X54" s="88">
        <v>456.8891409647029</v>
      </c>
      <c r="Y54" s="88">
        <v>440.36355347516638</v>
      </c>
      <c r="Z54" s="88">
        <v>408.96989994445914</v>
      </c>
      <c r="AA54" s="88">
        <v>412.15430911700651</v>
      </c>
      <c r="AB54" s="88">
        <v>422.08881018865361</v>
      </c>
      <c r="AC54" s="88">
        <v>422.7966867726733</v>
      </c>
      <c r="AD54" s="88">
        <v>428.64884336842471</v>
      </c>
      <c r="AE54" s="88">
        <f>I54</f>
        <v>415.12088795362638</v>
      </c>
      <c r="AF54" s="88">
        <v>431.75700505949186</v>
      </c>
      <c r="AG54" s="88">
        <f>'Historical Financials THB_EN'!AG54/AG$9</f>
        <v>437.71215055942366</v>
      </c>
      <c r="AH54" s="88">
        <f>'Historical Financials THB_EN'!AH54/AH$9</f>
        <v>445.75322760455998</v>
      </c>
      <c r="AI54" s="88">
        <f>J54</f>
        <v>455.13042786459368</v>
      </c>
      <c r="AJ54" s="88">
        <f>'Historical Financials THB_EN'!AJ54/AJ$9</f>
        <v>476.24767064338272</v>
      </c>
      <c r="AK54" s="88">
        <v>448.45727103885764</v>
      </c>
      <c r="AL54" s="88">
        <v>458.98279980004077</v>
      </c>
      <c r="AM54" s="88">
        <v>458.37175184438729</v>
      </c>
      <c r="AN54" s="88">
        <v>467.56608417657657</v>
      </c>
      <c r="AO54" s="88">
        <v>483.7993384139499</v>
      </c>
      <c r="AP54" s="88">
        <v>486.20948682494389</v>
      </c>
      <c r="AQ54" s="88">
        <v>471.77717715725936</v>
      </c>
      <c r="AR54" s="88">
        <v>456.20479198805066</v>
      </c>
      <c r="AS54" s="88">
        <v>482.50297016882212</v>
      </c>
      <c r="AT54" s="88">
        <v>470.80690759652407</v>
      </c>
      <c r="AU54" s="278">
        <v>496.21161829870397</v>
      </c>
      <c r="AW54" s="128">
        <f>AC54</f>
        <v>422.7966867726733</v>
      </c>
      <c r="AX54" s="128">
        <f>AE54</f>
        <v>415.12088795362638</v>
      </c>
      <c r="AY54" s="128">
        <f>AG54</f>
        <v>437.71215055942366</v>
      </c>
      <c r="AZ54" s="128">
        <f>AI54</f>
        <v>455.13042786459368</v>
      </c>
      <c r="BA54" s="128">
        <f>AK54</f>
        <v>448.45727103885764</v>
      </c>
      <c r="BB54" s="128">
        <f>AM54</f>
        <v>458.37175184438729</v>
      </c>
      <c r="BC54" s="278">
        <f>AO54</f>
        <v>483.7993384139499</v>
      </c>
      <c r="BD54" s="124"/>
      <c r="BE54" s="124"/>
      <c r="BF54" s="123"/>
      <c r="BI54" s="46">
        <v>0</v>
      </c>
      <c r="BJ54" s="46">
        <v>0</v>
      </c>
      <c r="BK54" s="46">
        <v>0</v>
      </c>
      <c r="BL54" s="46">
        <v>0</v>
      </c>
      <c r="BM54" s="46">
        <v>0</v>
      </c>
      <c r="BN54" s="46"/>
      <c r="BQ54" s="128">
        <v>486.20948682494389</v>
      </c>
      <c r="BW54" s="249"/>
      <c r="BX54" s="249"/>
    </row>
    <row r="55" spans="1:76">
      <c r="A55" s="35" t="s">
        <v>114</v>
      </c>
      <c r="B55" s="240" t="s">
        <v>115</v>
      </c>
      <c r="C55" s="71">
        <f t="shared" ref="C55:Z55" si="39">C50/C51</f>
        <v>0.93185695232778165</v>
      </c>
      <c r="D55" s="71">
        <f t="shared" si="39"/>
        <v>0.62996664462971796</v>
      </c>
      <c r="E55" s="71">
        <f t="shared" si="39"/>
        <v>1.2562815178148783</v>
      </c>
      <c r="F55" s="71">
        <f t="shared" si="39"/>
        <v>1.2077649819457192</v>
      </c>
      <c r="G55" s="71">
        <f t="shared" si="39"/>
        <v>0.77755073665333696</v>
      </c>
      <c r="H55" s="71">
        <f t="shared" si="39"/>
        <v>0.81125988941418303</v>
      </c>
      <c r="I55" s="71">
        <f t="shared" si="39"/>
        <v>0.88262754767647278</v>
      </c>
      <c r="J55" s="71">
        <f t="shared" si="39"/>
        <v>0.53800152497171072</v>
      </c>
      <c r="K55" s="71">
        <f t="shared" si="39"/>
        <v>0.60473449309286975</v>
      </c>
      <c r="L55" s="72">
        <f t="shared" si="39"/>
        <v>0.66331049055181568</v>
      </c>
      <c r="M55" s="149">
        <f t="shared" si="39"/>
        <v>1.2354161955586016</v>
      </c>
      <c r="N55" s="72">
        <f t="shared" si="39"/>
        <v>0.66331049055181568</v>
      </c>
      <c r="O55" s="149">
        <f t="shared" si="39"/>
        <v>1.2354161955586018</v>
      </c>
      <c r="P55" s="71">
        <f t="shared" si="39"/>
        <v>1.2578508527348466</v>
      </c>
      <c r="Q55" s="71">
        <f t="shared" si="39"/>
        <v>1.2303589415150737</v>
      </c>
      <c r="R55" s="71">
        <f t="shared" si="39"/>
        <v>1.2107825795792326</v>
      </c>
      <c r="S55" s="71">
        <f t="shared" si="39"/>
        <v>1.1855436998238409</v>
      </c>
      <c r="T55" s="71">
        <f t="shared" si="39"/>
        <v>1.2070800957355428</v>
      </c>
      <c r="U55" s="71">
        <f t="shared" si="39"/>
        <v>1.1607720514982007</v>
      </c>
      <c r="V55" s="71">
        <f t="shared" si="39"/>
        <v>1.1674441478894753</v>
      </c>
      <c r="W55" s="71">
        <f t="shared" si="39"/>
        <v>0.77755073665333696</v>
      </c>
      <c r="X55" s="71">
        <f t="shared" si="39"/>
        <v>0.73020020190858226</v>
      </c>
      <c r="Y55" s="71">
        <f t="shared" si="39"/>
        <v>0.8489419211266408</v>
      </c>
      <c r="Z55" s="71">
        <f t="shared" si="39"/>
        <v>0.82266011838719633</v>
      </c>
      <c r="AA55" s="71">
        <f>AA50/AA51</f>
        <v>0.81125988941418303</v>
      </c>
      <c r="AB55" s="71">
        <f>AB50/AB51</f>
        <v>0.75214319933388241</v>
      </c>
      <c r="AC55" s="71">
        <f t="shared" ref="AC55:AU55" si="40">AC50/AC51</f>
        <v>0.98953302727421022</v>
      </c>
      <c r="AD55" s="71">
        <f t="shared" si="40"/>
        <v>0.90727119589996585</v>
      </c>
      <c r="AE55" s="71">
        <f t="shared" si="40"/>
        <v>0.88262754767647278</v>
      </c>
      <c r="AF55" s="71">
        <f t="shared" si="40"/>
        <v>0.80213446759384532</v>
      </c>
      <c r="AG55" s="71">
        <f t="shared" si="40"/>
        <v>0.83957029101907754</v>
      </c>
      <c r="AH55" s="71">
        <f t="shared" si="40"/>
        <v>0.57009835907629536</v>
      </c>
      <c r="AI55" s="71">
        <f t="shared" si="40"/>
        <v>0.53800152497171072</v>
      </c>
      <c r="AJ55" s="71">
        <f t="shared" si="40"/>
        <v>0.39312571353347869</v>
      </c>
      <c r="AK55" s="71">
        <f t="shared" si="40"/>
        <v>0.45178614399823058</v>
      </c>
      <c r="AL55" s="71">
        <f t="shared" si="40"/>
        <v>0.5278208238010349</v>
      </c>
      <c r="AM55" s="71">
        <f t="shared" si="40"/>
        <v>0.60473449309286975</v>
      </c>
      <c r="AN55" s="71">
        <f t="shared" si="40"/>
        <v>0.64685907362599437</v>
      </c>
      <c r="AO55" s="71">
        <f t="shared" si="40"/>
        <v>0.64691356955968304</v>
      </c>
      <c r="AP55" s="71">
        <f t="shared" si="40"/>
        <v>0.60572278192649043</v>
      </c>
      <c r="AQ55" s="71">
        <f t="shared" si="40"/>
        <v>0.66331049055181568</v>
      </c>
      <c r="AR55" s="71">
        <f t="shared" si="40"/>
        <v>1.3456792919484273</v>
      </c>
      <c r="AS55" s="71">
        <f t="shared" si="40"/>
        <v>1.3220750205377572</v>
      </c>
      <c r="AT55" s="71">
        <f t="shared" si="40"/>
        <v>1.2908820038963902</v>
      </c>
      <c r="AU55" s="265">
        <f t="shared" si="40"/>
        <v>1.2354161955586018</v>
      </c>
      <c r="AW55" s="46">
        <f t="shared" ref="AW55:BC55" si="41">AW50/AW51</f>
        <v>0.98953302727421022</v>
      </c>
      <c r="AX55" s="46">
        <f t="shared" si="41"/>
        <v>0.88262754767647278</v>
      </c>
      <c r="AY55" s="46">
        <f t="shared" si="41"/>
        <v>0.83957029101907754</v>
      </c>
      <c r="AZ55" s="46">
        <f t="shared" si="41"/>
        <v>0.53800152497171072</v>
      </c>
      <c r="BA55" s="46">
        <f t="shared" si="41"/>
        <v>0.45178614399823058</v>
      </c>
      <c r="BB55" s="46">
        <f t="shared" si="41"/>
        <v>0.60473449309286975</v>
      </c>
      <c r="BC55" s="333">
        <f t="shared" si="41"/>
        <v>0.64691356955968304</v>
      </c>
      <c r="BD55" s="182"/>
      <c r="BE55" s="182"/>
      <c r="BF55" s="184"/>
      <c r="BI55" s="46">
        <v>0</v>
      </c>
      <c r="BJ55" s="46">
        <v>0</v>
      </c>
      <c r="BK55" s="46">
        <v>0</v>
      </c>
      <c r="BL55" s="46">
        <v>0</v>
      </c>
      <c r="BM55" s="46">
        <v>0</v>
      </c>
      <c r="BN55" s="46"/>
      <c r="BQ55" s="46">
        <f>BQ50/BQ51</f>
        <v>0.69283506436185494</v>
      </c>
      <c r="BW55" s="249"/>
      <c r="BX55" s="249"/>
    </row>
    <row r="56" spans="1:76">
      <c r="A56" s="35" t="s">
        <v>116</v>
      </c>
      <c r="B56" s="240" t="s">
        <v>130</v>
      </c>
      <c r="C56" s="105">
        <f>C51+C50</f>
        <v>2065.7484088579931</v>
      </c>
      <c r="D56" s="105">
        <f>D51+D50</f>
        <v>3022.4989851539231</v>
      </c>
      <c r="E56" s="105">
        <f>E51+E50</f>
        <v>4166.4785047047453</v>
      </c>
      <c r="F56" s="105">
        <f>F51+F50</f>
        <v>4066.1881333125439</v>
      </c>
      <c r="G56" s="105">
        <f>G51+G50</f>
        <v>4023.3718104319632</v>
      </c>
      <c r="H56" s="105">
        <f t="shared" ref="H56:AP56" si="42">H51+H50</f>
        <v>4163.3472783637717</v>
      </c>
      <c r="I56" s="105">
        <f t="shared" si="42"/>
        <v>4824.1680566836403</v>
      </c>
      <c r="J56" s="105">
        <f t="shared" si="42"/>
        <v>5599.6534289857145</v>
      </c>
      <c r="K56" s="105">
        <f t="shared" si="42"/>
        <v>7509.6773047711913</v>
      </c>
      <c r="L56" s="106">
        <f t="shared" si="42"/>
        <v>7621.3803445020549</v>
      </c>
      <c r="M56" s="122">
        <f t="shared" si="42"/>
        <v>10092.180631047231</v>
      </c>
      <c r="N56" s="106">
        <f t="shared" si="42"/>
        <v>7621.3803445020549</v>
      </c>
      <c r="O56" s="122">
        <f t="shared" si="42"/>
        <v>10092.180631047231</v>
      </c>
      <c r="P56" s="105">
        <f t="shared" si="42"/>
        <v>4160.5823689000354</v>
      </c>
      <c r="Q56" s="105">
        <f t="shared" si="42"/>
        <v>4101.0628215608194</v>
      </c>
      <c r="R56" s="105">
        <f t="shared" si="42"/>
        <v>4138.4018481369822</v>
      </c>
      <c r="S56" s="105">
        <f t="shared" si="42"/>
        <v>4100.7093563917824</v>
      </c>
      <c r="T56" s="105">
        <f t="shared" si="42"/>
        <v>4102.7810414337428</v>
      </c>
      <c r="U56" s="105">
        <f t="shared" si="42"/>
        <v>4133.0302560013133</v>
      </c>
      <c r="V56" s="105">
        <f t="shared" si="42"/>
        <v>4029.1042456014957</v>
      </c>
      <c r="W56" s="105">
        <f t="shared" si="42"/>
        <v>4023.3718104319632</v>
      </c>
      <c r="X56" s="105">
        <f t="shared" si="42"/>
        <v>3829.812980009815</v>
      </c>
      <c r="Y56" s="105">
        <f t="shared" si="42"/>
        <v>4347.8716361973311</v>
      </c>
      <c r="Z56" s="105">
        <f t="shared" si="42"/>
        <v>4213.7249590687506</v>
      </c>
      <c r="AA56" s="105">
        <f t="shared" si="42"/>
        <v>4163.3472783637717</v>
      </c>
      <c r="AB56" s="105">
        <f t="shared" si="42"/>
        <v>4290.6226122629614</v>
      </c>
      <c r="AC56" s="105">
        <f t="shared" si="42"/>
        <v>5046.329370970012</v>
      </c>
      <c r="AD56" s="105">
        <f t="shared" si="42"/>
        <v>4905.5247219705489</v>
      </c>
      <c r="AE56" s="105">
        <f t="shared" si="42"/>
        <v>4824.1680566836403</v>
      </c>
      <c r="AF56" s="105">
        <f t="shared" si="42"/>
        <v>4887.9900903207672</v>
      </c>
      <c r="AG56" s="105">
        <f t="shared" si="42"/>
        <v>5131.7723138861402</v>
      </c>
      <c r="AH56" s="105">
        <f t="shared" si="42"/>
        <v>5205.7934614631431</v>
      </c>
      <c r="AI56" s="105">
        <f t="shared" si="42"/>
        <v>5599.6534289857145</v>
      </c>
      <c r="AJ56" s="105">
        <f t="shared" si="42"/>
        <v>5705.6821449051267</v>
      </c>
      <c r="AK56" s="105">
        <f t="shared" si="42"/>
        <v>6249.7902370937509</v>
      </c>
      <c r="AL56" s="105">
        <f t="shared" si="42"/>
        <v>7073.3232611937765</v>
      </c>
      <c r="AM56" s="105">
        <f t="shared" si="42"/>
        <v>7509.6773047711913</v>
      </c>
      <c r="AN56" s="105">
        <f t="shared" si="42"/>
        <v>7910.6936197208852</v>
      </c>
      <c r="AO56" s="105">
        <f t="shared" si="42"/>
        <v>7812.7615451549191</v>
      </c>
      <c r="AP56" s="105">
        <f t="shared" si="42"/>
        <v>7585.2406028051009</v>
      </c>
      <c r="AQ56" s="105">
        <f>AQ51+AQ50</f>
        <v>7621.3803445020549</v>
      </c>
      <c r="AR56" s="105">
        <f>AR51+AR50</f>
        <v>10324.890478286434</v>
      </c>
      <c r="AS56" s="105">
        <f>AS51+AS50</f>
        <v>10180.862105733029</v>
      </c>
      <c r="AT56" s="105">
        <f>AT51+AT50</f>
        <v>10025.28213449404</v>
      </c>
      <c r="AU56" s="278">
        <f>AU51+AU50</f>
        <v>10092.180631047231</v>
      </c>
      <c r="AW56" s="98">
        <f t="shared" ref="AW56:BC56" si="43">AW51+AW50</f>
        <v>5046.329370970012</v>
      </c>
      <c r="AX56" s="98">
        <f t="shared" si="43"/>
        <v>4824.1680566836403</v>
      </c>
      <c r="AY56" s="98">
        <f t="shared" si="43"/>
        <v>5131.7723138861402</v>
      </c>
      <c r="AZ56" s="98">
        <f t="shared" si="43"/>
        <v>5599.6534289857145</v>
      </c>
      <c r="BA56" s="98">
        <f t="shared" si="43"/>
        <v>6249.7902370937509</v>
      </c>
      <c r="BB56" s="98">
        <f t="shared" si="43"/>
        <v>7509.6773047711913</v>
      </c>
      <c r="BC56" s="334">
        <f t="shared" si="43"/>
        <v>7812.7615451549191</v>
      </c>
      <c r="BD56" s="186"/>
      <c r="BE56" s="186"/>
      <c r="BF56" s="335"/>
      <c r="BI56" s="46">
        <v>0</v>
      </c>
      <c r="BJ56" s="46">
        <v>0</v>
      </c>
      <c r="BK56" s="46">
        <v>0</v>
      </c>
      <c r="BL56" s="46">
        <v>0</v>
      </c>
      <c r="BM56" s="46">
        <v>0</v>
      </c>
      <c r="BN56" s="46"/>
      <c r="BQ56" s="98">
        <f>BQ51+BQ50</f>
        <v>6814.2875735269345</v>
      </c>
      <c r="BW56" s="249"/>
      <c r="BX56" s="249"/>
    </row>
    <row r="57" spans="1:76" s="342" customFormat="1" hidden="1" outlineLevel="1">
      <c r="A57" s="336" t="s">
        <v>136</v>
      </c>
      <c r="B57" s="337" t="s">
        <v>137</v>
      </c>
      <c r="C57" s="338">
        <f t="shared" ref="C57:M57" si="44">C56/C4</f>
        <v>633.66515609140902</v>
      </c>
      <c r="D57" s="338">
        <f t="shared" si="44"/>
        <v>550.1454286774524</v>
      </c>
      <c r="E57" s="338">
        <f t="shared" si="44"/>
        <v>614.52485320128983</v>
      </c>
      <c r="F57" s="338">
        <f t="shared" si="44"/>
        <v>578.48742827038609</v>
      </c>
      <c r="G57" s="338">
        <f t="shared" si="44"/>
        <v>535.73526104287123</v>
      </c>
      <c r="H57" s="338">
        <f t="shared" si="44"/>
        <v>474.40146745257198</v>
      </c>
      <c r="I57" s="338">
        <f t="shared" si="44"/>
        <v>460.74723373276134</v>
      </c>
      <c r="J57" s="338">
        <f t="shared" si="44"/>
        <v>523.72535232392238</v>
      </c>
      <c r="K57" s="338">
        <f t="shared" si="44"/>
        <v>575.20293787701337</v>
      </c>
      <c r="L57" s="339">
        <f t="shared" si="44"/>
        <v>514.32124023707365</v>
      </c>
      <c r="M57" s="339">
        <f t="shared" si="44"/>
        <v>583.52432392904416</v>
      </c>
      <c r="N57" s="339"/>
      <c r="O57" s="339"/>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1"/>
      <c r="AW57" s="191"/>
      <c r="AX57" s="191"/>
      <c r="AY57" s="191"/>
      <c r="AZ57" s="191"/>
      <c r="BA57" s="191"/>
      <c r="BB57" s="191"/>
      <c r="BC57" s="343"/>
      <c r="BD57" s="193"/>
      <c r="BE57" s="193"/>
      <c r="BF57" s="207"/>
      <c r="BG57" s="344"/>
      <c r="BH57" s="344"/>
      <c r="BI57" s="46">
        <v>0</v>
      </c>
      <c r="BJ57" s="46">
        <v>0</v>
      </c>
      <c r="BK57" s="46">
        <v>0</v>
      </c>
      <c r="BL57" s="46">
        <v>0</v>
      </c>
      <c r="BM57" s="46">
        <v>0</v>
      </c>
      <c r="BN57" s="46"/>
      <c r="BQ57" s="193"/>
      <c r="BW57" s="249"/>
      <c r="BX57" s="249"/>
    </row>
    <row r="58" spans="1:76" collapsed="1">
      <c r="A58" s="35"/>
      <c r="B58" s="240"/>
      <c r="C58" s="105"/>
      <c r="D58" s="105"/>
      <c r="E58" s="105"/>
      <c r="F58" s="105"/>
      <c r="G58" s="105"/>
      <c r="H58" s="105"/>
      <c r="I58" s="105"/>
      <c r="J58" s="105"/>
      <c r="K58" s="105"/>
      <c r="L58" s="345"/>
      <c r="M58" s="345"/>
      <c r="N58" s="345"/>
      <c r="O58" s="34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273"/>
      <c r="AY58" s="8"/>
      <c r="AZ58" s="8"/>
      <c r="BA58" s="8"/>
      <c r="BB58" s="8"/>
      <c r="BC58" s="346"/>
      <c r="BD58" s="196"/>
      <c r="BE58" s="196"/>
      <c r="BF58" s="234"/>
      <c r="BI58" s="46">
        <v>0</v>
      </c>
      <c r="BJ58" s="46">
        <v>0</v>
      </c>
      <c r="BK58" s="46">
        <v>0</v>
      </c>
      <c r="BL58" s="46">
        <v>0</v>
      </c>
      <c r="BM58" s="46">
        <v>0</v>
      </c>
      <c r="BN58" s="46"/>
      <c r="BQ58" s="196"/>
      <c r="BW58" s="249"/>
      <c r="BX58" s="249"/>
    </row>
    <row r="59" spans="1:76" s="237" customFormat="1" ht="26">
      <c r="A59" s="80" t="s">
        <v>117</v>
      </c>
      <c r="B59" s="271"/>
      <c r="C59" s="82"/>
      <c r="D59" s="82"/>
      <c r="E59" s="82"/>
      <c r="F59" s="82"/>
      <c r="G59" s="82"/>
      <c r="H59" s="82"/>
      <c r="I59" s="82"/>
      <c r="J59" s="82"/>
      <c r="K59" s="82"/>
      <c r="L59" s="83"/>
      <c r="M59" s="83"/>
      <c r="N59" s="83"/>
      <c r="O59" s="83"/>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272"/>
      <c r="AW59" s="31"/>
      <c r="AX59" s="31"/>
      <c r="AY59" s="31"/>
      <c r="AZ59" s="31"/>
      <c r="BA59" s="31"/>
      <c r="BB59" s="31"/>
      <c r="BC59" s="238"/>
      <c r="BD59" s="32"/>
      <c r="BE59" s="32"/>
      <c r="BF59" s="239"/>
      <c r="BG59" s="30"/>
      <c r="BH59" s="30"/>
      <c r="BI59" s="46">
        <v>0</v>
      </c>
      <c r="BJ59" s="46">
        <v>0</v>
      </c>
      <c r="BK59" s="46">
        <v>0</v>
      </c>
      <c r="BL59" s="46">
        <v>0</v>
      </c>
      <c r="BM59" s="46">
        <v>0</v>
      </c>
      <c r="BN59" s="46"/>
      <c r="BQ59" s="32"/>
      <c r="BW59" s="249"/>
      <c r="BX59" s="249"/>
    </row>
    <row r="60" spans="1:76">
      <c r="A60" s="169" t="s">
        <v>0</v>
      </c>
      <c r="B60" s="240" t="s">
        <v>130</v>
      </c>
      <c r="C60" s="88">
        <f t="shared" ref="C60:M60" si="45">C15</f>
        <v>397.42885199797178</v>
      </c>
      <c r="D60" s="88">
        <f t="shared" si="45"/>
        <v>553.95371852544827</v>
      </c>
      <c r="E60" s="88">
        <f t="shared" si="45"/>
        <v>461.31942145290526</v>
      </c>
      <c r="F60" s="88">
        <f t="shared" si="45"/>
        <v>477.81732825296655</v>
      </c>
      <c r="G60" s="88">
        <f t="shared" si="45"/>
        <v>568.2826667683745</v>
      </c>
      <c r="H60" s="88">
        <f t="shared" si="45"/>
        <v>640.42140834613429</v>
      </c>
      <c r="I60" s="88">
        <f t="shared" si="45"/>
        <v>775.45759419058766</v>
      </c>
      <c r="J60" s="88">
        <f t="shared" si="45"/>
        <v>1004.2450850368494</v>
      </c>
      <c r="K60" s="88">
        <f t="shared" si="45"/>
        <v>1441.4048154345535</v>
      </c>
      <c r="L60" s="122">
        <f t="shared" si="45"/>
        <v>1146.8000054353004</v>
      </c>
      <c r="M60" s="122">
        <f t="shared" si="45"/>
        <v>1113.5520708658132</v>
      </c>
      <c r="N60" s="122">
        <f>SUM(AN60:AQ60)</f>
        <v>1146.8000054353004</v>
      </c>
      <c r="O60" s="122">
        <f>SUM(AR60:AU60)</f>
        <v>1113.5520708658128</v>
      </c>
      <c r="P60" s="88">
        <f t="shared" ref="P60:AH60" si="46">P15</f>
        <v>91.557287036988996</v>
      </c>
      <c r="Q60" s="88">
        <f t="shared" si="46"/>
        <v>132.95544735590909</v>
      </c>
      <c r="R60" s="88">
        <f t="shared" si="46"/>
        <v>127.30929224791949</v>
      </c>
      <c r="S60" s="88">
        <f t="shared" si="46"/>
        <v>125.99530161214834</v>
      </c>
      <c r="T60" s="88">
        <f t="shared" si="46"/>
        <v>139.73673381266647</v>
      </c>
      <c r="U60" s="88">
        <f t="shared" si="46"/>
        <v>153.00190201054238</v>
      </c>
      <c r="V60" s="88">
        <f t="shared" si="46"/>
        <v>135.71271579048877</v>
      </c>
      <c r="W60" s="88">
        <f t="shared" si="46"/>
        <v>139.8313151546765</v>
      </c>
      <c r="X60" s="88">
        <f t="shared" si="46"/>
        <v>145.83525829447248</v>
      </c>
      <c r="Y60" s="88">
        <f t="shared" si="46"/>
        <v>187.12774380063289</v>
      </c>
      <c r="Z60" s="88">
        <f t="shared" si="46"/>
        <v>167.22499514455529</v>
      </c>
      <c r="AA60" s="88">
        <f t="shared" si="46"/>
        <v>140.23341110647354</v>
      </c>
      <c r="AB60" s="88">
        <f t="shared" si="46"/>
        <v>134.76860136557323</v>
      </c>
      <c r="AC60" s="88">
        <f t="shared" si="46"/>
        <v>219.09517624800907</v>
      </c>
      <c r="AD60" s="88">
        <f t="shared" si="46"/>
        <v>216.67175167448752</v>
      </c>
      <c r="AE60" s="88">
        <f t="shared" si="46"/>
        <v>204.92206490251792</v>
      </c>
      <c r="AF60" s="88">
        <f t="shared" si="46"/>
        <v>218.80670292258026</v>
      </c>
      <c r="AG60" s="88">
        <f t="shared" si="46"/>
        <v>238.50753171692691</v>
      </c>
      <c r="AH60" s="88">
        <f t="shared" si="46"/>
        <v>291.24958753349239</v>
      </c>
      <c r="AI60" s="88">
        <f>J60-AF60-AG60-AH60</f>
        <v>255.68126286384989</v>
      </c>
      <c r="AJ60" s="88">
        <f t="shared" ref="AJ60:AQ60" si="47">AJ15</f>
        <v>326.22326700803973</v>
      </c>
      <c r="AK60" s="88">
        <f t="shared" si="47"/>
        <v>388.43675287149466</v>
      </c>
      <c r="AL60" s="88">
        <f t="shared" si="47"/>
        <v>408.94250676954834</v>
      </c>
      <c r="AM60" s="88">
        <f t="shared" si="47"/>
        <v>317.80228878547109</v>
      </c>
      <c r="AN60" s="88">
        <f t="shared" si="47"/>
        <v>303.69787721264333</v>
      </c>
      <c r="AO60" s="88">
        <f t="shared" si="47"/>
        <v>361.40675987990335</v>
      </c>
      <c r="AP60" s="88">
        <f t="shared" si="47"/>
        <v>281.09380402098111</v>
      </c>
      <c r="AQ60" s="88">
        <f t="shared" si="47"/>
        <v>200.60156432177257</v>
      </c>
      <c r="AR60" s="88">
        <v>303.7519626869103</v>
      </c>
      <c r="AS60" s="88">
        <f>AS15</f>
        <v>304.50580606962433</v>
      </c>
      <c r="AT60" s="88">
        <f>AT15</f>
        <v>250.61711103750221</v>
      </c>
      <c r="AU60" s="278">
        <f>AU15</f>
        <v>254.67719107177595</v>
      </c>
      <c r="AV60" s="34"/>
      <c r="AW60" s="128">
        <f t="shared" ref="AW60:BC60" si="48">AW15</f>
        <v>353.86377761358233</v>
      </c>
      <c r="AX60" s="128">
        <f t="shared" si="48"/>
        <v>421.59381657700544</v>
      </c>
      <c r="AY60" s="128">
        <f t="shared" si="48"/>
        <v>457.31423463950716</v>
      </c>
      <c r="AZ60" s="128">
        <f t="shared" si="48"/>
        <v>546.93085039734228</v>
      </c>
      <c r="BA60" s="128">
        <f t="shared" si="48"/>
        <v>714.66001987953439</v>
      </c>
      <c r="BB60" s="128">
        <f t="shared" si="48"/>
        <v>726.74479555501944</v>
      </c>
      <c r="BC60" s="278">
        <f t="shared" si="48"/>
        <v>665.10463709254668</v>
      </c>
      <c r="BD60" s="124"/>
      <c r="BE60" s="124"/>
      <c r="BF60" s="123"/>
      <c r="BG60" s="123"/>
      <c r="BH60" s="103"/>
      <c r="BI60" s="46">
        <v>0</v>
      </c>
      <c r="BJ60" s="46">
        <v>0</v>
      </c>
      <c r="BK60" s="46">
        <v>0</v>
      </c>
      <c r="BL60" s="46">
        <v>0</v>
      </c>
      <c r="BM60" s="46">
        <v>0</v>
      </c>
      <c r="BN60" s="46"/>
      <c r="BQ60" s="124"/>
      <c r="BV60" s="34"/>
      <c r="BW60" s="249"/>
      <c r="BX60" s="249"/>
    </row>
    <row r="61" spans="1:76" hidden="1">
      <c r="A61" s="157"/>
      <c r="B61" s="240"/>
      <c r="C61" s="88"/>
      <c r="D61" s="88"/>
      <c r="E61" s="88"/>
      <c r="F61" s="88"/>
      <c r="G61" s="88"/>
      <c r="H61" s="88"/>
      <c r="I61" s="88"/>
      <c r="J61" s="88"/>
      <c r="K61" s="88"/>
      <c r="L61" s="122"/>
      <c r="M61" s="122"/>
      <c r="N61" s="122"/>
      <c r="O61" s="122"/>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278"/>
      <c r="AV61" s="34"/>
      <c r="AW61" s="128"/>
      <c r="AX61" s="128"/>
      <c r="AY61" s="128"/>
      <c r="AZ61" s="128"/>
      <c r="BA61" s="128"/>
      <c r="BB61" s="128"/>
      <c r="BC61" s="278"/>
      <c r="BD61" s="124"/>
      <c r="BE61" s="124"/>
      <c r="BF61" s="123"/>
      <c r="BG61" s="123"/>
      <c r="BH61" s="103"/>
      <c r="BI61" s="46"/>
      <c r="BJ61" s="46"/>
      <c r="BK61" s="46"/>
      <c r="BL61" s="46"/>
      <c r="BM61" s="46"/>
      <c r="BN61" s="46"/>
      <c r="BQ61" s="124"/>
      <c r="BV61" s="34"/>
      <c r="BW61" s="249"/>
      <c r="BX61" s="249"/>
    </row>
    <row r="62" spans="1:76">
      <c r="A62" s="35" t="s">
        <v>10</v>
      </c>
      <c r="B62" s="240" t="s">
        <v>130</v>
      </c>
      <c r="C62" s="88">
        <f>C65-C60-C64</f>
        <v>-55.095192691978042</v>
      </c>
      <c r="D62" s="88">
        <f t="shared" ref="D62:I62" si="49">D65-D60-D64</f>
        <v>-239.7025113957414</v>
      </c>
      <c r="E62" s="88">
        <f t="shared" si="49"/>
        <v>58.016651258686856</v>
      </c>
      <c r="F62" s="88">
        <f t="shared" si="49"/>
        <v>-123.9056735171923</v>
      </c>
      <c r="G62" s="88">
        <f t="shared" si="49"/>
        <v>129.99412438465785</v>
      </c>
      <c r="H62" s="88">
        <f>H65-H60-H64</f>
        <v>101.56644112564025</v>
      </c>
      <c r="I62" s="88">
        <f t="shared" si="49"/>
        <v>-32.776046690003326</v>
      </c>
      <c r="J62" s="88">
        <f>J65-J60-J64</f>
        <v>-86.14740205441673</v>
      </c>
      <c r="K62" s="88">
        <f>K65-K60-K64</f>
        <v>-353.41295783529876</v>
      </c>
      <c r="L62" s="122">
        <f>L65-L60-L64</f>
        <v>273.48585773449946</v>
      </c>
      <c r="M62" s="122">
        <f>M65-M60-M64</f>
        <v>316.4494237229809</v>
      </c>
      <c r="N62" s="122">
        <f t="shared" ref="N62:N76" si="50">SUM(AN62:AQ62)</f>
        <v>273.48585773449946</v>
      </c>
      <c r="O62" s="122">
        <f t="shared" ref="O62:O76" si="51">SUM(AR62:AU62)</f>
        <v>316.44942372298135</v>
      </c>
      <c r="P62" s="88">
        <f>P65-P60-P64</f>
        <v>-18.422222408071331</v>
      </c>
      <c r="Q62" s="88">
        <f t="shared" ref="Q62:AM62" si="52">Q65-Q60-Q64</f>
        <v>15.448200191534733</v>
      </c>
      <c r="R62" s="88">
        <f t="shared" si="52"/>
        <v>-57.985822532564811</v>
      </c>
      <c r="S62" s="88">
        <f t="shared" si="52"/>
        <v>-62.945828768090259</v>
      </c>
      <c r="T62" s="88">
        <f t="shared" si="52"/>
        <v>6.1534444162922863</v>
      </c>
      <c r="U62" s="88">
        <f t="shared" si="52"/>
        <v>103.38648978268492</v>
      </c>
      <c r="V62" s="88">
        <f t="shared" si="52"/>
        <v>61.938474719487502</v>
      </c>
      <c r="W62" s="88">
        <f t="shared" si="52"/>
        <v>-41.414797659987087</v>
      </c>
      <c r="X62" s="88">
        <f t="shared" si="52"/>
        <v>130.96623409159852</v>
      </c>
      <c r="Y62" s="88">
        <f t="shared" si="52"/>
        <v>7.4209702390700514</v>
      </c>
      <c r="Z62" s="88">
        <f t="shared" si="52"/>
        <v>-94.38864274238874</v>
      </c>
      <c r="AA62" s="88">
        <f t="shared" si="52"/>
        <v>57.567879537360554</v>
      </c>
      <c r="AB62" s="88">
        <f t="shared" si="52"/>
        <v>6.4932156117025679</v>
      </c>
      <c r="AC62" s="88">
        <f t="shared" si="52"/>
        <v>-99.831785393002804</v>
      </c>
      <c r="AD62" s="88">
        <f t="shared" si="52"/>
        <v>82.961510692931768</v>
      </c>
      <c r="AE62" s="88">
        <f t="shared" si="52"/>
        <v>-22.398987601634982</v>
      </c>
      <c r="AF62" s="88">
        <f t="shared" si="52"/>
        <v>6.8612412121171209</v>
      </c>
      <c r="AG62" s="88">
        <f t="shared" si="52"/>
        <v>19.224163314566127</v>
      </c>
      <c r="AH62" s="88">
        <f t="shared" si="52"/>
        <v>-103.69571663649064</v>
      </c>
      <c r="AI62" s="88">
        <f t="shared" si="52"/>
        <v>-8.5370899446093382</v>
      </c>
      <c r="AJ62" s="88">
        <f t="shared" si="52"/>
        <v>-77.565806028885177</v>
      </c>
      <c r="AK62" s="88">
        <f t="shared" si="52"/>
        <v>-148.52306449504829</v>
      </c>
      <c r="AL62" s="88">
        <f t="shared" si="52"/>
        <v>-107.91310898074599</v>
      </c>
      <c r="AM62" s="88">
        <f t="shared" si="52"/>
        <v>-19.410978330619741</v>
      </c>
      <c r="AN62" s="88">
        <f>AN65-AN60-AN64</f>
        <v>-0.3022289375464311</v>
      </c>
      <c r="AO62" s="88">
        <f>AO65-AO60-AO64</f>
        <v>68.783126726167708</v>
      </c>
      <c r="AP62" s="88">
        <f>AP65-AP60-AP64</f>
        <v>127.75114801992589</v>
      </c>
      <c r="AQ62" s="88">
        <f>AQ65-AQ60-AQ64</f>
        <v>77.253811925952277</v>
      </c>
      <c r="AR62" s="88">
        <v>41.014268598330382</v>
      </c>
      <c r="AS62" s="88">
        <f>AS65-AS60-AS64</f>
        <v>8.6609643497875641</v>
      </c>
      <c r="AT62" s="88">
        <f>AT65-AT60-AT64</f>
        <v>112.06062092290466</v>
      </c>
      <c r="AU62" s="278">
        <f>AU65-AU60-AU64</f>
        <v>154.71356985195874</v>
      </c>
      <c r="AV62" s="34"/>
      <c r="AW62" s="128">
        <f t="shared" ref="AW62:BC62" si="53">AW63-AW60</f>
        <v>-93.338569781300293</v>
      </c>
      <c r="AX62" s="128">
        <f t="shared" si="53"/>
        <v>60.562523091296839</v>
      </c>
      <c r="AY62" s="128">
        <f t="shared" si="53"/>
        <v>26.085404526683192</v>
      </c>
      <c r="AZ62" s="128">
        <f t="shared" si="53"/>
        <v>-112.23280658110002</v>
      </c>
      <c r="BA62" s="128">
        <f t="shared" si="53"/>
        <v>-226.08887052393345</v>
      </c>
      <c r="BB62" s="128">
        <f t="shared" si="53"/>
        <v>-127.3240873113657</v>
      </c>
      <c r="BC62" s="278">
        <f t="shared" si="53"/>
        <v>68.480897788621292</v>
      </c>
      <c r="BD62" s="124"/>
      <c r="BE62" s="124"/>
      <c r="BF62" s="123"/>
      <c r="BG62" s="123"/>
      <c r="BH62" s="103"/>
      <c r="BI62" s="46">
        <v>0</v>
      </c>
      <c r="BJ62" s="46">
        <v>0</v>
      </c>
      <c r="BK62" s="46">
        <v>2.5635245037847199E-9</v>
      </c>
      <c r="BL62" s="46">
        <v>-2.5634108169469982E-9</v>
      </c>
      <c r="BM62" s="46">
        <v>0</v>
      </c>
      <c r="BN62" s="46"/>
      <c r="BQ62" s="124"/>
      <c r="BV62" s="34"/>
      <c r="BW62" s="249"/>
      <c r="BX62" s="249"/>
    </row>
    <row r="63" spans="1:76">
      <c r="A63" s="169" t="s">
        <v>11</v>
      </c>
      <c r="B63" s="240" t="s">
        <v>130</v>
      </c>
      <c r="C63" s="171">
        <f>C60+C62</f>
        <v>342.33365930599371</v>
      </c>
      <c r="D63" s="171">
        <f t="shared" ref="D63:AQ63" si="54">D60+D62</f>
        <v>314.25120712970687</v>
      </c>
      <c r="E63" s="171">
        <f t="shared" si="54"/>
        <v>519.33607271159212</v>
      </c>
      <c r="F63" s="171">
        <f t="shared" si="54"/>
        <v>353.91165473577428</v>
      </c>
      <c r="G63" s="171">
        <f t="shared" si="54"/>
        <v>698.27679115303238</v>
      </c>
      <c r="H63" s="171">
        <f t="shared" si="54"/>
        <v>741.98784947177455</v>
      </c>
      <c r="I63" s="171">
        <f t="shared" si="54"/>
        <v>742.68154750058432</v>
      </c>
      <c r="J63" s="171">
        <f t="shared" si="54"/>
        <v>918.09768298243273</v>
      </c>
      <c r="K63" s="171">
        <f t="shared" si="54"/>
        <v>1087.9918575992547</v>
      </c>
      <c r="L63" s="96">
        <f>L60+L62</f>
        <v>1420.2858631697998</v>
      </c>
      <c r="M63" s="96">
        <f>M60+M62</f>
        <v>1430.0014945887942</v>
      </c>
      <c r="N63" s="96">
        <f t="shared" si="50"/>
        <v>1420.2858631698</v>
      </c>
      <c r="O63" s="96">
        <f t="shared" si="51"/>
        <v>1430.001494588794</v>
      </c>
      <c r="P63" s="171">
        <f t="shared" si="54"/>
        <v>73.135064628917661</v>
      </c>
      <c r="Q63" s="171">
        <f t="shared" si="54"/>
        <v>148.40364754744382</v>
      </c>
      <c r="R63" s="171">
        <f t="shared" si="54"/>
        <v>69.323469715354676</v>
      </c>
      <c r="S63" s="171">
        <f t="shared" si="54"/>
        <v>63.04947284405808</v>
      </c>
      <c r="T63" s="171">
        <f t="shared" si="54"/>
        <v>145.89017822895875</v>
      </c>
      <c r="U63" s="171">
        <f t="shared" si="54"/>
        <v>256.3883917932273</v>
      </c>
      <c r="V63" s="171">
        <f t="shared" si="54"/>
        <v>197.65119050997629</v>
      </c>
      <c r="W63" s="171">
        <f t="shared" si="54"/>
        <v>98.416517494689415</v>
      </c>
      <c r="X63" s="171">
        <f t="shared" si="54"/>
        <v>276.801492386071</v>
      </c>
      <c r="Y63" s="171">
        <f t="shared" si="54"/>
        <v>194.54871403970293</v>
      </c>
      <c r="Z63" s="171">
        <f t="shared" si="54"/>
        <v>72.836352402166554</v>
      </c>
      <c r="AA63" s="171">
        <f t="shared" si="54"/>
        <v>197.80129064383408</v>
      </c>
      <c r="AB63" s="171">
        <f t="shared" si="54"/>
        <v>141.2618169772758</v>
      </c>
      <c r="AC63" s="171">
        <f t="shared" si="54"/>
        <v>119.26339085500626</v>
      </c>
      <c r="AD63" s="171">
        <f t="shared" si="54"/>
        <v>299.63326236741932</v>
      </c>
      <c r="AE63" s="171">
        <f t="shared" si="54"/>
        <v>182.52307730088293</v>
      </c>
      <c r="AF63" s="171">
        <f t="shared" si="54"/>
        <v>225.66794413469736</v>
      </c>
      <c r="AG63" s="171">
        <f t="shared" si="54"/>
        <v>257.73169503149302</v>
      </c>
      <c r="AH63" s="171">
        <f t="shared" si="54"/>
        <v>187.55387089700173</v>
      </c>
      <c r="AI63" s="171">
        <f t="shared" si="54"/>
        <v>247.14417291924056</v>
      </c>
      <c r="AJ63" s="171">
        <f t="shared" si="54"/>
        <v>248.65746097915456</v>
      </c>
      <c r="AK63" s="171">
        <f t="shared" si="54"/>
        <v>239.91368837644637</v>
      </c>
      <c r="AL63" s="171">
        <f t="shared" si="54"/>
        <v>301.02939778880238</v>
      </c>
      <c r="AM63" s="171">
        <f t="shared" si="54"/>
        <v>298.39131045485135</v>
      </c>
      <c r="AN63" s="171">
        <f t="shared" si="54"/>
        <v>303.3956482750969</v>
      </c>
      <c r="AO63" s="171">
        <f t="shared" si="54"/>
        <v>430.18988660607107</v>
      </c>
      <c r="AP63" s="171">
        <f t="shared" si="54"/>
        <v>408.844952040907</v>
      </c>
      <c r="AQ63" s="171">
        <f t="shared" si="54"/>
        <v>277.85537624772485</v>
      </c>
      <c r="AR63" s="171">
        <v>344.76623128524068</v>
      </c>
      <c r="AS63" s="171">
        <f>AS60+AS62</f>
        <v>313.16677041941188</v>
      </c>
      <c r="AT63" s="171">
        <f>AT60+AT62</f>
        <v>362.67773196040685</v>
      </c>
      <c r="AU63" s="276">
        <f>AU60+AU62</f>
        <v>409.39076092373466</v>
      </c>
      <c r="AV63" s="34"/>
      <c r="AW63" s="102">
        <f t="shared" ref="AW63:AW73" si="55">AB63+AC63</f>
        <v>260.52520783228204</v>
      </c>
      <c r="AX63" s="102">
        <f t="shared" ref="AX63:AX73" si="56">AD63+AE63</f>
        <v>482.15633966830228</v>
      </c>
      <c r="AY63" s="102">
        <f t="shared" ref="AY63:AY73" si="57">AF63+AG63</f>
        <v>483.39963916619035</v>
      </c>
      <c r="AZ63" s="102">
        <f t="shared" ref="AZ63:AZ73" si="58">AH63+AI63</f>
        <v>434.69804381624226</v>
      </c>
      <c r="BA63" s="102">
        <f t="shared" ref="BA63:BA73" si="59">AJ63+AK63</f>
        <v>488.57114935560094</v>
      </c>
      <c r="BB63" s="102">
        <f t="shared" ref="BB63:BB73" si="60">AL63+AM63</f>
        <v>599.42070824365373</v>
      </c>
      <c r="BC63" s="276">
        <f t="shared" ref="BC63:BC73" si="61">AO63+AN63</f>
        <v>733.58553488116797</v>
      </c>
      <c r="BD63" s="167"/>
      <c r="BE63" s="167"/>
      <c r="BF63" s="123"/>
      <c r="BG63" s="123"/>
      <c r="BH63" s="103"/>
      <c r="BI63" s="46">
        <v>0</v>
      </c>
      <c r="BJ63" s="46">
        <v>0</v>
      </c>
      <c r="BK63" s="46">
        <v>2.5635245037847199E-9</v>
      </c>
      <c r="BL63" s="46">
        <v>-2.5634108169469982E-9</v>
      </c>
      <c r="BM63" s="46">
        <v>0</v>
      </c>
      <c r="BN63" s="46"/>
      <c r="BQ63" s="167"/>
      <c r="BV63" s="34"/>
      <c r="BW63" s="249"/>
      <c r="BX63" s="249"/>
    </row>
    <row r="64" spans="1:76">
      <c r="A64" s="35" t="s">
        <v>12</v>
      </c>
      <c r="B64" s="240" t="s">
        <v>130</v>
      </c>
      <c r="C64" s="88">
        <v>-14.791577287066245</v>
      </c>
      <c r="D64" s="88">
        <v>-6.3101253578256005</v>
      </c>
      <c r="E64" s="88">
        <v>-20.605486878942138</v>
      </c>
      <c r="F64" s="88">
        <v>-16.158253430284926</v>
      </c>
      <c r="G64" s="88">
        <v>-7.977207964174994</v>
      </c>
      <c r="H64" s="88">
        <v>-18.484747742345451</v>
      </c>
      <c r="I64" s="88">
        <v>-35.78480921474717</v>
      </c>
      <c r="J64" s="88">
        <v>-66.228742717897816</v>
      </c>
      <c r="K64" s="88">
        <v>-98.555447483291871</v>
      </c>
      <c r="L64" s="122">
        <v>-104.62605464664061</v>
      </c>
      <c r="M64" s="122">
        <v>-41.975542718026553</v>
      </c>
      <c r="N64" s="122">
        <f t="shared" si="50"/>
        <v>-104.62605464664061</v>
      </c>
      <c r="O64" s="122">
        <f t="shared" si="51"/>
        <v>-41.975542718026553</v>
      </c>
      <c r="P64" s="88">
        <v>-9.6870643890534929</v>
      </c>
      <c r="Q64" s="88">
        <v>-5.1822653827805087</v>
      </c>
      <c r="R64" s="88">
        <v>0.10957722470626763</v>
      </c>
      <c r="S64" s="88">
        <v>-1.3985008831571921</v>
      </c>
      <c r="T64" s="88">
        <v>-0.44146095244648914</v>
      </c>
      <c r="U64" s="88">
        <v>-4.4852588188278721</v>
      </c>
      <c r="V64" s="88">
        <v>-5.8907598255646176</v>
      </c>
      <c r="W64" s="88">
        <v>2.8402716326639847</v>
      </c>
      <c r="X64" s="88">
        <v>-0.75240845317132421</v>
      </c>
      <c r="Y64" s="88">
        <v>-6.8646879680207533</v>
      </c>
      <c r="Z64" s="88">
        <v>-3.2068208079976541</v>
      </c>
      <c r="AA64" s="88">
        <v>-7.6608305131557186</v>
      </c>
      <c r="AB64" s="88">
        <v>-1.9858459313101386</v>
      </c>
      <c r="AC64" s="88">
        <v>-14.027588255122886</v>
      </c>
      <c r="AD64" s="88">
        <v>-2.3683541836697692</v>
      </c>
      <c r="AE64" s="88">
        <v>-17.403020844644377</v>
      </c>
      <c r="AF64" s="88">
        <v>-5.5622659810829154</v>
      </c>
      <c r="AG64" s="88">
        <v>-17.798697775066998</v>
      </c>
      <c r="AH64" s="88">
        <v>-11.039277225338754</v>
      </c>
      <c r="AI64" s="88">
        <v>-31.828501736409148</v>
      </c>
      <c r="AJ64" s="88">
        <v>-8.0273255050676209</v>
      </c>
      <c r="AK64" s="88">
        <v>-17.485556991677999</v>
      </c>
      <c r="AL64" s="88">
        <v>-24.686845963558</v>
      </c>
      <c r="AM64" s="88">
        <v>-48.355719022988154</v>
      </c>
      <c r="AN64" s="88">
        <v>-42.361573088094758</v>
      </c>
      <c r="AO64" s="88">
        <v>-45.419738439811383</v>
      </c>
      <c r="AP64" s="88">
        <v>-3.7529648946876364</v>
      </c>
      <c r="AQ64" s="88">
        <v>-13.091778224046834</v>
      </c>
      <c r="AR64" s="88">
        <v>-4.9189458282087397</v>
      </c>
      <c r="AS64" s="88">
        <v>-13.360279721317811</v>
      </c>
      <c r="AT64" s="88">
        <v>-8.1842232345529951</v>
      </c>
      <c r="AU64" s="278">
        <v>-15.512093933947009</v>
      </c>
      <c r="AV64" s="34"/>
      <c r="AW64" s="128">
        <f t="shared" si="55"/>
        <v>-16.013434186433024</v>
      </c>
      <c r="AX64" s="128">
        <f t="shared" si="56"/>
        <v>-19.771375028314147</v>
      </c>
      <c r="AY64" s="128">
        <f t="shared" si="57"/>
        <v>-23.360963756149914</v>
      </c>
      <c r="AZ64" s="128">
        <f t="shared" si="58"/>
        <v>-42.867778961747902</v>
      </c>
      <c r="BA64" s="128">
        <f t="shared" si="59"/>
        <v>-25.512882496745618</v>
      </c>
      <c r="BB64" s="128">
        <f t="shared" si="60"/>
        <v>-73.042564986546154</v>
      </c>
      <c r="BC64" s="278">
        <f t="shared" si="61"/>
        <v>-87.781311527906141</v>
      </c>
      <c r="BD64" s="124"/>
      <c r="BE64" s="124"/>
      <c r="BF64" s="123"/>
      <c r="BG64" s="123"/>
      <c r="BH64" s="103"/>
      <c r="BI64" s="46">
        <v>0</v>
      </c>
      <c r="BJ64" s="46">
        <v>0</v>
      </c>
      <c r="BK64" s="46">
        <v>0</v>
      </c>
      <c r="BL64" s="46">
        <v>0</v>
      </c>
      <c r="BM64" s="46">
        <v>0</v>
      </c>
      <c r="BN64" s="46"/>
      <c r="BQ64" s="124"/>
      <c r="BV64" s="34"/>
      <c r="BW64" s="249"/>
      <c r="BX64" s="249"/>
    </row>
    <row r="65" spans="1:76">
      <c r="A65" s="169" t="s">
        <v>13</v>
      </c>
      <c r="B65" s="240" t="s">
        <v>130</v>
      </c>
      <c r="C65" s="171">
        <v>327.54208201892749</v>
      </c>
      <c r="D65" s="171">
        <v>307.94108177188127</v>
      </c>
      <c r="E65" s="171">
        <v>498.73058583264998</v>
      </c>
      <c r="F65" s="171">
        <v>337.75340130548932</v>
      </c>
      <c r="G65" s="171">
        <v>690.29958318885735</v>
      </c>
      <c r="H65" s="171">
        <v>723.50310172942909</v>
      </c>
      <c r="I65" s="171">
        <v>706.89673828583716</v>
      </c>
      <c r="J65" s="171">
        <v>851.8689402645349</v>
      </c>
      <c r="K65" s="171">
        <v>989.43641011596287</v>
      </c>
      <c r="L65" s="96">
        <v>1315.6598085231592</v>
      </c>
      <c r="M65" s="96">
        <v>1388.0259518707676</v>
      </c>
      <c r="N65" s="96">
        <f t="shared" si="50"/>
        <v>1315.6598085231592</v>
      </c>
      <c r="O65" s="96">
        <f t="shared" si="51"/>
        <v>1388.0259518707676</v>
      </c>
      <c r="P65" s="171">
        <v>63.448000239864172</v>
      </c>
      <c r="Q65" s="171">
        <v>143.22138216466331</v>
      </c>
      <c r="R65" s="171">
        <v>69.433046940060947</v>
      </c>
      <c r="S65" s="171">
        <v>61.650971960900897</v>
      </c>
      <c r="T65" s="171">
        <v>145.44871727651227</v>
      </c>
      <c r="U65" s="171">
        <v>251.90313297439943</v>
      </c>
      <c r="V65" s="171">
        <v>191.76043068441166</v>
      </c>
      <c r="W65" s="171">
        <v>101.2567891273534</v>
      </c>
      <c r="X65" s="171">
        <f>'Historical Financials THB_EN'!X65/'Historical Financials THB_EN'!X8</f>
        <v>276.04908393289969</v>
      </c>
      <c r="Y65" s="171">
        <f>('Historical Financials THB_EN'!X65+'Historical Financials THB_EN'!Y65)/32.9559-X65</f>
        <v>187.68402607168218</v>
      </c>
      <c r="Z65" s="171">
        <f>('Historical Financials THB_EN'!X65+'Historical Financials THB_EN'!Y65+'Historical Financials THB_EN'!Z65)/33.7562-X65-Y65</f>
        <v>69.629531594168895</v>
      </c>
      <c r="AA65" s="171">
        <f>H65-Z65-Y65-X65</f>
        <v>190.14046013067838</v>
      </c>
      <c r="AB65" s="171">
        <v>139.27597104596566</v>
      </c>
      <c r="AC65" s="171">
        <v>105.23580259988339</v>
      </c>
      <c r="AD65" s="171">
        <v>297.26490818374953</v>
      </c>
      <c r="AE65" s="171">
        <f>I65-AB65-AC65-AD65</f>
        <v>165.12005645623856</v>
      </c>
      <c r="AF65" s="171">
        <f>J65-(AG65+AH65+AI65)</f>
        <v>220.10567815361446</v>
      </c>
      <c r="AG65" s="171">
        <v>239.93299725642603</v>
      </c>
      <c r="AH65" s="171">
        <v>176.51459367166299</v>
      </c>
      <c r="AI65" s="171">
        <v>215.31567118283141</v>
      </c>
      <c r="AJ65" s="171">
        <v>240.63013547408693</v>
      </c>
      <c r="AK65" s="171">
        <v>222.42813138476836</v>
      </c>
      <c r="AL65" s="171">
        <v>276.34255182524436</v>
      </c>
      <c r="AM65" s="171">
        <v>250.0355914318632</v>
      </c>
      <c r="AN65" s="171">
        <v>261.03407518700214</v>
      </c>
      <c r="AO65" s="171">
        <v>384.77014816625967</v>
      </c>
      <c r="AP65" s="171">
        <v>405.09198714621937</v>
      </c>
      <c r="AQ65" s="171">
        <v>264.76359802367801</v>
      </c>
      <c r="AR65" s="171">
        <v>339.84728545703194</v>
      </c>
      <c r="AS65" s="171">
        <v>299.80649069809408</v>
      </c>
      <c r="AT65" s="171">
        <v>354.49350872585387</v>
      </c>
      <c r="AU65" s="276">
        <v>393.87866698978769</v>
      </c>
      <c r="AV65" s="34"/>
      <c r="AW65" s="128">
        <f t="shared" si="55"/>
        <v>244.51177364584905</v>
      </c>
      <c r="AX65" s="128">
        <f t="shared" si="56"/>
        <v>462.38496463998808</v>
      </c>
      <c r="AY65" s="128">
        <f t="shared" si="57"/>
        <v>460.03867541004047</v>
      </c>
      <c r="AZ65" s="128">
        <f t="shared" si="58"/>
        <v>391.83026485449443</v>
      </c>
      <c r="BA65" s="128">
        <f t="shared" si="59"/>
        <v>463.05826685885529</v>
      </c>
      <c r="BB65" s="128">
        <f t="shared" si="60"/>
        <v>526.37814325710758</v>
      </c>
      <c r="BC65" s="278">
        <f t="shared" si="61"/>
        <v>645.80422335326182</v>
      </c>
      <c r="BD65" s="124"/>
      <c r="BE65" s="124"/>
      <c r="BF65" s="123"/>
      <c r="BG65" s="123"/>
      <c r="BH65" s="103"/>
      <c r="BI65" s="46"/>
      <c r="BJ65" s="46"/>
      <c r="BK65" s="46"/>
      <c r="BL65" s="46"/>
      <c r="BM65" s="46"/>
      <c r="BN65" s="46"/>
      <c r="BQ65" s="167"/>
      <c r="BV65" s="34"/>
      <c r="BW65" s="249"/>
      <c r="BX65" s="249"/>
    </row>
    <row r="66" spans="1:76">
      <c r="A66" s="35" t="s">
        <v>118</v>
      </c>
      <c r="B66" s="240" t="s">
        <v>130</v>
      </c>
      <c r="C66" s="88">
        <v>-177.70581123013307</v>
      </c>
      <c r="D66" s="88">
        <v>-652.35333524752991</v>
      </c>
      <c r="E66" s="88">
        <v>-1224.6595090012377</v>
      </c>
      <c r="F66" s="88">
        <v>-181.51192938038795</v>
      </c>
      <c r="G66" s="88">
        <v>-242.4689951392885</v>
      </c>
      <c r="H66" s="88">
        <v>-699.38617858385066</v>
      </c>
      <c r="I66" s="88">
        <v>-761.09922006717693</v>
      </c>
      <c r="J66" s="88">
        <v>-720.12441726937777</v>
      </c>
      <c r="K66" s="88">
        <v>-2168.3431331873248</v>
      </c>
      <c r="L66" s="122">
        <v>-826.09077483597412</v>
      </c>
      <c r="M66" s="122">
        <v>-2161.4180119061789</v>
      </c>
      <c r="N66" s="122">
        <f t="shared" si="50"/>
        <v>-826.09077483597412</v>
      </c>
      <c r="O66" s="122">
        <f t="shared" si="51"/>
        <v>-2161.4180119061789</v>
      </c>
      <c r="P66" s="88">
        <v>-50.792906245172738</v>
      </c>
      <c r="Q66" s="88">
        <v>-66.559018939741691</v>
      </c>
      <c r="R66" s="88">
        <v>-30.20428364581791</v>
      </c>
      <c r="S66" s="88">
        <v>-33.955720549655638</v>
      </c>
      <c r="T66" s="88">
        <v>-53.758562623031729</v>
      </c>
      <c r="U66" s="88">
        <v>-38.809037138566367</v>
      </c>
      <c r="V66" s="88">
        <v>-79.960563205696857</v>
      </c>
      <c r="W66" s="88">
        <v>-69.920498870158809</v>
      </c>
      <c r="X66" s="88">
        <v>-91.420749699911639</v>
      </c>
      <c r="Y66" s="88">
        <f>('Historical Financials THB_EN'!X66+'Historical Financials THB_EN'!Y66+'Historical Financials THB_EN'!X67+'Historical Financials THB_EN'!Y67)/32.9559-X66-X67-Y67</f>
        <v>-383.74040962629806</v>
      </c>
      <c r="Z66" s="88">
        <v>-109.8656732815646</v>
      </c>
      <c r="AA66" s="88">
        <v>-114.35986181694243</v>
      </c>
      <c r="AB66" s="88">
        <v>-371.92671772607588</v>
      </c>
      <c r="AC66" s="88">
        <v>-182.74092461728426</v>
      </c>
      <c r="AD66" s="88">
        <v>-106.86548570615594</v>
      </c>
      <c r="AE66" s="88">
        <f>I66-(AB66+AC66+AD66)</f>
        <v>-99.566092017660822</v>
      </c>
      <c r="AF66" s="88">
        <v>-116.19220595255936</v>
      </c>
      <c r="AG66" s="88">
        <v>-298.97374059187666</v>
      </c>
      <c r="AH66" s="88">
        <v>-129.28008221982375</v>
      </c>
      <c r="AI66" s="88">
        <f t="shared" ref="AI66:AI71" si="62">J66-AF66-AG66-AH66</f>
        <v>-175.67838850511802</v>
      </c>
      <c r="AJ66" s="88">
        <v>-118.83686827908096</v>
      </c>
      <c r="AK66" s="88">
        <v>-543.52716561346733</v>
      </c>
      <c r="AL66" s="88">
        <v>-713.3538334077258</v>
      </c>
      <c r="AM66" s="88">
        <v>-792.62526588705066</v>
      </c>
      <c r="AN66" s="88">
        <v>-312.70428032905272</v>
      </c>
      <c r="AO66" s="88">
        <v>-101.98727788947269</v>
      </c>
      <c r="AP66" s="88">
        <v>-210.92177785892795</v>
      </c>
      <c r="AQ66" s="88">
        <v>-200.47743875852075</v>
      </c>
      <c r="AR66" s="88">
        <v>-1916.2178200739243</v>
      </c>
      <c r="AS66" s="88">
        <v>-67.404204354797685</v>
      </c>
      <c r="AT66" s="88">
        <v>-77.543043379095707</v>
      </c>
      <c r="AU66" s="278">
        <v>-100.25294409836124</v>
      </c>
      <c r="AV66" s="34"/>
      <c r="AW66" s="128">
        <f t="shared" si="55"/>
        <v>-554.66764234336017</v>
      </c>
      <c r="AX66" s="128">
        <f t="shared" si="56"/>
        <v>-206.43157772381676</v>
      </c>
      <c r="AY66" s="128">
        <f t="shared" si="57"/>
        <v>-415.165946544436</v>
      </c>
      <c r="AZ66" s="128">
        <f t="shared" si="58"/>
        <v>-304.95847072494178</v>
      </c>
      <c r="BA66" s="128">
        <f t="shared" si="59"/>
        <v>-662.36403389254826</v>
      </c>
      <c r="BB66" s="128">
        <f t="shared" si="60"/>
        <v>-1505.9790992947765</v>
      </c>
      <c r="BC66" s="278">
        <f t="shared" si="61"/>
        <v>-414.69155821852542</v>
      </c>
      <c r="BD66" s="124"/>
      <c r="BE66" s="124"/>
      <c r="BF66" s="123"/>
      <c r="BG66" s="123"/>
      <c r="BH66" s="103"/>
      <c r="BI66" s="46">
        <v>0</v>
      </c>
      <c r="BJ66" s="46">
        <v>0</v>
      </c>
      <c r="BK66" s="46">
        <v>0</v>
      </c>
      <c r="BL66" s="46">
        <v>0</v>
      </c>
      <c r="BM66" s="46">
        <v>-2.0955890696025108</v>
      </c>
      <c r="BN66" s="46"/>
      <c r="BQ66" s="124"/>
      <c r="BV66" s="34"/>
      <c r="BW66" s="249"/>
      <c r="BX66" s="249"/>
    </row>
    <row r="67" spans="1:76">
      <c r="A67" s="35" t="s">
        <v>119</v>
      </c>
      <c r="B67" s="240" t="s">
        <v>130</v>
      </c>
      <c r="C67" s="88">
        <v>-11.694188769866953</v>
      </c>
      <c r="D67" s="88">
        <v>-333.55511703251813</v>
      </c>
      <c r="E67" s="88">
        <v>-90.726470889792964</v>
      </c>
      <c r="F67" s="88">
        <v>-2.607743821599755</v>
      </c>
      <c r="G67" s="88">
        <v>-118.16021633926567</v>
      </c>
      <c r="H67" s="88">
        <v>-171.74558541199357</v>
      </c>
      <c r="I67" s="88">
        <v>-210.92584132560211</v>
      </c>
      <c r="J67" s="88">
        <v>-52.260553999186769</v>
      </c>
      <c r="K67" s="88">
        <v>-91.643122932367206</v>
      </c>
      <c r="L67" s="122">
        <v>-94.253720425628245</v>
      </c>
      <c r="M67" s="122">
        <v>-145.53816604583901</v>
      </c>
      <c r="N67" s="122">
        <f t="shared" si="50"/>
        <v>-94.253720425628245</v>
      </c>
      <c r="O67" s="122">
        <f t="shared" si="51"/>
        <v>-145.53816604583901</v>
      </c>
      <c r="P67" s="88">
        <v>0</v>
      </c>
      <c r="Q67" s="88">
        <v>-2.607743821599755</v>
      </c>
      <c r="R67" s="88">
        <v>0</v>
      </c>
      <c r="S67" s="88">
        <v>0</v>
      </c>
      <c r="T67" s="88">
        <v>0</v>
      </c>
      <c r="U67" s="88">
        <v>-118.16021633926567</v>
      </c>
      <c r="V67" s="88">
        <v>0</v>
      </c>
      <c r="W67" s="88">
        <v>0</v>
      </c>
      <c r="X67" s="88">
        <v>-0.44177590365234881</v>
      </c>
      <c r="Y67" s="88">
        <v>-161.41198294902532</v>
      </c>
      <c r="Z67" s="88">
        <v>0</v>
      </c>
      <c r="AA67" s="88">
        <v>-9.8918265593159038</v>
      </c>
      <c r="AB67" s="88">
        <v>-127.615903</v>
      </c>
      <c r="AC67" s="88">
        <v>-97.563770000000005</v>
      </c>
      <c r="AD67" s="88">
        <v>14.018986530062396</v>
      </c>
      <c r="AE67" s="88">
        <v>0.2348451443355124</v>
      </c>
      <c r="AF67" s="88">
        <f>'Historical Financials THB_EN'!AF67</f>
        <v>0</v>
      </c>
      <c r="AG67" s="88">
        <v>-29.720561654266248</v>
      </c>
      <c r="AH67" s="88">
        <v>-11.821850240000002</v>
      </c>
      <c r="AI67" s="88">
        <f t="shared" si="62"/>
        <v>-10.718142104920519</v>
      </c>
      <c r="AJ67" s="88">
        <v>0</v>
      </c>
      <c r="AK67" s="88">
        <v>-32.23095862513626</v>
      </c>
      <c r="AL67" s="88">
        <v>-5.4828431519012142</v>
      </c>
      <c r="AM67" s="88">
        <v>-53.929321155329731</v>
      </c>
      <c r="AN67" s="88">
        <v>-141.70322648787416</v>
      </c>
      <c r="AO67" s="88">
        <v>0</v>
      </c>
      <c r="AP67" s="88">
        <v>37.287715103689578</v>
      </c>
      <c r="AQ67" s="88">
        <v>10.161790958556338</v>
      </c>
      <c r="AR67" s="88">
        <v>-147.04768700425515</v>
      </c>
      <c r="AS67" s="88">
        <v>1.2060253750405536</v>
      </c>
      <c r="AT67" s="88">
        <v>3.6088140468484937</v>
      </c>
      <c r="AU67" s="278">
        <v>-3.3053184634729007</v>
      </c>
      <c r="AV67" s="34"/>
      <c r="AW67" s="128">
        <f t="shared" si="55"/>
        <v>-225.17967300000001</v>
      </c>
      <c r="AX67" s="128">
        <f t="shared" si="56"/>
        <v>14.253831674397908</v>
      </c>
      <c r="AY67" s="128">
        <f t="shared" si="57"/>
        <v>-29.720561654266248</v>
      </c>
      <c r="AZ67" s="128">
        <f t="shared" si="58"/>
        <v>-22.53999234492052</v>
      </c>
      <c r="BA67" s="128">
        <f t="shared" si="59"/>
        <v>-32.23095862513626</v>
      </c>
      <c r="BB67" s="128">
        <f t="shared" si="60"/>
        <v>-59.412164307230945</v>
      </c>
      <c r="BC67" s="278">
        <f t="shared" si="61"/>
        <v>-141.70322648787416</v>
      </c>
      <c r="BD67" s="124"/>
      <c r="BE67" s="124"/>
      <c r="BF67" s="123"/>
      <c r="BG67" s="123"/>
      <c r="BH67" s="103"/>
      <c r="BI67" s="46">
        <v>0</v>
      </c>
      <c r="BJ67" s="46">
        <v>0</v>
      </c>
      <c r="BK67" s="46">
        <v>0</v>
      </c>
      <c r="BL67" s="46">
        <v>0</v>
      </c>
      <c r="BM67" s="46">
        <v>2.3385268196025635</v>
      </c>
      <c r="BN67" s="46"/>
      <c r="BQ67" s="124"/>
      <c r="BV67" s="34"/>
      <c r="BW67" s="249"/>
      <c r="BX67" s="249"/>
    </row>
    <row r="68" spans="1:76">
      <c r="A68" s="35" t="s">
        <v>120</v>
      </c>
      <c r="B68" s="240" t="s">
        <v>130</v>
      </c>
      <c r="C68" s="88">
        <v>-17.185835962145106</v>
      </c>
      <c r="D68" s="88">
        <v>-69.605095087371922</v>
      </c>
      <c r="E68" s="88">
        <v>-41.341704913380092</v>
      </c>
      <c r="F68" s="88">
        <v>-42.715570090388844</v>
      </c>
      <c r="G68" s="88">
        <v>-61.944218772661557</v>
      </c>
      <c r="H68" s="88">
        <v>-54.528102226396371</v>
      </c>
      <c r="I68" s="88">
        <v>-79.763261767822655</v>
      </c>
      <c r="J68" s="88">
        <v>-100.63112455638193</v>
      </c>
      <c r="K68" s="88">
        <v>-112.53620039418965</v>
      </c>
      <c r="L68" s="122">
        <v>-190.98593203482633</v>
      </c>
      <c r="M68" s="122">
        <v>-326.31583320676856</v>
      </c>
      <c r="N68" s="122">
        <f t="shared" si="50"/>
        <v>-190.98593203482633</v>
      </c>
      <c r="O68" s="122">
        <f t="shared" si="51"/>
        <v>-326.3158332067685</v>
      </c>
      <c r="P68" s="88">
        <v>-8.0509544209302319</v>
      </c>
      <c r="Q68" s="88">
        <v>-11.514856588339729</v>
      </c>
      <c r="R68" s="88">
        <v>-13.502184133265498</v>
      </c>
      <c r="S68" s="88">
        <v>-9.6475749478533857</v>
      </c>
      <c r="T68" s="88">
        <v>-8.7657941723247728</v>
      </c>
      <c r="U68" s="88">
        <v>-12.658948310970707</v>
      </c>
      <c r="V68" s="88">
        <v>-12.005764593601539</v>
      </c>
      <c r="W68" s="88">
        <v>-28.513711695764542</v>
      </c>
      <c r="X68" s="88">
        <v>-11.578735579932896</v>
      </c>
      <c r="Y68" s="88">
        <v>-10.487996183290941</v>
      </c>
      <c r="Z68" s="88">
        <v>-14.83954059914446</v>
      </c>
      <c r="AA68" s="88">
        <v>-17.621829864028072</v>
      </c>
      <c r="AB68" s="88">
        <v>-17.779404136217636</v>
      </c>
      <c r="AC68" s="88">
        <v>-17.313637055890229</v>
      </c>
      <c r="AD68" s="88">
        <v>-19.005862274251385</v>
      </c>
      <c r="AE68" s="88">
        <v>-25.664358301463434</v>
      </c>
      <c r="AF68" s="88">
        <v>-24.008525405464411</v>
      </c>
      <c r="AG68" s="88">
        <v>-22.033993434196674</v>
      </c>
      <c r="AH68" s="88">
        <v>-25.054049941849424</v>
      </c>
      <c r="AI68" s="88">
        <f t="shared" si="62"/>
        <v>-29.534555774871425</v>
      </c>
      <c r="AJ68" s="88">
        <v>-22.330432995650039</v>
      </c>
      <c r="AK68" s="88">
        <v>-25.909910538491005</v>
      </c>
      <c r="AL68" s="88">
        <v>-22.221428139484381</v>
      </c>
      <c r="AM68" s="88">
        <v>-42.074428720564221</v>
      </c>
      <c r="AN68" s="88">
        <v>-59.570260212110767</v>
      </c>
      <c r="AO68" s="88">
        <v>-39.000181680127881</v>
      </c>
      <c r="AP68" s="88">
        <v>-42.011905987341379</v>
      </c>
      <c r="AQ68" s="88">
        <v>-50.403584155246307</v>
      </c>
      <c r="AR68" s="88">
        <v>-134.17289489429029</v>
      </c>
      <c r="AS68" s="88">
        <v>-47.954325434746437</v>
      </c>
      <c r="AT68" s="88">
        <v>-44.442591420771095</v>
      </c>
      <c r="AU68" s="278">
        <v>-99.746021456960648</v>
      </c>
      <c r="AV68" s="34"/>
      <c r="AW68" s="128">
        <f t="shared" si="55"/>
        <v>-35.093041192107862</v>
      </c>
      <c r="AX68" s="128">
        <f t="shared" si="56"/>
        <v>-44.670220575714822</v>
      </c>
      <c r="AY68" s="128">
        <f t="shared" si="57"/>
        <v>-46.042518839661085</v>
      </c>
      <c r="AZ68" s="128">
        <f t="shared" si="58"/>
        <v>-54.588605716720849</v>
      </c>
      <c r="BA68" s="128">
        <f t="shared" si="59"/>
        <v>-48.240343534141047</v>
      </c>
      <c r="BB68" s="128">
        <f t="shared" si="60"/>
        <v>-64.295856860048602</v>
      </c>
      <c r="BC68" s="278">
        <f t="shared" si="61"/>
        <v>-98.570441892238648</v>
      </c>
      <c r="BD68" s="124"/>
      <c r="BE68" s="124"/>
      <c r="BF68" s="123"/>
      <c r="BG68" s="123"/>
      <c r="BH68" s="103"/>
      <c r="BI68" s="46">
        <v>0</v>
      </c>
      <c r="BJ68" s="46">
        <v>0</v>
      </c>
      <c r="BK68" s="46">
        <v>0</v>
      </c>
      <c r="BL68" s="46">
        <v>0</v>
      </c>
      <c r="BM68" s="46">
        <v>-0.24293775000000295</v>
      </c>
      <c r="BN68" s="46"/>
      <c r="BQ68" s="124"/>
      <c r="BV68" s="34"/>
      <c r="BW68" s="249"/>
      <c r="BX68" s="249"/>
    </row>
    <row r="69" spans="1:76">
      <c r="A69" s="169" t="s">
        <v>14</v>
      </c>
      <c r="B69" s="240" t="s">
        <v>130</v>
      </c>
      <c r="C69" s="88">
        <f t="shared" ref="C69:AC69" si="63">C65+C66+C67+C68</f>
        <v>120.95624605678238</v>
      </c>
      <c r="D69" s="88">
        <f t="shared" si="63"/>
        <v>-747.57246559553869</v>
      </c>
      <c r="E69" s="171">
        <f t="shared" si="63"/>
        <v>-857.99709897176081</v>
      </c>
      <c r="F69" s="171">
        <f t="shared" si="63"/>
        <v>110.91815801311276</v>
      </c>
      <c r="G69" s="171">
        <f t="shared" si="63"/>
        <v>267.72615293764164</v>
      </c>
      <c r="H69" s="171">
        <f t="shared" si="63"/>
        <v>-202.15676449281153</v>
      </c>
      <c r="I69" s="171">
        <f>I65+I66+I67+I68</f>
        <v>-344.89158487476453</v>
      </c>
      <c r="J69" s="171">
        <f>J65+J66+J67+J68</f>
        <v>-21.147155560411576</v>
      </c>
      <c r="K69" s="171">
        <f>K65+K66+K67+K68</f>
        <v>-1383.0860463979188</v>
      </c>
      <c r="L69" s="96">
        <f>L65+L66+L67+L68</f>
        <v>204.32938122673053</v>
      </c>
      <c r="M69" s="96">
        <f>M65+M66+M67+M68</f>
        <v>-1245.2460592880188</v>
      </c>
      <c r="N69" s="96">
        <f t="shared" si="50"/>
        <v>204.32938122673053</v>
      </c>
      <c r="O69" s="96">
        <f t="shared" si="51"/>
        <v>-1245.2460592880186</v>
      </c>
      <c r="P69" s="171">
        <f t="shared" si="63"/>
        <v>4.6041395737612021</v>
      </c>
      <c r="Q69" s="171">
        <f t="shared" si="63"/>
        <v>62.53976281498214</v>
      </c>
      <c r="R69" s="171">
        <f t="shared" si="63"/>
        <v>25.72657916097754</v>
      </c>
      <c r="S69" s="171">
        <f t="shared" si="63"/>
        <v>18.047676463391873</v>
      </c>
      <c r="T69" s="171">
        <f t="shared" si="63"/>
        <v>82.924360481155759</v>
      </c>
      <c r="U69" s="171">
        <f t="shared" si="63"/>
        <v>82.274931185596671</v>
      </c>
      <c r="V69" s="171">
        <f t="shared" si="63"/>
        <v>99.794102885113261</v>
      </c>
      <c r="W69" s="171">
        <f t="shared" si="63"/>
        <v>2.8225785614300491</v>
      </c>
      <c r="X69" s="171">
        <f t="shared" si="63"/>
        <v>172.6078227494028</v>
      </c>
      <c r="Y69" s="171">
        <f t="shared" si="63"/>
        <v>-367.9563626869321</v>
      </c>
      <c r="Z69" s="171">
        <f t="shared" si="63"/>
        <v>-55.075682286540157</v>
      </c>
      <c r="AA69" s="171">
        <f t="shared" si="63"/>
        <v>48.266941890391976</v>
      </c>
      <c r="AB69" s="171">
        <f t="shared" si="63"/>
        <v>-378.04605381632786</v>
      </c>
      <c r="AC69" s="171">
        <f t="shared" si="63"/>
        <v>-192.38252907329112</v>
      </c>
      <c r="AD69" s="171">
        <f>AD65+AD66+AD67+AD68</f>
        <v>185.41254673340461</v>
      </c>
      <c r="AE69" s="171">
        <f>AE65+AE66+AE67+AE68</f>
        <v>40.124451281449808</v>
      </c>
      <c r="AF69" s="171">
        <f>AF65+AF66+AF67+AF68</f>
        <v>79.904946795590689</v>
      </c>
      <c r="AG69" s="171">
        <f>AG65+AG66+AG67+AG68</f>
        <v>-110.79529842391355</v>
      </c>
      <c r="AH69" s="171">
        <f>AH65+AH66+AH67+AH68</f>
        <v>10.358611269989812</v>
      </c>
      <c r="AI69" s="171">
        <f t="shared" si="62"/>
        <v>-0.61541520207852685</v>
      </c>
      <c r="AJ69" s="171">
        <f>AJ65+AJ66+AJ67+AJ68</f>
        <v>99.462834199355925</v>
      </c>
      <c r="AK69" s="171">
        <f>AK65+AK66+AK67+AK68</f>
        <v>-379.23990339232626</v>
      </c>
      <c r="AL69" s="171">
        <f>AL65+AL66+AL67+AL68</f>
        <v>-464.71555287386701</v>
      </c>
      <c r="AM69" s="171">
        <f>AM65+AM66+AM67+AM68</f>
        <v>-638.59342433108145</v>
      </c>
      <c r="AN69" s="171">
        <f>SUM(AN65:AN68)</f>
        <v>-252.94369184203549</v>
      </c>
      <c r="AO69" s="171">
        <f>SUM(AO65:AO68)</f>
        <v>243.78268859665911</v>
      </c>
      <c r="AP69" s="171">
        <f>SUM(AP65:AP68)</f>
        <v>189.44601840363961</v>
      </c>
      <c r="AQ69" s="171">
        <f>AQ65+AQ66+AQ67+AQ68</f>
        <v>24.044366068467298</v>
      </c>
      <c r="AR69" s="171">
        <v>-1857.5911165154375</v>
      </c>
      <c r="AS69" s="171">
        <f>AS65+AS66+AS67+AS68</f>
        <v>185.65398628359051</v>
      </c>
      <c r="AT69" s="171">
        <f>AT65+AT66+AT67+AT68</f>
        <v>236.11668797283554</v>
      </c>
      <c r="AU69" s="276">
        <f>AU65+AU66+AU67+AU68</f>
        <v>190.57438297099293</v>
      </c>
      <c r="AV69" s="34"/>
      <c r="AW69" s="128">
        <f t="shared" si="55"/>
        <v>-570.42858288961895</v>
      </c>
      <c r="AX69" s="128">
        <f t="shared" si="56"/>
        <v>225.53699801485442</v>
      </c>
      <c r="AY69" s="128">
        <f t="shared" si="57"/>
        <v>-30.890351628322861</v>
      </c>
      <c r="AZ69" s="128">
        <f t="shared" si="58"/>
        <v>9.7431960679112848</v>
      </c>
      <c r="BA69" s="128">
        <f t="shared" si="59"/>
        <v>-279.77706919297032</v>
      </c>
      <c r="BB69" s="128">
        <f t="shared" si="60"/>
        <v>-1103.3089772049484</v>
      </c>
      <c r="BC69" s="278">
        <f t="shared" si="61"/>
        <v>-9.1610032453763779</v>
      </c>
      <c r="BD69" s="124"/>
      <c r="BE69" s="124"/>
      <c r="BF69" s="123"/>
      <c r="BG69" s="123"/>
      <c r="BH69" s="103"/>
      <c r="BI69" s="46"/>
      <c r="BJ69" s="46"/>
      <c r="BK69" s="46"/>
      <c r="BL69" s="46"/>
      <c r="BM69" s="46"/>
      <c r="BN69" s="46"/>
      <c r="BQ69" s="124"/>
      <c r="BV69" s="318"/>
      <c r="BW69" s="249"/>
      <c r="BX69" s="249"/>
    </row>
    <row r="70" spans="1:76">
      <c r="A70" s="35" t="s">
        <v>15</v>
      </c>
      <c r="B70" s="240" t="s">
        <v>130</v>
      </c>
      <c r="C70" s="88">
        <v>-39.985029625740644</v>
      </c>
      <c r="D70" s="88">
        <v>-61.241609747939947</v>
      </c>
      <c r="E70" s="88">
        <v>-97.313605861105671</v>
      </c>
      <c r="F70" s="88">
        <v>-127.62983667262193</v>
      </c>
      <c r="G70" s="88">
        <v>-107.08216041950806</v>
      </c>
      <c r="H70" s="88">
        <v>-103.37010325064304</v>
      </c>
      <c r="I70" s="88">
        <v>-125.56437001004312</v>
      </c>
      <c r="J70" s="88">
        <v>-127.78304472753082</v>
      </c>
      <c r="K70" s="88">
        <v>-153.59190111265517</v>
      </c>
      <c r="L70" s="122">
        <v>-219.82548527184767</v>
      </c>
      <c r="M70" s="122">
        <v>-258.94067965103352</v>
      </c>
      <c r="N70" s="122">
        <f t="shared" si="50"/>
        <v>-219.82548527184767</v>
      </c>
      <c r="O70" s="122">
        <f t="shared" si="51"/>
        <v>-258.94067965103352</v>
      </c>
      <c r="P70" s="88">
        <v>-17.37119822947361</v>
      </c>
      <c r="Q70" s="88">
        <v>-40.521034634252956</v>
      </c>
      <c r="R70" s="88">
        <v>-20.096314194284325</v>
      </c>
      <c r="S70" s="88">
        <v>-49.641289614611047</v>
      </c>
      <c r="T70" s="88">
        <v>-17.935886427223213</v>
      </c>
      <c r="U70" s="88">
        <v>-36.025712410233609</v>
      </c>
      <c r="V70" s="88">
        <v>-19.067771456181575</v>
      </c>
      <c r="W70" s="88">
        <v>-34.052790125869663</v>
      </c>
      <c r="X70" s="88">
        <v>-14.502852678480293</v>
      </c>
      <c r="Y70" s="88">
        <v>-35.111460649351621</v>
      </c>
      <c r="Z70" s="88">
        <f>('Historical Financials THB_EN'!X70+'Historical Financials THB_EN'!Y70+'Historical Financials THB_EN'!Z70)/33.7562-X70-Y70</f>
        <v>-19.12178766271311</v>
      </c>
      <c r="AA70" s="88">
        <v>-34.633030042505354</v>
      </c>
      <c r="AB70" s="88">
        <v>-19.778516689280806</v>
      </c>
      <c r="AC70" s="88">
        <v>-40.613044860550509</v>
      </c>
      <c r="AD70" s="88">
        <v>-25.558350363126372</v>
      </c>
      <c r="AE70" s="88">
        <f>I70-AB70-AC70-AD70</f>
        <v>-39.614458097085425</v>
      </c>
      <c r="AF70" s="88">
        <v>-21.268213773451837</v>
      </c>
      <c r="AG70" s="88">
        <v>-42.469399276874526</v>
      </c>
      <c r="AH70" s="88">
        <v>-22.506774762223081</v>
      </c>
      <c r="AI70" s="88">
        <f t="shared" si="62"/>
        <v>-41.538656914981381</v>
      </c>
      <c r="AJ70" s="88">
        <v>-22.678318962445907</v>
      </c>
      <c r="AK70" s="88">
        <v>-42.364865070077144</v>
      </c>
      <c r="AL70" s="88">
        <v>-20.145541874093414</v>
      </c>
      <c r="AM70" s="88">
        <v>-68.403175206038696</v>
      </c>
      <c r="AN70" s="88">
        <v>-32.737789927130549</v>
      </c>
      <c r="AO70" s="88">
        <v>-72.329899664184154</v>
      </c>
      <c r="AP70" s="88">
        <v>-16.336727739993279</v>
      </c>
      <c r="AQ70" s="88">
        <v>-98.421067940539686</v>
      </c>
      <c r="AR70" s="88">
        <v>-75.49800961312279</v>
      </c>
      <c r="AS70" s="88">
        <v>-71.759846839340852</v>
      </c>
      <c r="AT70" s="88">
        <v>-38.245176413039701</v>
      </c>
      <c r="AU70" s="278">
        <v>-73.437646785530163</v>
      </c>
      <c r="AV70" s="34"/>
      <c r="AW70" s="128">
        <f t="shared" si="55"/>
        <v>-60.391561549831316</v>
      </c>
      <c r="AX70" s="128">
        <f t="shared" si="56"/>
        <v>-65.172808460211797</v>
      </c>
      <c r="AY70" s="128">
        <f t="shared" si="57"/>
        <v>-63.73761305032636</v>
      </c>
      <c r="AZ70" s="128">
        <f t="shared" si="58"/>
        <v>-64.045431677204462</v>
      </c>
      <c r="BA70" s="128">
        <f t="shared" si="59"/>
        <v>-65.043184032523044</v>
      </c>
      <c r="BB70" s="128">
        <f t="shared" si="60"/>
        <v>-88.548717080132107</v>
      </c>
      <c r="BC70" s="278">
        <f t="shared" si="61"/>
        <v>-105.0676895913147</v>
      </c>
      <c r="BD70" s="124"/>
      <c r="BE70" s="124"/>
      <c r="BF70" s="123"/>
      <c r="BG70" s="123"/>
      <c r="BH70" s="103"/>
      <c r="BI70" s="46">
        <v>0</v>
      </c>
      <c r="BJ70" s="46">
        <v>0</v>
      </c>
      <c r="BK70" s="46">
        <v>0</v>
      </c>
      <c r="BL70" s="46">
        <v>0</v>
      </c>
      <c r="BM70" s="46">
        <v>0</v>
      </c>
      <c r="BN70" s="46"/>
      <c r="BQ70" s="124"/>
      <c r="BV70" s="34"/>
      <c r="BW70" s="249"/>
      <c r="BX70" s="249"/>
    </row>
    <row r="71" spans="1:76">
      <c r="A71" s="35" t="s">
        <v>138</v>
      </c>
      <c r="B71" s="240" t="s">
        <v>130</v>
      </c>
      <c r="C71" s="88">
        <v>-44.666286657166431</v>
      </c>
      <c r="D71" s="88">
        <v>-184.60594097066237</v>
      </c>
      <c r="E71" s="88">
        <v>-105.85015649260077</v>
      </c>
      <c r="F71" s="88">
        <v>-52.917481542033791</v>
      </c>
      <c r="G71" s="88">
        <v>-50.90723609948185</v>
      </c>
      <c r="H71" s="88">
        <v>-92.690324200387337</v>
      </c>
      <c r="I71" s="88">
        <v>-114.36429695206249</v>
      </c>
      <c r="J71" s="88">
        <v>-154.21969873331201</v>
      </c>
      <c r="K71" s="88">
        <v>-310.70333701977597</v>
      </c>
      <c r="L71" s="122">
        <v>-293.43982162003152</v>
      </c>
      <c r="M71" s="122">
        <v>-155.30089678394759</v>
      </c>
      <c r="N71" s="122">
        <f t="shared" si="50"/>
        <v>-293.43982162003152</v>
      </c>
      <c r="O71" s="122">
        <f t="shared" si="51"/>
        <v>-155.30089678394759</v>
      </c>
      <c r="P71" s="88">
        <v>-0.12235682775571743</v>
      </c>
      <c r="Q71" s="88">
        <v>-29.025632956034599</v>
      </c>
      <c r="R71" s="88">
        <v>-21.648901120571587</v>
      </c>
      <c r="S71" s="88">
        <v>-2.1205906376718886</v>
      </c>
      <c r="T71" s="88">
        <v>-2.8603466059633792E-2</v>
      </c>
      <c r="U71" s="88">
        <v>-22.485891999539561</v>
      </c>
      <c r="V71" s="88">
        <v>-28.496054894131593</v>
      </c>
      <c r="W71" s="88">
        <v>0.10331426024893631</v>
      </c>
      <c r="X71" s="88">
        <v>-9.7693042144110294</v>
      </c>
      <c r="Y71" s="88">
        <v>-35.433126677262678</v>
      </c>
      <c r="Z71" s="88">
        <v>-41.101300060104784</v>
      </c>
      <c r="AA71" s="88">
        <v>-6.3865932486088468</v>
      </c>
      <c r="AB71" s="88">
        <v>-7.4244071641372349</v>
      </c>
      <c r="AC71" s="88">
        <v>-42.173454376882276</v>
      </c>
      <c r="AD71" s="88">
        <v>-48.78274926022344</v>
      </c>
      <c r="AE71" s="88">
        <f>I71-AB71-AC71-AD71</f>
        <v>-15.983686150819537</v>
      </c>
      <c r="AF71" s="88">
        <v>-7.5388311464823685</v>
      </c>
      <c r="AG71" s="88">
        <v>-59.206568074193427</v>
      </c>
      <c r="AH71" s="88">
        <v>-76.210400017347837</v>
      </c>
      <c r="AI71" s="88">
        <f t="shared" si="62"/>
        <v>-11.263899495288371</v>
      </c>
      <c r="AJ71" s="88">
        <v>-8.3906022732532914</v>
      </c>
      <c r="AK71" s="88">
        <v>-106.20305063097527</v>
      </c>
      <c r="AL71" s="88">
        <v>-128.35932518423459</v>
      </c>
      <c r="AM71" s="88">
        <v>-67.750358931312832</v>
      </c>
      <c r="AN71" s="88">
        <v>-10.142901803618722</v>
      </c>
      <c r="AO71" s="88">
        <v>-134.48082655867057</v>
      </c>
      <c r="AP71" s="88">
        <v>-73.57897227297309</v>
      </c>
      <c r="AQ71" s="88">
        <v>-75.237120984769149</v>
      </c>
      <c r="AR71" s="88">
        <v>-6.8525504281882252</v>
      </c>
      <c r="AS71" s="88">
        <v>-68.895975182604559</v>
      </c>
      <c r="AT71" s="88">
        <v>-40.791692952443213</v>
      </c>
      <c r="AU71" s="278">
        <v>-38.760678220711597</v>
      </c>
      <c r="AV71" s="34"/>
      <c r="AW71" s="90">
        <f t="shared" si="55"/>
        <v>-49.597861541019512</v>
      </c>
      <c r="AX71" s="90">
        <f t="shared" si="56"/>
        <v>-64.766435411042977</v>
      </c>
      <c r="AY71" s="90">
        <f t="shared" si="57"/>
        <v>-66.745399220675793</v>
      </c>
      <c r="AZ71" s="90">
        <f t="shared" si="58"/>
        <v>-87.474299512636208</v>
      </c>
      <c r="BA71" s="90">
        <f t="shared" si="59"/>
        <v>-114.59365290422856</v>
      </c>
      <c r="BB71" s="90">
        <f t="shared" si="60"/>
        <v>-196.10968411554742</v>
      </c>
      <c r="BC71" s="274">
        <f t="shared" si="61"/>
        <v>-144.62372836228928</v>
      </c>
      <c r="BD71" s="92"/>
      <c r="BE71" s="92"/>
      <c r="BF71" s="123"/>
      <c r="BG71" s="123"/>
      <c r="BH71" s="103"/>
      <c r="BI71" s="46">
        <v>0</v>
      </c>
      <c r="BJ71" s="46">
        <v>0</v>
      </c>
      <c r="BK71" s="46">
        <v>0</v>
      </c>
      <c r="BL71" s="46">
        <v>0</v>
      </c>
      <c r="BM71" s="46">
        <v>0</v>
      </c>
      <c r="BN71" s="46"/>
      <c r="BQ71" s="124"/>
      <c r="BV71" s="34"/>
      <c r="BW71" s="249"/>
      <c r="BX71" s="249"/>
    </row>
    <row r="72" spans="1:76" ht="25.5" customHeight="1">
      <c r="A72" s="157" t="s">
        <v>16</v>
      </c>
      <c r="B72" s="240" t="s">
        <v>130</v>
      </c>
      <c r="C72" s="88">
        <f>'Historical Financials THB_EN'!C72/'Historical Financials USD_EN'!C8</f>
        <v>120.64300810699977</v>
      </c>
      <c r="D72" s="88">
        <v>564.77540192873323</v>
      </c>
      <c r="E72" s="88">
        <v>0</v>
      </c>
      <c r="F72" s="88">
        <v>0</v>
      </c>
      <c r="G72" s="88">
        <v>0</v>
      </c>
      <c r="H72" s="88">
        <v>1.5613162936618184E-2</v>
      </c>
      <c r="I72" s="88">
        <v>0</v>
      </c>
      <c r="J72" s="88">
        <v>456.89930022751594</v>
      </c>
      <c r="K72" s="88">
        <v>490.45296383354435</v>
      </c>
      <c r="L72" s="122">
        <v>0</v>
      </c>
      <c r="M72" s="122">
        <v>0</v>
      </c>
      <c r="N72" s="122">
        <f t="shared" si="50"/>
        <v>0</v>
      </c>
      <c r="O72" s="122">
        <f t="shared" si="51"/>
        <v>0</v>
      </c>
      <c r="P72" s="88">
        <v>0</v>
      </c>
      <c r="Q72" s="88">
        <v>0</v>
      </c>
      <c r="R72" s="88">
        <v>0</v>
      </c>
      <c r="S72" s="88">
        <v>0</v>
      </c>
      <c r="T72" s="88">
        <v>0</v>
      </c>
      <c r="U72" s="88">
        <v>0</v>
      </c>
      <c r="V72" s="88">
        <v>0</v>
      </c>
      <c r="W72" s="88">
        <v>0</v>
      </c>
      <c r="X72" s="88">
        <v>0</v>
      </c>
      <c r="Y72" s="88">
        <v>1.619983062673995E-2</v>
      </c>
      <c r="Z72" s="88">
        <v>-3.8429174703112401E-4</v>
      </c>
      <c r="AA72" s="88">
        <f>H72-X72-Y72-Z72</f>
        <v>-2.0237594309064207E-4</v>
      </c>
      <c r="AB72" s="88">
        <v>0</v>
      </c>
      <c r="AC72" s="88">
        <v>0</v>
      </c>
      <c r="AD72" s="88">
        <v>0</v>
      </c>
      <c r="AE72" s="88">
        <f>I72-AB72-AC72-AD72</f>
        <v>0</v>
      </c>
      <c r="AF72" s="88">
        <v>3.6734180060966751E-2</v>
      </c>
      <c r="AG72" s="88">
        <v>2.101252195675242E-2</v>
      </c>
      <c r="AH72" s="88">
        <v>451.99218694248617</v>
      </c>
      <c r="AI72" s="88">
        <v>4.8493665830120447</v>
      </c>
      <c r="AJ72" s="88">
        <v>226.62617089625971</v>
      </c>
      <c r="AK72" s="88">
        <v>182.89702778777274</v>
      </c>
      <c r="AL72" s="88">
        <v>83.567199680393514</v>
      </c>
      <c r="AM72" s="88">
        <v>-2.6374345308815839</v>
      </c>
      <c r="AN72" s="88">
        <v>0</v>
      </c>
      <c r="AO72" s="88">
        <v>0</v>
      </c>
      <c r="AP72" s="88">
        <v>0</v>
      </c>
      <c r="AQ72" s="347">
        <v>0</v>
      </c>
      <c r="AR72" s="347">
        <v>0</v>
      </c>
      <c r="AS72" s="347">
        <v>0</v>
      </c>
      <c r="AT72" s="347">
        <v>0</v>
      </c>
      <c r="AU72" s="278">
        <v>0</v>
      </c>
      <c r="AV72" s="34"/>
      <c r="AW72" s="90">
        <f t="shared" si="55"/>
        <v>0</v>
      </c>
      <c r="AX72" s="90">
        <f t="shared" si="56"/>
        <v>0</v>
      </c>
      <c r="AY72" s="90">
        <f t="shared" si="57"/>
        <v>5.774670201771917E-2</v>
      </c>
      <c r="AZ72" s="90">
        <f t="shared" si="58"/>
        <v>456.84155352549823</v>
      </c>
      <c r="BA72" s="90">
        <f t="shared" si="59"/>
        <v>409.52319868403242</v>
      </c>
      <c r="BB72" s="90">
        <f t="shared" si="60"/>
        <v>80.929765149511937</v>
      </c>
      <c r="BC72" s="274">
        <f t="shared" si="61"/>
        <v>0</v>
      </c>
      <c r="BD72" s="92"/>
      <c r="BE72" s="92"/>
      <c r="BF72" s="123"/>
      <c r="BG72" s="123"/>
      <c r="BH72" s="103"/>
      <c r="BI72" s="46">
        <v>0</v>
      </c>
      <c r="BJ72" s="46">
        <v>0</v>
      </c>
      <c r="BK72" s="46">
        <v>0</v>
      </c>
      <c r="BL72" s="46">
        <v>0</v>
      </c>
      <c r="BM72" s="46">
        <v>0</v>
      </c>
      <c r="BN72" s="46"/>
      <c r="BQ72" s="124"/>
      <c r="BV72" s="119"/>
      <c r="BW72" s="249"/>
      <c r="BX72" s="249"/>
    </row>
    <row r="73" spans="1:76">
      <c r="A73" s="35" t="s">
        <v>17</v>
      </c>
      <c r="B73" s="240" t="s">
        <v>130</v>
      </c>
      <c r="C73" s="88">
        <v>0</v>
      </c>
      <c r="D73" s="88">
        <v>0</v>
      </c>
      <c r="E73" s="88">
        <v>0</v>
      </c>
      <c r="F73" s="88">
        <v>0</v>
      </c>
      <c r="G73" s="88">
        <v>457.93427726595399</v>
      </c>
      <c r="H73" s="88">
        <v>0</v>
      </c>
      <c r="I73" s="88">
        <v>0</v>
      </c>
      <c r="J73" s="88">
        <f>'Historical Financials THB_EN'!J73/J$8</f>
        <v>0</v>
      </c>
      <c r="K73" s="88">
        <v>0</v>
      </c>
      <c r="L73" s="122">
        <v>-24.932396403308712</v>
      </c>
      <c r="M73" s="122">
        <v>21.691121450529508</v>
      </c>
      <c r="N73" s="122">
        <f t="shared" si="50"/>
        <v>-24.932396403308712</v>
      </c>
      <c r="O73" s="122">
        <f t="shared" si="51"/>
        <v>21.691121450529508</v>
      </c>
      <c r="P73" s="88">
        <v>0</v>
      </c>
      <c r="Q73" s="88">
        <v>0</v>
      </c>
      <c r="R73" s="88">
        <v>0</v>
      </c>
      <c r="S73" s="88">
        <v>0</v>
      </c>
      <c r="T73" s="88">
        <v>0</v>
      </c>
      <c r="U73" s="88">
        <v>0</v>
      </c>
      <c r="V73" s="88">
        <v>0</v>
      </c>
      <c r="W73" s="88">
        <v>457.93427726595399</v>
      </c>
      <c r="X73" s="88">
        <v>0</v>
      </c>
      <c r="Y73" s="88">
        <v>0</v>
      </c>
      <c r="Z73" s="88">
        <v>0</v>
      </c>
      <c r="AA73" s="88">
        <v>0</v>
      </c>
      <c r="AB73" s="88">
        <v>0</v>
      </c>
      <c r="AC73" s="88">
        <v>0</v>
      </c>
      <c r="AD73" s="88">
        <v>0</v>
      </c>
      <c r="AE73" s="88">
        <f>I73-AB73-AC73-AD73</f>
        <v>0</v>
      </c>
      <c r="AF73" s="88">
        <v>0</v>
      </c>
      <c r="AG73" s="88">
        <v>0</v>
      </c>
      <c r="AH73" s="88">
        <v>0</v>
      </c>
      <c r="AI73" s="88">
        <f>J73-AF73-AG73-AH73</f>
        <v>0</v>
      </c>
      <c r="AJ73" s="88">
        <v>0</v>
      </c>
      <c r="AK73" s="88">
        <v>0</v>
      </c>
      <c r="AL73" s="88">
        <v>0</v>
      </c>
      <c r="AM73" s="88">
        <v>0</v>
      </c>
      <c r="AN73" s="88">
        <v>0</v>
      </c>
      <c r="AO73" s="88">
        <v>0</v>
      </c>
      <c r="AP73" s="88">
        <v>0</v>
      </c>
      <c r="AQ73" s="88">
        <v>-24.932396403308712</v>
      </c>
      <c r="AR73" s="88">
        <v>21.697985833505843</v>
      </c>
      <c r="AS73" s="88">
        <v>-0.22072147660028918</v>
      </c>
      <c r="AT73" s="88">
        <v>6.2154564328952944E-2</v>
      </c>
      <c r="AU73" s="278">
        <v>0.15170252929500094</v>
      </c>
      <c r="AV73" s="34"/>
      <c r="AW73" s="90">
        <f t="shared" si="55"/>
        <v>0</v>
      </c>
      <c r="AX73" s="90">
        <f t="shared" si="56"/>
        <v>0</v>
      </c>
      <c r="AY73" s="90">
        <f t="shared" si="57"/>
        <v>0</v>
      </c>
      <c r="AZ73" s="90">
        <f t="shared" si="58"/>
        <v>0</v>
      </c>
      <c r="BA73" s="90">
        <f t="shared" si="59"/>
        <v>0</v>
      </c>
      <c r="BB73" s="90">
        <f t="shared" si="60"/>
        <v>0</v>
      </c>
      <c r="BC73" s="274">
        <f t="shared" si="61"/>
        <v>0</v>
      </c>
      <c r="BD73" s="92"/>
      <c r="BE73" s="92"/>
      <c r="BF73" s="123"/>
      <c r="BG73" s="123"/>
      <c r="BH73" s="103"/>
      <c r="BI73" s="46">
        <v>0</v>
      </c>
      <c r="BJ73" s="46">
        <v>0</v>
      </c>
      <c r="BK73" s="46">
        <v>0</v>
      </c>
      <c r="BL73" s="46">
        <v>0</v>
      </c>
      <c r="BM73" s="46">
        <v>0</v>
      </c>
      <c r="BN73" s="46"/>
      <c r="BQ73" s="124"/>
      <c r="BV73" s="119"/>
      <c r="BW73" s="249"/>
      <c r="BX73" s="249"/>
    </row>
    <row r="74" spans="1:76">
      <c r="A74" s="169" t="s">
        <v>18</v>
      </c>
      <c r="B74" s="240" t="s">
        <v>130</v>
      </c>
      <c r="C74" s="88">
        <f t="shared" ref="C74:L74" si="64">SUM(C69:C73)</f>
        <v>156.94793788087509</v>
      </c>
      <c r="D74" s="88">
        <f t="shared" si="64"/>
        <v>-428.64461438540775</v>
      </c>
      <c r="E74" s="88">
        <f t="shared" si="64"/>
        <v>-1061.1608613254673</v>
      </c>
      <c r="F74" s="88">
        <f t="shared" si="64"/>
        <v>-69.629160201542959</v>
      </c>
      <c r="G74" s="88">
        <f t="shared" si="64"/>
        <v>567.67103368460573</v>
      </c>
      <c r="H74" s="88">
        <f t="shared" si="64"/>
        <v>-398.20157878090527</v>
      </c>
      <c r="I74" s="88">
        <f t="shared" si="64"/>
        <v>-584.82025183687006</v>
      </c>
      <c r="J74" s="88">
        <f t="shared" si="64"/>
        <v>153.7494012062615</v>
      </c>
      <c r="K74" s="88">
        <f t="shared" si="64"/>
        <v>-1356.9283206968057</v>
      </c>
      <c r="L74" s="122">
        <f t="shared" si="64"/>
        <v>-333.86832206845736</v>
      </c>
      <c r="M74" s="122">
        <f t="shared" ref="M74" si="65">SUM(M69:M73)</f>
        <v>-1637.7965142724704</v>
      </c>
      <c r="N74" s="122">
        <f t="shared" si="50"/>
        <v>-333.86832206845736</v>
      </c>
      <c r="O74" s="122">
        <f t="shared" si="51"/>
        <v>-1637.7965142724702</v>
      </c>
      <c r="P74" s="88">
        <f t="shared" ref="P74:BC74" si="66">SUM(P69:P73)</f>
        <v>-12.889415483468126</v>
      </c>
      <c r="Q74" s="88">
        <f t="shared" si="66"/>
        <v>-7.006904775305415</v>
      </c>
      <c r="R74" s="88">
        <f t="shared" si="66"/>
        <v>-16.018636153878372</v>
      </c>
      <c r="S74" s="88">
        <f t="shared" si="66"/>
        <v>-33.714203788891062</v>
      </c>
      <c r="T74" s="88">
        <f t="shared" si="66"/>
        <v>64.959870587872913</v>
      </c>
      <c r="U74" s="88">
        <f t="shared" si="66"/>
        <v>23.763326775823501</v>
      </c>
      <c r="V74" s="88">
        <f t="shared" si="66"/>
        <v>52.230276534800097</v>
      </c>
      <c r="W74" s="88">
        <f t="shared" si="66"/>
        <v>426.80737996176333</v>
      </c>
      <c r="X74" s="88">
        <f t="shared" si="66"/>
        <v>148.3356658565115</v>
      </c>
      <c r="Y74" s="88">
        <f t="shared" si="66"/>
        <v>-438.48475018291964</v>
      </c>
      <c r="Z74" s="88">
        <f t="shared" si="66"/>
        <v>-115.29915430110509</v>
      </c>
      <c r="AA74" s="88">
        <f t="shared" si="66"/>
        <v>7.2471162233346851</v>
      </c>
      <c r="AB74" s="88">
        <f t="shared" si="66"/>
        <v>-405.2489776697459</v>
      </c>
      <c r="AC74" s="88">
        <f t="shared" si="66"/>
        <v>-275.16902831072389</v>
      </c>
      <c r="AD74" s="88">
        <f t="shared" si="66"/>
        <v>111.07144711005479</v>
      </c>
      <c r="AE74" s="88">
        <f t="shared" si="66"/>
        <v>-15.473692966455154</v>
      </c>
      <c r="AF74" s="88">
        <f t="shared" si="66"/>
        <v>51.134636055717458</v>
      </c>
      <c r="AG74" s="88">
        <f t="shared" si="66"/>
        <v>-212.45025325302475</v>
      </c>
      <c r="AH74" s="88">
        <f t="shared" si="66"/>
        <v>363.6336234329051</v>
      </c>
      <c r="AI74" s="88">
        <f t="shared" si="66"/>
        <v>-48.56860502933624</v>
      </c>
      <c r="AJ74" s="88">
        <f t="shared" si="66"/>
        <v>295.02008385991644</v>
      </c>
      <c r="AK74" s="88">
        <f t="shared" si="66"/>
        <v>-344.91079130560587</v>
      </c>
      <c r="AL74" s="88">
        <f t="shared" si="66"/>
        <v>-529.65322025180149</v>
      </c>
      <c r="AM74" s="88">
        <f t="shared" si="66"/>
        <v>-777.38439299931451</v>
      </c>
      <c r="AN74" s="88">
        <f t="shared" si="66"/>
        <v>-295.82438357278477</v>
      </c>
      <c r="AO74" s="88">
        <f t="shared" si="66"/>
        <v>36.971962373804388</v>
      </c>
      <c r="AP74" s="88">
        <f t="shared" si="66"/>
        <v>99.530318390673244</v>
      </c>
      <c r="AQ74" s="88">
        <f t="shared" si="66"/>
        <v>-174.54621926015022</v>
      </c>
      <c r="AR74" s="88">
        <v>-1918.2436907232427</v>
      </c>
      <c r="AS74" s="88">
        <f t="shared" si="66"/>
        <v>44.777442785044812</v>
      </c>
      <c r="AT74" s="88">
        <f t="shared" si="66"/>
        <v>157.14197317168157</v>
      </c>
      <c r="AU74" s="278">
        <f t="shared" si="66"/>
        <v>78.527760494046163</v>
      </c>
      <c r="AV74" s="34"/>
      <c r="AW74" s="128">
        <f t="shared" si="66"/>
        <v>-680.41800598046973</v>
      </c>
      <c r="AX74" s="128">
        <f t="shared" si="66"/>
        <v>95.597754143599644</v>
      </c>
      <c r="AY74" s="128">
        <f t="shared" si="66"/>
        <v>-161.31561719730729</v>
      </c>
      <c r="AZ74" s="128">
        <f t="shared" si="66"/>
        <v>315.06501840356884</v>
      </c>
      <c r="BA74" s="128">
        <f t="shared" si="66"/>
        <v>-49.890707445689543</v>
      </c>
      <c r="BB74" s="128">
        <f t="shared" si="66"/>
        <v>-1307.037613251116</v>
      </c>
      <c r="BC74" s="278">
        <f t="shared" si="66"/>
        <v>-258.85242119898038</v>
      </c>
      <c r="BD74" s="124"/>
      <c r="BE74" s="124"/>
      <c r="BF74" s="123"/>
      <c r="BG74" s="123"/>
      <c r="BI74" s="46">
        <v>0</v>
      </c>
      <c r="BJ74" s="46">
        <v>0</v>
      </c>
      <c r="BK74" s="46">
        <v>2.5635813472035807E-9</v>
      </c>
      <c r="BL74" s="46">
        <v>-2.5633539735281374E-9</v>
      </c>
      <c r="BM74" s="46">
        <v>0</v>
      </c>
      <c r="BN74" s="46"/>
      <c r="BQ74" s="124"/>
      <c r="BV74" s="119"/>
      <c r="BW74" s="249"/>
      <c r="BX74" s="249"/>
    </row>
    <row r="75" spans="1:76" ht="26">
      <c r="A75" s="157" t="s">
        <v>19</v>
      </c>
      <c r="B75" s="240" t="s">
        <v>130</v>
      </c>
      <c r="C75" s="88">
        <f t="shared" ref="C75:M75" si="67">C76-C74</f>
        <v>-28.795967751321086</v>
      </c>
      <c r="D75" s="88">
        <f t="shared" si="67"/>
        <v>45.755992008079943</v>
      </c>
      <c r="E75" s="88">
        <f t="shared" si="67"/>
        <v>-40.560237198656296</v>
      </c>
      <c r="F75" s="88">
        <f t="shared" si="67"/>
        <v>84.812091170723193</v>
      </c>
      <c r="G75" s="88">
        <f t="shared" si="67"/>
        <v>-2.586803244946509</v>
      </c>
      <c r="H75" s="88">
        <f t="shared" si="67"/>
        <v>100.66737178683502</v>
      </c>
      <c r="I75" s="88">
        <f t="shared" si="67"/>
        <v>61.212238873681827</v>
      </c>
      <c r="J75" s="88">
        <f t="shared" si="67"/>
        <v>-154.11763581421189</v>
      </c>
      <c r="K75" s="88">
        <f t="shared" si="67"/>
        <v>29.574676317647118</v>
      </c>
      <c r="L75" s="122">
        <f t="shared" si="67"/>
        <v>-136.44899991441491</v>
      </c>
      <c r="M75" s="122">
        <f t="shared" si="67"/>
        <v>-243.61991467918165</v>
      </c>
      <c r="N75" s="122">
        <f t="shared" si="50"/>
        <v>-136.44899991441491</v>
      </c>
      <c r="O75" s="122">
        <f t="shared" si="51"/>
        <v>-243.61991467918278</v>
      </c>
      <c r="P75" s="88">
        <f t="shared" ref="P75:AC75" si="68">P76-P74</f>
        <v>-66.245194158908163</v>
      </c>
      <c r="Q75" s="88">
        <f t="shared" si="68"/>
        <v>90.390153545951293</v>
      </c>
      <c r="R75" s="88">
        <f t="shared" si="68"/>
        <v>12.730984206584974</v>
      </c>
      <c r="S75" s="88">
        <f t="shared" si="68"/>
        <v>47.936147577095106</v>
      </c>
      <c r="T75" s="88">
        <f t="shared" si="68"/>
        <v>-14.23445059232877</v>
      </c>
      <c r="U75" s="88">
        <f t="shared" si="68"/>
        <v>-19.594454119405512</v>
      </c>
      <c r="V75" s="88">
        <f t="shared" si="68"/>
        <v>-2.5921364130182809</v>
      </c>
      <c r="W75" s="88">
        <f t="shared" si="68"/>
        <v>33.744417704151942</v>
      </c>
      <c r="X75" s="88">
        <f t="shared" si="68"/>
        <v>-22.296359576153719</v>
      </c>
      <c r="Y75" s="88">
        <f t="shared" si="68"/>
        <v>52.038061989161804</v>
      </c>
      <c r="Z75" s="88">
        <f t="shared" si="68"/>
        <v>85.120295088356443</v>
      </c>
      <c r="AA75" s="88">
        <f t="shared" si="68"/>
        <v>-14.195082091256225</v>
      </c>
      <c r="AB75" s="88">
        <f>AB76-AB74</f>
        <v>-24.825164441135541</v>
      </c>
      <c r="AC75" s="88">
        <f t="shared" si="68"/>
        <v>-5.4880378940054015</v>
      </c>
      <c r="AD75" s="88">
        <f>AD76-AD74</f>
        <v>53.433779578346972</v>
      </c>
      <c r="AE75" s="88">
        <f>AE76-AE74</f>
        <v>38.09166163047589</v>
      </c>
      <c r="AF75" s="88">
        <f>AF76-AF74</f>
        <v>-39.600081875156995</v>
      </c>
      <c r="AG75" s="88">
        <f>AG76-AG74</f>
        <v>-54.512848358220083</v>
      </c>
      <c r="AH75" s="88">
        <f>AH76-AH74</f>
        <v>-29.797230489366029</v>
      </c>
      <c r="AI75" s="88">
        <f>J75-AF75-AG75-AH75</f>
        <v>-30.20747509146878</v>
      </c>
      <c r="AJ75" s="88">
        <f t="shared" ref="AJ75:AQ75" si="69">AJ76-AJ74</f>
        <v>-54.880004270121162</v>
      </c>
      <c r="AK75" s="88">
        <f t="shared" si="69"/>
        <v>86.926690686263498</v>
      </c>
      <c r="AL75" s="88">
        <f t="shared" si="69"/>
        <v>-16.753936696511118</v>
      </c>
      <c r="AM75" s="88">
        <f t="shared" si="69"/>
        <v>14.281926598015616</v>
      </c>
      <c r="AN75" s="88">
        <f t="shared" si="69"/>
        <v>-51.167277581517396</v>
      </c>
      <c r="AO75" s="88">
        <f t="shared" si="69"/>
        <v>-97.151261058217358</v>
      </c>
      <c r="AP75" s="88">
        <f t="shared" si="69"/>
        <v>30.046983093483789</v>
      </c>
      <c r="AQ75" s="88">
        <f t="shared" si="69"/>
        <v>-18.177444368163947</v>
      </c>
      <c r="AR75" s="88">
        <v>-88.258632159268473</v>
      </c>
      <c r="AS75" s="88">
        <f>AS76-AS74</f>
        <v>-44.138375002098954</v>
      </c>
      <c r="AT75" s="88">
        <f>AT76-AT74</f>
        <v>-5.9216798130047437</v>
      </c>
      <c r="AU75" s="278">
        <f>AU76-AU74</f>
        <v>-105.30122770481063</v>
      </c>
      <c r="AV75" s="34"/>
      <c r="AW75" s="128">
        <f>AW76-AW74</f>
        <v>-30.313202335141</v>
      </c>
      <c r="AX75" s="128">
        <f t="shared" ref="AX75:BC75" si="70">AX76-AX74</f>
        <v>91.525441208822855</v>
      </c>
      <c r="AY75" s="128">
        <f t="shared" si="70"/>
        <v>-94.112930233377085</v>
      </c>
      <c r="AZ75" s="128">
        <f t="shared" si="70"/>
        <v>-60.004705580834866</v>
      </c>
      <c r="BA75" s="128">
        <f t="shared" si="70"/>
        <v>32.04668641614245</v>
      </c>
      <c r="BB75" s="128">
        <f t="shared" si="70"/>
        <v>-2.4720100984955025</v>
      </c>
      <c r="BC75" s="278">
        <f t="shared" si="70"/>
        <v>-148.31853863973475</v>
      </c>
      <c r="BD75" s="124"/>
      <c r="BE75" s="124"/>
      <c r="BF75" s="123"/>
      <c r="BG75" s="123"/>
      <c r="BI75" s="46">
        <v>-1.1368683772161603E-13</v>
      </c>
      <c r="BJ75" s="46">
        <v>0</v>
      </c>
      <c r="BK75" s="46">
        <v>-2.5635813472035807E-9</v>
      </c>
      <c r="BL75" s="46">
        <v>2.5633539735281374E-9</v>
      </c>
      <c r="BM75" s="46">
        <v>0</v>
      </c>
      <c r="BN75" s="46"/>
      <c r="BQ75" s="124"/>
      <c r="BV75" s="119"/>
      <c r="BW75" s="249"/>
      <c r="BX75" s="249"/>
    </row>
    <row r="76" spans="1:76">
      <c r="A76" s="169" t="s">
        <v>20</v>
      </c>
      <c r="B76" s="240" t="s">
        <v>130</v>
      </c>
      <c r="C76" s="88">
        <v>128.151970129554</v>
      </c>
      <c r="D76" s="88">
        <f t="shared" ref="D76:I76" si="71">-D48+C48</f>
        <v>-382.88862237732781</v>
      </c>
      <c r="E76" s="171">
        <f t="shared" si="71"/>
        <v>-1101.7210985241236</v>
      </c>
      <c r="F76" s="171">
        <f t="shared" si="71"/>
        <v>15.182930969180234</v>
      </c>
      <c r="G76" s="171">
        <f t="shared" si="71"/>
        <v>565.08423043965922</v>
      </c>
      <c r="H76" s="171">
        <f t="shared" si="71"/>
        <v>-297.53420699407025</v>
      </c>
      <c r="I76" s="171">
        <f t="shared" si="71"/>
        <v>-523.60801296318823</v>
      </c>
      <c r="J76" s="171">
        <f>-J48+I48</f>
        <v>-0.36823460795039864</v>
      </c>
      <c r="K76" s="171">
        <f>-K48+J48</f>
        <v>-1327.3536443791586</v>
      </c>
      <c r="L76" s="96">
        <f>-L48+K48</f>
        <v>-470.31732198287227</v>
      </c>
      <c r="M76" s="96">
        <f>-M48+L48</f>
        <v>-1881.4164289516521</v>
      </c>
      <c r="N76" s="96">
        <f t="shared" si="50"/>
        <v>-470.31732198287227</v>
      </c>
      <c r="O76" s="96">
        <f t="shared" si="51"/>
        <v>-1881.416428951653</v>
      </c>
      <c r="P76" s="171">
        <f>-P48+E48</f>
        <v>-79.13460964237629</v>
      </c>
      <c r="Q76" s="171">
        <f t="shared" ref="Q76:AU76" si="72">-Q48+P48</f>
        <v>83.383248770645878</v>
      </c>
      <c r="R76" s="171">
        <f t="shared" si="72"/>
        <v>-3.2876519472933978</v>
      </c>
      <c r="S76" s="171">
        <f t="shared" si="72"/>
        <v>14.221943788204044</v>
      </c>
      <c r="T76" s="171">
        <f t="shared" si="72"/>
        <v>50.725419995544144</v>
      </c>
      <c r="U76" s="171">
        <f t="shared" si="72"/>
        <v>4.1688726564179888</v>
      </c>
      <c r="V76" s="171">
        <f t="shared" si="72"/>
        <v>49.638140121781817</v>
      </c>
      <c r="W76" s="171">
        <f t="shared" si="72"/>
        <v>460.55179766591527</v>
      </c>
      <c r="X76" s="171">
        <f t="shared" si="72"/>
        <v>126.03930628035778</v>
      </c>
      <c r="Y76" s="171">
        <f t="shared" si="72"/>
        <v>-386.44668819375784</v>
      </c>
      <c r="Z76" s="171">
        <f t="shared" si="72"/>
        <v>-30.178859212748648</v>
      </c>
      <c r="AA76" s="171">
        <f t="shared" si="72"/>
        <v>-6.947965867921539</v>
      </c>
      <c r="AB76" s="171">
        <f t="shared" si="72"/>
        <v>-430.07414211088144</v>
      </c>
      <c r="AC76" s="171">
        <f t="shared" si="72"/>
        <v>-280.65706620472929</v>
      </c>
      <c r="AD76" s="171">
        <f t="shared" si="72"/>
        <v>164.50522668840176</v>
      </c>
      <c r="AE76" s="171">
        <f t="shared" si="72"/>
        <v>22.617968664020736</v>
      </c>
      <c r="AF76" s="171">
        <f t="shared" si="72"/>
        <v>11.534554180560463</v>
      </c>
      <c r="AG76" s="171">
        <f t="shared" si="72"/>
        <v>-266.96310161124484</v>
      </c>
      <c r="AH76" s="171">
        <f t="shared" si="72"/>
        <v>333.83639294353907</v>
      </c>
      <c r="AI76" s="171">
        <f t="shared" si="72"/>
        <v>-78.776080120805091</v>
      </c>
      <c r="AJ76" s="171">
        <f t="shared" si="72"/>
        <v>240.14007958979528</v>
      </c>
      <c r="AK76" s="171">
        <f t="shared" si="72"/>
        <v>-257.98410061934237</v>
      </c>
      <c r="AL76" s="171">
        <f t="shared" si="72"/>
        <v>-546.4071569483126</v>
      </c>
      <c r="AM76" s="171">
        <f t="shared" si="72"/>
        <v>-763.1024664012989</v>
      </c>
      <c r="AN76" s="171">
        <f t="shared" si="72"/>
        <v>-346.99166115430216</v>
      </c>
      <c r="AO76" s="171">
        <f t="shared" si="72"/>
        <v>-60.17929868441297</v>
      </c>
      <c r="AP76" s="171">
        <f t="shared" si="72"/>
        <v>129.57730148415703</v>
      </c>
      <c r="AQ76" s="171">
        <f t="shared" si="72"/>
        <v>-192.72366362831417</v>
      </c>
      <c r="AR76" s="171">
        <v>-2006.5023228825112</v>
      </c>
      <c r="AS76" s="171">
        <f t="shared" si="72"/>
        <v>0.6390677829458582</v>
      </c>
      <c r="AT76" s="171">
        <f t="shared" si="72"/>
        <v>151.22029335867683</v>
      </c>
      <c r="AU76" s="276">
        <f t="shared" si="72"/>
        <v>-26.773467210764466</v>
      </c>
      <c r="AV76" s="34"/>
      <c r="AW76" s="90">
        <f>AB76+AC76</f>
        <v>-710.73120831561073</v>
      </c>
      <c r="AX76" s="90">
        <f>AD76+AE76</f>
        <v>187.1231953524225</v>
      </c>
      <c r="AY76" s="90">
        <f>AF76+AG76</f>
        <v>-255.42854743068438</v>
      </c>
      <c r="AZ76" s="90">
        <f>AH76+AI76</f>
        <v>255.06031282273398</v>
      </c>
      <c r="BA76" s="90">
        <f>AJ76+AK76</f>
        <v>-17.844021029547093</v>
      </c>
      <c r="BB76" s="90">
        <f>AL76+AM76</f>
        <v>-1309.5096233496115</v>
      </c>
      <c r="BC76" s="274">
        <f>AO76+AN76</f>
        <v>-407.17095983871513</v>
      </c>
      <c r="BD76" s="92"/>
      <c r="BE76" s="92"/>
      <c r="BF76" s="123"/>
      <c r="BG76" s="123"/>
      <c r="BI76" s="46">
        <v>0</v>
      </c>
      <c r="BJ76" s="46">
        <v>0</v>
      </c>
      <c r="BK76" s="46">
        <v>0</v>
      </c>
      <c r="BL76" s="46">
        <v>0</v>
      </c>
      <c r="BM76" s="46">
        <v>0</v>
      </c>
      <c r="BN76" s="46"/>
      <c r="BQ76" s="167"/>
      <c r="BV76" s="119"/>
      <c r="BW76" s="249"/>
      <c r="BX76" s="249"/>
    </row>
    <row r="77" spans="1:76" hidden="1" outlineLevel="1">
      <c r="A77" s="35" t="s">
        <v>122</v>
      </c>
      <c r="B77" s="240"/>
      <c r="C77" s="105"/>
      <c r="D77" s="105"/>
      <c r="E77" s="105"/>
      <c r="F77" s="105"/>
      <c r="G77" s="105"/>
      <c r="H77" s="105">
        <f>C48-SUM(D76:H76)-H48</f>
        <v>0</v>
      </c>
      <c r="I77" s="105"/>
      <c r="J77" s="105"/>
      <c r="K77" s="105"/>
      <c r="L77" s="106"/>
      <c r="M77" s="106"/>
      <c r="N77" s="106"/>
      <c r="O77" s="106"/>
      <c r="P77" s="105"/>
      <c r="Q77" s="105"/>
      <c r="R77" s="105"/>
      <c r="S77" s="105"/>
      <c r="T77" s="105"/>
      <c r="U77" s="105"/>
      <c r="V77" s="105"/>
      <c r="W77" s="105"/>
      <c r="X77" s="105"/>
      <c r="Y77" s="348"/>
      <c r="Z77" s="348">
        <f>Z48-Y48+Z76</f>
        <v>0</v>
      </c>
      <c r="AA77" s="348"/>
      <c r="AB77" s="348"/>
      <c r="AC77" s="348">
        <f>AC48-AB48+AC76</f>
        <v>0</v>
      </c>
      <c r="AD77" s="348">
        <f>AD48-AC48+AD76</f>
        <v>0</v>
      </c>
      <c r="AE77" s="348">
        <f>Z48-SUM(AA76:AE76)-AE48</f>
        <v>0</v>
      </c>
      <c r="AF77" s="348">
        <f>AA48-SUM(AB76:AF76)-AF48</f>
        <v>0</v>
      </c>
      <c r="AG77" s="348">
        <f>AB48-SUM(AC76:AG76)-AG48</f>
        <v>0</v>
      </c>
      <c r="AH77" s="348"/>
      <c r="AI77" s="348"/>
      <c r="AJ77" s="348">
        <f t="shared" ref="AJ77:AQ77" si="73">AE48-SUM(AF76:AJ76)-AJ48</f>
        <v>0</v>
      </c>
      <c r="AK77" s="348">
        <f t="shared" si="73"/>
        <v>0</v>
      </c>
      <c r="AL77" s="348">
        <f t="shared" si="73"/>
        <v>0</v>
      </c>
      <c r="AM77" s="348">
        <f t="shared" si="73"/>
        <v>0</v>
      </c>
      <c r="AN77" s="348">
        <f t="shared" si="73"/>
        <v>0</v>
      </c>
      <c r="AO77" s="348">
        <f t="shared" si="73"/>
        <v>0</v>
      </c>
      <c r="AP77" s="348">
        <f t="shared" si="73"/>
        <v>0</v>
      </c>
      <c r="AQ77" s="348">
        <f t="shared" si="73"/>
        <v>0</v>
      </c>
      <c r="AR77" s="348">
        <v>0</v>
      </c>
      <c r="AS77" s="348">
        <f>AN48-SUM(AO76:AS76)-AS48</f>
        <v>0</v>
      </c>
      <c r="AT77" s="348">
        <f>AO48-SUM(AP76:AT76)-AT48</f>
        <v>0</v>
      </c>
      <c r="AU77" s="273">
        <f>AP48-SUM(AQ76:AU76)-AU48</f>
        <v>0</v>
      </c>
      <c r="AV77" s="34"/>
      <c r="AW77" s="245"/>
      <c r="AX77" s="245"/>
      <c r="AY77" s="245"/>
      <c r="AZ77" s="245"/>
      <c r="BA77" s="245"/>
      <c r="BB77" s="245"/>
      <c r="BC77" s="246"/>
      <c r="BD77" s="59"/>
      <c r="BE77" s="59"/>
      <c r="BF77" s="247"/>
      <c r="BI77" s="46">
        <v>0</v>
      </c>
      <c r="BJ77" s="46">
        <v>0</v>
      </c>
      <c r="BK77" s="46">
        <v>0</v>
      </c>
      <c r="BL77" s="46">
        <v>0</v>
      </c>
      <c r="BM77" s="46">
        <v>0</v>
      </c>
      <c r="BN77" s="46"/>
      <c r="BQ77" s="59"/>
      <c r="BW77" s="249"/>
      <c r="BX77" s="249"/>
    </row>
    <row r="78" spans="1:76" s="66" customFormat="1" collapsed="1">
      <c r="A78" s="61" t="s">
        <v>123</v>
      </c>
      <c r="B78" s="240" t="s">
        <v>78</v>
      </c>
      <c r="C78" s="256">
        <f t="shared" ref="C78:K78" si="74">C65/C56</f>
        <v>0.15855855466929897</v>
      </c>
      <c r="D78" s="256">
        <f t="shared" si="74"/>
        <v>0.10188293967489923</v>
      </c>
      <c r="E78" s="256">
        <f t="shared" si="74"/>
        <v>0.11970074615037338</v>
      </c>
      <c r="F78" s="256">
        <f t="shared" si="74"/>
        <v>8.3063889380429759E-2</v>
      </c>
      <c r="G78" s="256">
        <f t="shared" si="74"/>
        <v>0.17157240635802545</v>
      </c>
      <c r="H78" s="256">
        <f t="shared" si="74"/>
        <v>0.17377918615854007</v>
      </c>
      <c r="I78" s="256">
        <f t="shared" si="74"/>
        <v>0.14653236163828653</v>
      </c>
      <c r="J78" s="256">
        <f t="shared" si="74"/>
        <v>0.15212886852157151</v>
      </c>
      <c r="K78" s="256">
        <f t="shared" si="74"/>
        <v>0.13175485043642757</v>
      </c>
      <c r="L78" s="257">
        <f>L65/L56</f>
        <v>0.17262749647080081</v>
      </c>
      <c r="M78" s="257">
        <f>M65/M56</f>
        <v>0.13753479080632913</v>
      </c>
      <c r="N78" s="257">
        <f t="shared" ref="N78:O78" si="75">N65/N56</f>
        <v>0.17262749647080081</v>
      </c>
      <c r="O78" s="257">
        <f t="shared" si="75"/>
        <v>0.13753479080632913</v>
      </c>
      <c r="P78" s="256">
        <f>P65/P56*4</f>
        <v>6.0999153112921929E-2</v>
      </c>
      <c r="Q78" s="256">
        <f t="shared" ref="Q78:AU78" si="76">Q65/Q56*4</f>
        <v>0.13969196610370851</v>
      </c>
      <c r="R78" s="256">
        <f t="shared" si="76"/>
        <v>6.7110976157444144E-2</v>
      </c>
      <c r="S78" s="256">
        <f t="shared" si="76"/>
        <v>6.0136885209682488E-2</v>
      </c>
      <c r="T78" s="256">
        <f t="shared" si="76"/>
        <v>0.14180500085930425</v>
      </c>
      <c r="U78" s="256">
        <f t="shared" si="76"/>
        <v>0.24379510177417812</v>
      </c>
      <c r="V78" s="256">
        <f t="shared" si="76"/>
        <v>0.19037524868586186</v>
      </c>
      <c r="W78" s="256">
        <f t="shared" si="76"/>
        <v>0.10066858734239838</v>
      </c>
      <c r="X78" s="256">
        <f t="shared" si="76"/>
        <v>0.2883159938866699</v>
      </c>
      <c r="Y78" s="256">
        <f t="shared" si="76"/>
        <v>0.17266749506508569</v>
      </c>
      <c r="Z78" s="256">
        <f t="shared" si="76"/>
        <v>6.6097841952700478E-2</v>
      </c>
      <c r="AA78" s="256">
        <f t="shared" si="76"/>
        <v>0.18268037462914222</v>
      </c>
      <c r="AB78" s="256">
        <f t="shared" si="76"/>
        <v>0.12984220112755029</v>
      </c>
      <c r="AC78" s="256">
        <f t="shared" si="76"/>
        <v>8.3415722489517022E-2</v>
      </c>
      <c r="AD78" s="256">
        <f t="shared" si="76"/>
        <v>0.24239193564951661</v>
      </c>
      <c r="AE78" s="256">
        <f t="shared" si="76"/>
        <v>0.13691070005529604</v>
      </c>
      <c r="AF78" s="256">
        <f t="shared" si="76"/>
        <v>0.18011957805681258</v>
      </c>
      <c r="AG78" s="256">
        <f t="shared" si="76"/>
        <v>0.18701764815807415</v>
      </c>
      <c r="AH78" s="256">
        <f t="shared" si="76"/>
        <v>0.13562934832382051</v>
      </c>
      <c r="AI78" s="256">
        <f t="shared" si="76"/>
        <v>0.15380642671082759</v>
      </c>
      <c r="AJ78" s="256">
        <f t="shared" si="76"/>
        <v>0.1686950863107276</v>
      </c>
      <c r="AK78" s="256">
        <f t="shared" si="76"/>
        <v>0.14235878194094456</v>
      </c>
      <c r="AL78" s="256">
        <f t="shared" si="76"/>
        <v>0.15627310763037602</v>
      </c>
      <c r="AM78" s="256">
        <f t="shared" si="76"/>
        <v>0.13318047169510511</v>
      </c>
      <c r="AN78" s="256">
        <f t="shared" si="76"/>
        <v>0.13199048666795024</v>
      </c>
      <c r="AO78" s="256">
        <f t="shared" si="76"/>
        <v>0.19699572088175391</v>
      </c>
      <c r="AP78" s="256">
        <f t="shared" si="76"/>
        <v>0.21362116687315741</v>
      </c>
      <c r="AQ78" s="256">
        <f t="shared" si="76"/>
        <v>0.13895834405623089</v>
      </c>
      <c r="AR78" s="256">
        <f t="shared" si="76"/>
        <v>0.13166136189889524</v>
      </c>
      <c r="AS78" s="256">
        <f t="shared" si="76"/>
        <v>0.11779218207042312</v>
      </c>
      <c r="AT78" s="256">
        <f t="shared" si="76"/>
        <v>0.14143981345169179</v>
      </c>
      <c r="AU78" s="258">
        <f t="shared" si="76"/>
        <v>0.1561124127239947</v>
      </c>
      <c r="AV78" s="34"/>
      <c r="AW78" s="191"/>
      <c r="AX78" s="191"/>
      <c r="AY78" s="191"/>
      <c r="AZ78" s="191"/>
      <c r="BA78" s="191"/>
      <c r="BB78" s="191"/>
      <c r="BC78" s="343"/>
      <c r="BD78" s="193"/>
      <c r="BE78" s="193"/>
      <c r="BF78" s="207"/>
      <c r="BG78" s="261"/>
      <c r="BH78" s="261"/>
      <c r="BI78" s="46"/>
      <c r="BJ78" s="46"/>
      <c r="BK78" s="46"/>
      <c r="BL78" s="46"/>
      <c r="BM78" s="46"/>
      <c r="BN78" s="46"/>
      <c r="BQ78" s="193"/>
      <c r="BW78" s="249"/>
      <c r="BX78" s="249"/>
    </row>
    <row r="79" spans="1:76">
      <c r="A79" s="35" t="s">
        <v>124</v>
      </c>
      <c r="B79" s="240" t="s">
        <v>78</v>
      </c>
      <c r="C79" s="256">
        <f t="shared" ref="C79:AU79" si="77">C68/C16</f>
        <v>0.15695974100523422</v>
      </c>
      <c r="D79" s="256">
        <f t="shared" si="77"/>
        <v>0.4444568055592662</v>
      </c>
      <c r="E79" s="256">
        <f t="shared" si="77"/>
        <v>0.19127309868239672</v>
      </c>
      <c r="F79" s="256">
        <f t="shared" si="77"/>
        <v>0.19187419088948754</v>
      </c>
      <c r="G79" s="256">
        <f t="shared" si="77"/>
        <v>0.25474482485711042</v>
      </c>
      <c r="H79" s="256">
        <f t="shared" si="77"/>
        <v>0.20048848251011006</v>
      </c>
      <c r="I79" s="256">
        <f t="shared" si="77"/>
        <v>0.25447169393896124</v>
      </c>
      <c r="J79" s="256">
        <f t="shared" si="77"/>
        <v>0.28200855979974815</v>
      </c>
      <c r="K79" s="256">
        <f t="shared" si="77"/>
        <v>0.25492288559355802</v>
      </c>
      <c r="L79" s="257">
        <f t="shared" si="77"/>
        <v>0.34807708180197849</v>
      </c>
      <c r="M79" s="257">
        <f>M68/M16</f>
        <v>0.49887212816153564</v>
      </c>
      <c r="N79" s="257">
        <f t="shared" si="77"/>
        <v>0.34807708180197849</v>
      </c>
      <c r="O79" s="257">
        <f t="shared" si="77"/>
        <v>0.49887212816153553</v>
      </c>
      <c r="P79" s="256">
        <f t="shared" si="77"/>
        <v>0.13927123167958225</v>
      </c>
      <c r="Q79" s="256">
        <f t="shared" si="77"/>
        <v>0.20864639679286753</v>
      </c>
      <c r="R79" s="256">
        <f t="shared" si="77"/>
        <v>0.23691292969068134</v>
      </c>
      <c r="S79" s="256">
        <f t="shared" si="77"/>
        <v>0.16222657481495362</v>
      </c>
      <c r="T79" s="256">
        <f t="shared" si="77"/>
        <v>0.15323590427809078</v>
      </c>
      <c r="U79" s="256">
        <f t="shared" si="77"/>
        <v>0.20599338349267354</v>
      </c>
      <c r="V79" s="256">
        <f t="shared" si="77"/>
        <v>0.18943017510788668</v>
      </c>
      <c r="W79" s="256">
        <f t="shared" si="77"/>
        <v>0.46647609663046041</v>
      </c>
      <c r="X79" s="256">
        <f t="shared" si="77"/>
        <v>0.18359765297706115</v>
      </c>
      <c r="Y79" s="256">
        <f t="shared" si="77"/>
        <v>0.14762233317368625</v>
      </c>
      <c r="Z79" s="256">
        <f t="shared" si="77"/>
        <v>0.21866931580237978</v>
      </c>
      <c r="AA79" s="256">
        <f t="shared" si="77"/>
        <v>0.25173556173939471</v>
      </c>
      <c r="AB79" s="256">
        <f t="shared" si="77"/>
        <v>0.27061381220970548</v>
      </c>
      <c r="AC79" s="256">
        <f t="shared" si="77"/>
        <v>0.20772449168521553</v>
      </c>
      <c r="AD79" s="256">
        <f t="shared" si="77"/>
        <v>0.23348085777843161</v>
      </c>
      <c r="AE79" s="256">
        <f t="shared" si="77"/>
        <v>0.3092279619683167</v>
      </c>
      <c r="AF79" s="256">
        <f t="shared" si="77"/>
        <v>0.3000505573012423</v>
      </c>
      <c r="AG79" s="256">
        <f t="shared" si="77"/>
        <v>0.26305682725114338</v>
      </c>
      <c r="AH79" s="256">
        <f t="shared" si="77"/>
        <v>0.26772912272533844</v>
      </c>
      <c r="AI79" s="256">
        <f t="shared" si="77"/>
        <v>0.29688638374768417</v>
      </c>
      <c r="AJ79" s="256">
        <f t="shared" si="77"/>
        <v>0.23088736004852534</v>
      </c>
      <c r="AK79" s="256">
        <f t="shared" si="77"/>
        <v>0.25707113873946424</v>
      </c>
      <c r="AL79" s="256">
        <f t="shared" si="77"/>
        <v>0.19061143467309985</v>
      </c>
      <c r="AM79" s="256">
        <f t="shared" si="77"/>
        <v>0.33033846373029357</v>
      </c>
      <c r="AN79" s="256">
        <f t="shared" si="77"/>
        <v>0.47262183395292662</v>
      </c>
      <c r="AO79" s="256">
        <f t="shared" si="77"/>
        <v>0.29969636354979162</v>
      </c>
      <c r="AP79" s="256">
        <f t="shared" si="77"/>
        <v>0.28886626424870238</v>
      </c>
      <c r="AQ79" s="256">
        <f t="shared" si="77"/>
        <v>0.34270211533068878</v>
      </c>
      <c r="AR79" s="256">
        <f t="shared" si="77"/>
        <v>0.86008362060722476</v>
      </c>
      <c r="AS79" s="256">
        <f t="shared" si="77"/>
        <v>0.2927170179454287</v>
      </c>
      <c r="AT79" s="256">
        <f t="shared" si="77"/>
        <v>0.27691918147354377</v>
      </c>
      <c r="AU79" s="258">
        <f t="shared" si="77"/>
        <v>0.57393551075553217</v>
      </c>
      <c r="AV79" s="34"/>
      <c r="AW79" s="159">
        <f t="shared" ref="AW79:BC79" si="78">AW68/AW16</f>
        <v>0.23544582629295394</v>
      </c>
      <c r="AX79" s="159">
        <f t="shared" si="78"/>
        <v>0.27172133760528311</v>
      </c>
      <c r="AY79" s="159">
        <f t="shared" si="78"/>
        <v>0.28113057330074903</v>
      </c>
      <c r="AZ79" s="159">
        <f t="shared" si="78"/>
        <v>0.28275336829105585</v>
      </c>
      <c r="BA79" s="159">
        <f t="shared" si="78"/>
        <v>0.2442492457716432</v>
      </c>
      <c r="BB79" s="159">
        <f t="shared" si="78"/>
        <v>0.26356447419544393</v>
      </c>
      <c r="BC79" s="312">
        <f t="shared" si="78"/>
        <v>0.38477859782022356</v>
      </c>
      <c r="BD79" s="161"/>
      <c r="BE79" s="161"/>
      <c r="BF79" s="214"/>
      <c r="BI79" s="46"/>
      <c r="BJ79" s="46"/>
      <c r="BK79" s="46"/>
      <c r="BL79" s="46"/>
      <c r="BM79" s="46"/>
      <c r="BN79" s="46"/>
      <c r="BQ79" s="161"/>
      <c r="BW79" s="249"/>
      <c r="BX79" s="249"/>
    </row>
    <row r="80" spans="1:76">
      <c r="A80" s="35" t="s">
        <v>139</v>
      </c>
      <c r="B80" s="240" t="s">
        <v>137</v>
      </c>
      <c r="C80" s="105">
        <f t="shared" ref="C80:K80" si="79">-C68/C82</f>
        <v>5.3950148413437704</v>
      </c>
      <c r="D80" s="105">
        <f t="shared" si="79"/>
        <v>15.95966880777434</v>
      </c>
      <c r="E80" s="105">
        <f t="shared" si="79"/>
        <v>7.867303607807318</v>
      </c>
      <c r="F80" s="105">
        <f t="shared" si="79"/>
        <v>7.3597843405019718</v>
      </c>
      <c r="G80" s="105">
        <f t="shared" si="79"/>
        <v>9.9119987384714836</v>
      </c>
      <c r="H80" s="105">
        <f t="shared" si="79"/>
        <v>7.7635576314203645</v>
      </c>
      <c r="I80" s="105">
        <f t="shared" si="79"/>
        <v>9.137808670450319</v>
      </c>
      <c r="J80" s="105">
        <f t="shared" si="79"/>
        <v>11.054395825682448</v>
      </c>
      <c r="K80" s="105">
        <f t="shared" si="79"/>
        <v>10.800642600395475</v>
      </c>
      <c r="L80" s="106">
        <f>-L68/L82</f>
        <v>15.477603981387295</v>
      </c>
      <c r="M80" s="106">
        <f>-M68/M82</f>
        <v>23.790562635369167</v>
      </c>
      <c r="N80" s="106">
        <f>-N68/N82</f>
        <v>15.477603981387295</v>
      </c>
      <c r="O80" s="106">
        <f>-O68/O82</f>
        <v>23.79056263536917</v>
      </c>
      <c r="P80" s="105">
        <f t="shared" ref="P80:AU80" si="80">-P68/P82</f>
        <v>5.6563619551114597</v>
      </c>
      <c r="Q80" s="105">
        <f t="shared" si="80"/>
        <v>7.9646962352690807</v>
      </c>
      <c r="R80" s="105">
        <f t="shared" si="80"/>
        <v>9.1789153710005014</v>
      </c>
      <c r="S80" s="105">
        <f t="shared" si="80"/>
        <v>6.5906215364272471</v>
      </c>
      <c r="T80" s="105">
        <f t="shared" si="80"/>
        <v>5.8227087254779537</v>
      </c>
      <c r="U80" s="105">
        <f t="shared" si="80"/>
        <v>7.9774321442678442</v>
      </c>
      <c r="V80" s="105">
        <f t="shared" si="80"/>
        <v>7.3541481943218558</v>
      </c>
      <c r="W80" s="105">
        <f t="shared" si="80"/>
        <v>18.702335549925024</v>
      </c>
      <c r="X80" s="105">
        <f t="shared" si="80"/>
        <v>7.1178376714455958</v>
      </c>
      <c r="Y80" s="105">
        <f t="shared" si="80"/>
        <v>5.77983119304273</v>
      </c>
      <c r="Z80" s="105">
        <f t="shared" si="80"/>
        <v>8.2371928127551755</v>
      </c>
      <c r="AA80" s="105">
        <f t="shared" si="80"/>
        <v>9.8956667016845472</v>
      </c>
      <c r="AB80" s="105">
        <f t="shared" si="80"/>
        <v>10.074624380255322</v>
      </c>
      <c r="AC80" s="105">
        <f t="shared" si="80"/>
        <v>7.4648372191766068</v>
      </c>
      <c r="AD80" s="105">
        <f t="shared" si="80"/>
        <v>7.9870822798366978</v>
      </c>
      <c r="AE80" s="105">
        <f t="shared" si="80"/>
        <v>11.329733703898233</v>
      </c>
      <c r="AF80" s="105">
        <f t="shared" si="80"/>
        <v>10.972128058883877</v>
      </c>
      <c r="AG80" s="105">
        <f t="shared" si="80"/>
        <v>9.912284413283114</v>
      </c>
      <c r="AH80" s="105">
        <f t="shared" si="80"/>
        <v>10.497674701701232</v>
      </c>
      <c r="AI80" s="105">
        <f t="shared" si="80"/>
        <v>12.809899560641563</v>
      </c>
      <c r="AJ80" s="105">
        <f t="shared" si="80"/>
        <v>9.6039768726212955</v>
      </c>
      <c r="AK80" s="105">
        <f t="shared" si="80"/>
        <v>10.175716151144124</v>
      </c>
      <c r="AL80" s="105">
        <f t="shared" si="80"/>
        <v>8.1397682262961464</v>
      </c>
      <c r="AM80" s="105">
        <f t="shared" si="80"/>
        <v>14.930372600164681</v>
      </c>
      <c r="AN80" s="105">
        <f t="shared" si="80"/>
        <v>20.082917423323892</v>
      </c>
      <c r="AO80" s="105">
        <f t="shared" si="80"/>
        <v>12.389356055344402</v>
      </c>
      <c r="AP80" s="105">
        <f t="shared" si="80"/>
        <v>12.559550531429677</v>
      </c>
      <c r="AQ80" s="105">
        <f t="shared" si="80"/>
        <v>17.498861070512255</v>
      </c>
      <c r="AR80" s="105">
        <f t="shared" si="80"/>
        <v>40.519291891615218</v>
      </c>
      <c r="AS80" s="105">
        <f t="shared" si="80"/>
        <v>14.803683630684475</v>
      </c>
      <c r="AT80" s="105">
        <f t="shared" si="80"/>
        <v>12.074200644043481</v>
      </c>
      <c r="AU80" s="273">
        <f t="shared" si="80"/>
        <v>28.623875320170281</v>
      </c>
      <c r="AV80" s="34"/>
      <c r="AW80" s="98">
        <f t="shared" ref="AW80:BC80" si="81">-AW68/AW82</f>
        <v>8.5925380097062938</v>
      </c>
      <c r="AX80" s="98">
        <f t="shared" si="81"/>
        <v>9.6172604735094858</v>
      </c>
      <c r="AY80" s="98">
        <f t="shared" si="81"/>
        <v>10.438030318348382</v>
      </c>
      <c r="AZ80" s="98">
        <f t="shared" si="81"/>
        <v>11.633823615787447</v>
      </c>
      <c r="BA80" s="98">
        <f t="shared" si="81"/>
        <v>9.9028229653974833</v>
      </c>
      <c r="BB80" s="98">
        <f t="shared" si="81"/>
        <v>11.588961633760146</v>
      </c>
      <c r="BC80" s="334">
        <f t="shared" si="81"/>
        <v>16.121840803719572</v>
      </c>
      <c r="BD80" s="186"/>
      <c r="BE80" s="186"/>
      <c r="BF80" s="335"/>
      <c r="BI80" s="46">
        <v>0</v>
      </c>
      <c r="BJ80" s="46">
        <v>0</v>
      </c>
      <c r="BK80" s="46">
        <v>0</v>
      </c>
      <c r="BL80" s="46">
        <v>0</v>
      </c>
      <c r="BM80" s="46">
        <v>9.9028229653974833</v>
      </c>
      <c r="BN80" s="46"/>
      <c r="BQ80" s="186"/>
      <c r="BW80" s="249"/>
      <c r="BX80" s="249"/>
    </row>
    <row r="81" spans="1:76" s="237" customFormat="1" ht="26">
      <c r="A81" s="80" t="s">
        <v>140</v>
      </c>
      <c r="B81" s="271"/>
      <c r="C81" s="82"/>
      <c r="D81" s="82"/>
      <c r="E81" s="82"/>
      <c r="F81" s="82"/>
      <c r="G81" s="82"/>
      <c r="H81" s="82"/>
      <c r="I81" s="82"/>
      <c r="J81" s="82"/>
      <c r="K81" s="82"/>
      <c r="L81" s="83"/>
      <c r="M81" s="83"/>
      <c r="N81" s="83"/>
      <c r="O81" s="83"/>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272"/>
      <c r="AW81" s="31"/>
      <c r="AX81" s="31"/>
      <c r="AY81" s="31"/>
      <c r="AZ81" s="31"/>
      <c r="BA81" s="31"/>
      <c r="BB81" s="31"/>
      <c r="BC81" s="238"/>
      <c r="BD81" s="32"/>
      <c r="BE81" s="32"/>
      <c r="BF81" s="239"/>
      <c r="BG81" s="30"/>
      <c r="BH81" s="30"/>
      <c r="BI81" s="46"/>
      <c r="BJ81" s="46"/>
      <c r="BK81" s="46"/>
      <c r="BL81" s="46"/>
      <c r="BM81" s="46"/>
      <c r="BN81" s="46"/>
      <c r="BQ81" s="32"/>
      <c r="BW81" s="249"/>
      <c r="BX81" s="249"/>
    </row>
    <row r="82" spans="1:76">
      <c r="A82" s="35" t="s">
        <v>76</v>
      </c>
      <c r="B82" s="240" t="s">
        <v>74</v>
      </c>
      <c r="C82" s="71">
        <f t="shared" ref="C82:AU82" si="82">C6</f>
        <v>3.1855030000000002</v>
      </c>
      <c r="D82" s="71">
        <f t="shared" si="82"/>
        <v>4.3613119999999999</v>
      </c>
      <c r="E82" s="71">
        <f t="shared" si="82"/>
        <v>5.2548760000000003</v>
      </c>
      <c r="F82" s="71">
        <f t="shared" si="82"/>
        <v>5.8039160000000001</v>
      </c>
      <c r="G82" s="71">
        <f t="shared" si="82"/>
        <v>6.2494175399999996</v>
      </c>
      <c r="H82" s="71">
        <f t="shared" si="82"/>
        <v>7.023597275263648</v>
      </c>
      <c r="I82" s="71">
        <f t="shared" si="82"/>
        <v>8.728926665510043</v>
      </c>
      <c r="J82" s="71">
        <f t="shared" si="82"/>
        <v>9.1032677084520284</v>
      </c>
      <c r="K82" s="71">
        <f t="shared" si="82"/>
        <v>10.419398600419296</v>
      </c>
      <c r="L82" s="72">
        <f t="shared" si="82"/>
        <v>12.33950243619735</v>
      </c>
      <c r="M82" s="72">
        <f t="shared" si="82"/>
        <v>13.716188146035622</v>
      </c>
      <c r="N82" s="72">
        <f t="shared" si="82"/>
        <v>12.33950243619735</v>
      </c>
      <c r="O82" s="72">
        <f t="shared" si="82"/>
        <v>13.716188146035618</v>
      </c>
      <c r="P82" s="71">
        <f t="shared" si="82"/>
        <v>1.4233449847838788</v>
      </c>
      <c r="Q82" s="71">
        <f t="shared" si="82"/>
        <v>1.4457370687095275</v>
      </c>
      <c r="R82" s="71">
        <f t="shared" si="82"/>
        <v>1.470999958875725</v>
      </c>
      <c r="S82" s="71">
        <f t="shared" si="82"/>
        <v>1.4638338576308696</v>
      </c>
      <c r="T82" s="71">
        <f t="shared" si="82"/>
        <v>1.5054495400000001</v>
      </c>
      <c r="U82" s="71">
        <f t="shared" si="82"/>
        <v>1.5868450000000001</v>
      </c>
      <c r="V82" s="71">
        <f t="shared" si="82"/>
        <v>1.6325160000000001</v>
      </c>
      <c r="W82" s="71">
        <f t="shared" si="82"/>
        <v>1.524607</v>
      </c>
      <c r="X82" s="71">
        <f t="shared" si="82"/>
        <v>1.6267209389142077</v>
      </c>
      <c r="Y82" s="71">
        <f t="shared" si="82"/>
        <v>1.8145852072488726</v>
      </c>
      <c r="Z82" s="71">
        <f t="shared" si="82"/>
        <v>1.8015288626199988</v>
      </c>
      <c r="AA82" s="71">
        <f t="shared" si="82"/>
        <v>1.7807622664805691</v>
      </c>
      <c r="AB82" s="71">
        <f t="shared" si="82"/>
        <v>1.7647709200019872</v>
      </c>
      <c r="AC82" s="71">
        <f t="shared" si="82"/>
        <v>2.3193589555325862</v>
      </c>
      <c r="AD82" s="71">
        <f t="shared" si="82"/>
        <v>2.3795751199698389</v>
      </c>
      <c r="AE82" s="71">
        <f t="shared" si="82"/>
        <v>2.2652216700056305</v>
      </c>
      <c r="AF82" s="71">
        <f t="shared" si="82"/>
        <v>2.1881375496729887</v>
      </c>
      <c r="AG82" s="71">
        <f t="shared" si="82"/>
        <v>2.2228976203174389</v>
      </c>
      <c r="AH82" s="71">
        <f t="shared" si="82"/>
        <v>2.3866285300104808</v>
      </c>
      <c r="AI82" s="71">
        <f t="shared" si="82"/>
        <v>2.3056040084511196</v>
      </c>
      <c r="AJ82" s="71">
        <f t="shared" si="82"/>
        <v>2.325123570352289</v>
      </c>
      <c r="AK82" s="71">
        <f t="shared" si="82"/>
        <v>2.5462493404533282</v>
      </c>
      <c r="AL82" s="71">
        <f t="shared" si="82"/>
        <v>2.7299829088126062</v>
      </c>
      <c r="AM82" s="71">
        <f t="shared" si="82"/>
        <v>2.8180427808010728</v>
      </c>
      <c r="AN82" s="71">
        <f t="shared" si="82"/>
        <v>2.9662154634429299</v>
      </c>
      <c r="AO82" s="71">
        <f t="shared" si="82"/>
        <v>3.1478780257755492</v>
      </c>
      <c r="AP82" s="71">
        <f t="shared" si="82"/>
        <v>3.3450166773252423</v>
      </c>
      <c r="AQ82" s="71">
        <f t="shared" si="82"/>
        <v>2.8803922696536279</v>
      </c>
      <c r="AR82" s="71">
        <f t="shared" si="82"/>
        <v>3.3113336544278331</v>
      </c>
      <c r="AS82" s="71">
        <f t="shared" si="82"/>
        <v>3.2393508690869788</v>
      </c>
      <c r="AT82" s="71">
        <f t="shared" si="82"/>
        <v>3.6807895388665575</v>
      </c>
      <c r="AU82" s="262">
        <f t="shared" si="82"/>
        <v>3.4847140836542487</v>
      </c>
      <c r="AW82" s="313">
        <f t="shared" ref="AW82:BC82" si="83">AW6</f>
        <v>4.0841298755345736</v>
      </c>
      <c r="AX82" s="313">
        <f t="shared" si="83"/>
        <v>4.6447967899754694</v>
      </c>
      <c r="AY82" s="313">
        <f t="shared" si="83"/>
        <v>4.4110351699904271</v>
      </c>
      <c r="AZ82" s="313">
        <f t="shared" si="83"/>
        <v>4.6922325384616004</v>
      </c>
      <c r="BA82" s="313">
        <f t="shared" si="83"/>
        <v>4.8713729108056167</v>
      </c>
      <c r="BB82" s="313">
        <f t="shared" si="83"/>
        <v>5.548025689613679</v>
      </c>
      <c r="BC82" s="349">
        <f t="shared" si="83"/>
        <v>6.1140934892184795</v>
      </c>
      <c r="BD82" s="350"/>
      <c r="BE82" s="350"/>
      <c r="BF82" s="351"/>
      <c r="BI82" s="46">
        <v>0</v>
      </c>
      <c r="BJ82" s="46">
        <v>0</v>
      </c>
      <c r="BK82" s="46">
        <v>0</v>
      </c>
      <c r="BL82" s="46">
        <v>0</v>
      </c>
      <c r="BM82" s="46">
        <v>0</v>
      </c>
      <c r="BN82" s="46"/>
      <c r="BQ82" s="313">
        <f>BQ6</f>
        <v>3.2194926773252437</v>
      </c>
      <c r="BW82" s="249"/>
      <c r="BX82" s="249"/>
    </row>
    <row r="83" spans="1:76" hidden="1" outlineLevel="1">
      <c r="A83" s="35"/>
      <c r="B83" s="240"/>
      <c r="C83" s="105"/>
      <c r="D83" s="105"/>
      <c r="E83" s="105"/>
      <c r="F83" s="105"/>
      <c r="G83" s="105"/>
      <c r="H83" s="105"/>
      <c r="I83" s="105"/>
      <c r="J83" s="105"/>
      <c r="K83" s="105"/>
      <c r="L83" s="106"/>
      <c r="M83" s="106"/>
      <c r="N83" s="106"/>
      <c r="O83" s="106"/>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273"/>
      <c r="AW83" s="313"/>
      <c r="AX83" s="313"/>
      <c r="AY83" s="313"/>
      <c r="AZ83" s="313"/>
      <c r="BA83" s="313"/>
      <c r="BB83" s="313"/>
      <c r="BC83" s="349"/>
      <c r="BD83" s="350"/>
      <c r="BE83" s="350"/>
      <c r="BF83" s="351"/>
      <c r="BI83" s="46">
        <v>0</v>
      </c>
      <c r="BJ83" s="46">
        <v>0</v>
      </c>
      <c r="BK83" s="46">
        <v>0</v>
      </c>
      <c r="BL83" s="46">
        <v>0</v>
      </c>
      <c r="BM83" s="46">
        <v>0</v>
      </c>
      <c r="BN83" s="46"/>
      <c r="BQ83" s="313"/>
      <c r="BW83" s="249"/>
      <c r="BX83" s="249"/>
    </row>
    <row r="84" spans="1:76" hidden="1" outlineLevel="1">
      <c r="A84" s="35"/>
      <c r="B84" s="240"/>
      <c r="C84" s="105"/>
      <c r="D84" s="105"/>
      <c r="E84" s="105"/>
      <c r="F84" s="105"/>
      <c r="G84" s="105"/>
      <c r="H84" s="105"/>
      <c r="I84" s="105"/>
      <c r="J84" s="105"/>
      <c r="K84" s="105"/>
      <c r="L84" s="106"/>
      <c r="M84" s="106"/>
      <c r="N84" s="106"/>
      <c r="O84" s="106"/>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273"/>
      <c r="AW84" s="313"/>
      <c r="AX84" s="313"/>
      <c r="AY84" s="313"/>
      <c r="AZ84" s="313"/>
      <c r="BA84" s="313"/>
      <c r="BB84" s="313"/>
      <c r="BC84" s="349"/>
      <c r="BD84" s="350"/>
      <c r="BE84" s="350"/>
      <c r="BF84" s="351"/>
      <c r="BI84" s="46">
        <v>0</v>
      </c>
      <c r="BJ84" s="46">
        <v>0</v>
      </c>
      <c r="BK84" s="46">
        <v>0</v>
      </c>
      <c r="BL84" s="46">
        <v>0</v>
      </c>
      <c r="BM84" s="46">
        <v>0</v>
      </c>
      <c r="BN84" s="46"/>
      <c r="BQ84" s="313"/>
      <c r="BW84" s="249"/>
      <c r="BX84" s="249"/>
    </row>
    <row r="85" spans="1:76" collapsed="1">
      <c r="A85" s="352" t="str">
        <f>A15</f>
        <v>EBITDA</v>
      </c>
      <c r="B85" s="353" t="s">
        <v>137</v>
      </c>
      <c r="C85" s="354">
        <f t="shared" ref="C85:AU85" si="84">C15/C6</f>
        <v>124.76172585553105</v>
      </c>
      <c r="D85" s="354">
        <f t="shared" si="84"/>
        <v>127.01538402330497</v>
      </c>
      <c r="E85" s="354">
        <f t="shared" si="84"/>
        <v>87.788831069069033</v>
      </c>
      <c r="F85" s="354">
        <f t="shared" si="84"/>
        <v>82.326713248945467</v>
      </c>
      <c r="G85" s="354">
        <f t="shared" si="84"/>
        <v>90.933701121908797</v>
      </c>
      <c r="H85" s="354">
        <f t="shared" si="84"/>
        <v>91.181396547553973</v>
      </c>
      <c r="I85" s="354">
        <f t="shared" si="84"/>
        <v>88.837680038554495</v>
      </c>
      <c r="J85" s="354">
        <f t="shared" si="84"/>
        <v>110.3169891515381</v>
      </c>
      <c r="K85" s="354">
        <f t="shared" si="84"/>
        <v>138.3385808252454</v>
      </c>
      <c r="L85" s="355">
        <f t="shared" si="84"/>
        <v>92.937297218015573</v>
      </c>
      <c r="M85" s="355">
        <f t="shared" si="84"/>
        <v>81.185243233023328</v>
      </c>
      <c r="N85" s="355">
        <f t="shared" si="84"/>
        <v>92.937297218015573</v>
      </c>
      <c r="O85" s="355">
        <f t="shared" si="84"/>
        <v>81.185243233023314</v>
      </c>
      <c r="P85" s="354">
        <f t="shared" si="84"/>
        <v>64.325436219449699</v>
      </c>
      <c r="Q85" s="354">
        <f t="shared" si="84"/>
        <v>91.963781128324953</v>
      </c>
      <c r="R85" s="354">
        <f t="shared" si="84"/>
        <v>86.5460882440956</v>
      </c>
      <c r="S85" s="354">
        <f t="shared" si="84"/>
        <v>86.072132404468661</v>
      </c>
      <c r="T85" s="354">
        <f t="shared" si="84"/>
        <v>92.820602816529117</v>
      </c>
      <c r="U85" s="354">
        <f t="shared" si="84"/>
        <v>96.418933172768845</v>
      </c>
      <c r="V85" s="354">
        <f t="shared" si="84"/>
        <v>83.131017270574233</v>
      </c>
      <c r="W85" s="354">
        <f t="shared" si="84"/>
        <v>91.716301417136677</v>
      </c>
      <c r="X85" s="354">
        <f t="shared" si="84"/>
        <v>89.649831637265081</v>
      </c>
      <c r="Y85" s="354">
        <f t="shared" si="84"/>
        <v>103.12425288881354</v>
      </c>
      <c r="Z85" s="354">
        <f t="shared" si="84"/>
        <v>92.823933390307559</v>
      </c>
      <c r="AA85" s="354">
        <f t="shared" si="84"/>
        <v>78.749091749133655</v>
      </c>
      <c r="AB85" s="354">
        <f t="shared" si="84"/>
        <v>76.366059661398708</v>
      </c>
      <c r="AC85" s="354">
        <f t="shared" si="84"/>
        <v>94.463677442157291</v>
      </c>
      <c r="AD85" s="354">
        <f t="shared" si="84"/>
        <v>91.05480632073251</v>
      </c>
      <c r="AE85" s="354">
        <f t="shared" si="84"/>
        <v>90.464464302078028</v>
      </c>
      <c r="AF85" s="354">
        <f t="shared" si="84"/>
        <v>99.996777147433136</v>
      </c>
      <c r="AG85" s="354">
        <f t="shared" si="84"/>
        <v>107.29577895848711</v>
      </c>
      <c r="AH85" s="354">
        <f t="shared" si="84"/>
        <v>122.03390006915461</v>
      </c>
      <c r="AI85" s="354">
        <f t="shared" si="84"/>
        <v>110.89556659628376</v>
      </c>
      <c r="AJ85" s="354">
        <f t="shared" si="84"/>
        <v>140.30362565143679</v>
      </c>
      <c r="AK85" s="354">
        <f t="shared" si="84"/>
        <v>152.55251977889105</v>
      </c>
      <c r="AL85" s="354">
        <f t="shared" si="84"/>
        <v>149.79672782911891</v>
      </c>
      <c r="AM85" s="354">
        <f t="shared" si="84"/>
        <v>112.77411789154273</v>
      </c>
      <c r="AN85" s="354">
        <f t="shared" si="84"/>
        <v>102.38564290273666</v>
      </c>
      <c r="AO85" s="354">
        <f t="shared" si="84"/>
        <v>114.80964539306214</v>
      </c>
      <c r="AP85" s="354">
        <f t="shared" si="84"/>
        <v>84.033603158520165</v>
      </c>
      <c r="AQ85" s="354">
        <f t="shared" si="84"/>
        <v>69.643835124545461</v>
      </c>
      <c r="AR85" s="354">
        <f t="shared" si="84"/>
        <v>91.731004600137695</v>
      </c>
      <c r="AS85" s="354">
        <f t="shared" si="84"/>
        <v>94.002106710796113</v>
      </c>
      <c r="AT85" s="354">
        <f t="shared" si="84"/>
        <v>68.087867668379616</v>
      </c>
      <c r="AU85" s="356">
        <f t="shared" si="84"/>
        <v>73.084099572584861</v>
      </c>
      <c r="AW85" s="110">
        <f t="shared" ref="AW85:BC85" si="85">AW15/AW6</f>
        <v>86.643615261442918</v>
      </c>
      <c r="AX85" s="110">
        <f t="shared" si="85"/>
        <v>90.766902329699548</v>
      </c>
      <c r="AY85" s="110">
        <f t="shared" si="85"/>
        <v>103.6750370413618</v>
      </c>
      <c r="AZ85" s="110">
        <f t="shared" si="85"/>
        <v>116.560900576479</v>
      </c>
      <c r="BA85" s="110">
        <f t="shared" si="85"/>
        <v>146.70607916184875</v>
      </c>
      <c r="BB85" s="110">
        <f t="shared" si="85"/>
        <v>130.99160606187175</v>
      </c>
      <c r="BC85" s="357">
        <f t="shared" si="85"/>
        <v>108.78221575535022</v>
      </c>
      <c r="BD85" s="358"/>
      <c r="BE85" s="358"/>
      <c r="BF85" s="359"/>
      <c r="BI85" s="46">
        <v>0</v>
      </c>
      <c r="BJ85" s="46">
        <v>0</v>
      </c>
      <c r="BK85" s="46">
        <v>0</v>
      </c>
      <c r="BL85" s="46">
        <v>0</v>
      </c>
      <c r="BM85" s="46">
        <v>0</v>
      </c>
      <c r="BN85" s="46"/>
      <c r="BQ85" s="110">
        <f>BQ15/BQ6</f>
        <v>86.459500916326633</v>
      </c>
      <c r="BW85" s="249"/>
      <c r="BX85" s="249"/>
    </row>
    <row r="86" spans="1:76" hidden="1" outlineLevel="1">
      <c r="A86" s="120"/>
      <c r="B86" s="240"/>
      <c r="C86" s="105"/>
      <c r="D86" s="105"/>
      <c r="E86" s="105"/>
      <c r="F86" s="105"/>
      <c r="G86" s="105"/>
      <c r="H86" s="105"/>
      <c r="I86" s="105"/>
      <c r="J86" s="105"/>
      <c r="K86" s="105"/>
      <c r="L86" s="106"/>
      <c r="M86" s="106"/>
      <c r="N86" s="106"/>
      <c r="O86" s="106"/>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273"/>
      <c r="AW86" s="119"/>
      <c r="AX86" s="119"/>
      <c r="AY86" s="119"/>
      <c r="AZ86" s="119"/>
      <c r="BA86" s="119"/>
      <c r="BB86" s="119"/>
      <c r="BC86" s="360"/>
      <c r="BD86" s="361"/>
      <c r="BE86" s="361"/>
      <c r="BF86" s="362"/>
      <c r="BI86" s="46">
        <v>0</v>
      </c>
      <c r="BJ86" s="46">
        <v>0</v>
      </c>
      <c r="BK86" s="46">
        <v>0</v>
      </c>
      <c r="BL86" s="46">
        <v>0</v>
      </c>
      <c r="BM86" s="46">
        <v>0</v>
      </c>
      <c r="BN86" s="46"/>
      <c r="BQ86" s="119"/>
      <c r="BW86" s="249"/>
      <c r="BX86" s="249"/>
    </row>
    <row r="87" spans="1:76" collapsed="1">
      <c r="A87" s="120" t="str">
        <f>A16</f>
        <v>Depreciation &amp; Amortization</v>
      </c>
      <c r="B87" s="240" t="s">
        <v>137</v>
      </c>
      <c r="C87" s="105">
        <f t="shared" ref="C87:AU87" si="86">C16/C6</f>
        <v>-34.371965746068987</v>
      </c>
      <c r="D87" s="105">
        <f t="shared" si="86"/>
        <v>-35.90825611881916</v>
      </c>
      <c r="E87" s="105">
        <f t="shared" si="86"/>
        <v>-41.131260287003251</v>
      </c>
      <c r="F87" s="105">
        <f t="shared" si="86"/>
        <v>-38.357343978278642</v>
      </c>
      <c r="G87" s="105">
        <f t="shared" si="86"/>
        <v>-38.909519532069979</v>
      </c>
      <c r="H87" s="105">
        <f t="shared" si="86"/>
        <v>-38.72321010274927</v>
      </c>
      <c r="I87" s="105">
        <f t="shared" si="86"/>
        <v>-35.908939532748803</v>
      </c>
      <c r="J87" s="105">
        <f t="shared" si="86"/>
        <v>-39.198795361148193</v>
      </c>
      <c r="K87" s="105">
        <f t="shared" si="86"/>
        <v>-42.368273743832169</v>
      </c>
      <c r="L87" s="106">
        <f t="shared" si="86"/>
        <v>-44.466024310651186</v>
      </c>
      <c r="M87" s="106">
        <f t="shared" si="86"/>
        <v>-47.688698751407784</v>
      </c>
      <c r="N87" s="106">
        <f t="shared" si="86"/>
        <v>-44.466024310651186</v>
      </c>
      <c r="O87" s="106">
        <f t="shared" si="86"/>
        <v>-47.688698751407792</v>
      </c>
      <c r="P87" s="105">
        <f t="shared" si="86"/>
        <v>-40.614001089075643</v>
      </c>
      <c r="Q87" s="105">
        <f t="shared" si="86"/>
        <v>-38.173178917515578</v>
      </c>
      <c r="R87" s="105">
        <f t="shared" si="86"/>
        <v>-38.74383463572331</v>
      </c>
      <c r="S87" s="105">
        <f t="shared" si="86"/>
        <v>-40.626029021107954</v>
      </c>
      <c r="T87" s="105">
        <f t="shared" si="86"/>
        <v>-37.998331741567355</v>
      </c>
      <c r="U87" s="105">
        <f t="shared" si="86"/>
        <v>-38.726642618361446</v>
      </c>
      <c r="V87" s="105">
        <f t="shared" si="86"/>
        <v>-38.822474772741081</v>
      </c>
      <c r="W87" s="105">
        <f t="shared" si="86"/>
        <v>-40.092805794379004</v>
      </c>
      <c r="X87" s="105">
        <f t="shared" si="86"/>
        <v>-38.768674631885972</v>
      </c>
      <c r="Y87" s="105">
        <f t="shared" si="86"/>
        <v>-39.152823754942432</v>
      </c>
      <c r="Z87" s="105">
        <f t="shared" si="86"/>
        <v>-37.669632717008433</v>
      </c>
      <c r="AA87" s="105">
        <f t="shared" si="86"/>
        <v>-39.309768684683817</v>
      </c>
      <c r="AB87" s="105">
        <f t="shared" si="86"/>
        <v>-37.228788501187964</v>
      </c>
      <c r="AC87" s="105">
        <f t="shared" si="86"/>
        <v>-35.936240154525336</v>
      </c>
      <c r="AD87" s="105">
        <f t="shared" si="86"/>
        <v>-34.208724243322209</v>
      </c>
      <c r="AE87" s="105">
        <f t="shared" si="86"/>
        <v>-36.63877494060214</v>
      </c>
      <c r="AF87" s="105">
        <f t="shared" si="86"/>
        <v>-36.567597666109883</v>
      </c>
      <c r="AG87" s="105">
        <f t="shared" si="86"/>
        <v>-37.681152459957794</v>
      </c>
      <c r="AH87" s="105">
        <f t="shared" si="86"/>
        <v>-39.210059013530355</v>
      </c>
      <c r="AI87" s="105">
        <f t="shared" si="86"/>
        <v>-43.147480860989418</v>
      </c>
      <c r="AJ87" s="105">
        <f t="shared" si="86"/>
        <v>-41.595940421350214</v>
      </c>
      <c r="AK87" s="105">
        <f t="shared" si="86"/>
        <v>-39.583269444560173</v>
      </c>
      <c r="AL87" s="105">
        <f t="shared" si="86"/>
        <v>-42.703462361824798</v>
      </c>
      <c r="AM87" s="105">
        <f t="shared" si="86"/>
        <v>-45.197196934216706</v>
      </c>
      <c r="AN87" s="105">
        <f t="shared" si="86"/>
        <v>-42.492572243973314</v>
      </c>
      <c r="AO87" s="105">
        <f t="shared" si="86"/>
        <v>-41.339694311259237</v>
      </c>
      <c r="AP87" s="105">
        <f t="shared" si="86"/>
        <v>-43.4787723104156</v>
      </c>
      <c r="AQ87" s="105">
        <f t="shared" si="86"/>
        <v>-51.061432911281599</v>
      </c>
      <c r="AR87" s="105">
        <f t="shared" si="86"/>
        <v>-47.110874943773872</v>
      </c>
      <c r="AS87" s="105">
        <f t="shared" si="86"/>
        <v>-50.573361721812603</v>
      </c>
      <c r="AT87" s="105">
        <f t="shared" si="86"/>
        <v>-43.601893447012884</v>
      </c>
      <c r="AU87" s="273">
        <f t="shared" si="86"/>
        <v>-49.872981866010768</v>
      </c>
      <c r="AW87" s="119">
        <f t="shared" ref="AW87:BC87" si="87">AW16/AW6</f>
        <v>-36.494756118611392</v>
      </c>
      <c r="AX87" s="119">
        <f t="shared" si="87"/>
        <v>-35.393836046398498</v>
      </c>
      <c r="AY87" s="119">
        <f t="shared" si="87"/>
        <v>-37.128762609472368</v>
      </c>
      <c r="AZ87" s="119">
        <f t="shared" si="87"/>
        <v>-41.144774635582841</v>
      </c>
      <c r="BA87" s="119">
        <f t="shared" si="87"/>
        <v>-40.543924441248691</v>
      </c>
      <c r="BB87" s="119">
        <f t="shared" si="87"/>
        <v>-43.970120287024926</v>
      </c>
      <c r="BC87" s="360">
        <f t="shared" si="87"/>
        <v>-41.899006064916385</v>
      </c>
      <c r="BD87" s="361"/>
      <c r="BE87" s="361"/>
      <c r="BF87" s="362"/>
      <c r="BI87" s="46">
        <v>0</v>
      </c>
      <c r="BJ87" s="46">
        <v>0</v>
      </c>
      <c r="BK87" s="46">
        <v>0</v>
      </c>
      <c r="BL87" s="46">
        <v>0</v>
      </c>
      <c r="BM87" s="46">
        <v>0</v>
      </c>
      <c r="BN87" s="46"/>
      <c r="BQ87" s="119">
        <f>BQ16/BQ6</f>
        <v>-41.230971247894317</v>
      </c>
      <c r="BW87" s="249"/>
      <c r="BX87" s="249"/>
    </row>
    <row r="88" spans="1:76">
      <c r="A88" s="120" t="str">
        <f>A18</f>
        <v>Net Finance Costs</v>
      </c>
      <c r="B88" s="240" t="s">
        <v>137</v>
      </c>
      <c r="C88" s="105">
        <f t="shared" ref="C88:AU88" si="88">C18/C6</f>
        <v>-12.830888751602355</v>
      </c>
      <c r="D88" s="105">
        <f t="shared" si="88"/>
        <v>-14.157296120547841</v>
      </c>
      <c r="E88" s="105">
        <f t="shared" si="88"/>
        <v>-19.432862688301434</v>
      </c>
      <c r="F88" s="105">
        <f t="shared" si="88"/>
        <v>-20.337467729892801</v>
      </c>
      <c r="G88" s="105">
        <f t="shared" si="88"/>
        <v>-17.147543043664026</v>
      </c>
      <c r="H88" s="105">
        <f t="shared" si="88"/>
        <v>-14.867738922371309</v>
      </c>
      <c r="I88" s="105">
        <f t="shared" si="88"/>
        <v>-13.303282788139448</v>
      </c>
      <c r="J88" s="105">
        <f t="shared" si="88"/>
        <v>-12.178634654220728</v>
      </c>
      <c r="K88" s="105">
        <f t="shared" si="88"/>
        <v>-11.818614973315869</v>
      </c>
      <c r="L88" s="106">
        <f t="shared" si="88"/>
        <v>-14.179641298411507</v>
      </c>
      <c r="M88" s="106">
        <f t="shared" si="88"/>
        <v>-17.430956826785348</v>
      </c>
      <c r="N88" s="106">
        <f t="shared" si="88"/>
        <v>-14.179641298411507</v>
      </c>
      <c r="O88" s="106">
        <f t="shared" si="88"/>
        <v>-17.430956826785351</v>
      </c>
      <c r="P88" s="105">
        <f t="shared" si="88"/>
        <v>-19.045915774795773</v>
      </c>
      <c r="Q88" s="105">
        <f t="shared" si="88"/>
        <v>-20.593615727458022</v>
      </c>
      <c r="R88" s="105">
        <f t="shared" si="88"/>
        <v>-19.286460035518935</v>
      </c>
      <c r="S88" s="105">
        <f t="shared" si="88"/>
        <v>-22.396469334535464</v>
      </c>
      <c r="T88" s="105">
        <f t="shared" si="88"/>
        <v>-17.396985405348889</v>
      </c>
      <c r="U88" s="105">
        <f t="shared" si="88"/>
        <v>-17.596991852885498</v>
      </c>
      <c r="V88" s="105">
        <f t="shared" si="88"/>
        <v>-17.003556492553848</v>
      </c>
      <c r="W88" s="105">
        <f t="shared" si="88"/>
        <v>-16.587616363639686</v>
      </c>
      <c r="X88" s="105">
        <f t="shared" si="88"/>
        <v>-15.369971452228384</v>
      </c>
      <c r="Y88" s="105">
        <f t="shared" si="88"/>
        <v>-14.791203373174639</v>
      </c>
      <c r="Z88" s="105">
        <f t="shared" si="88"/>
        <v>-14.196754240298898</v>
      </c>
      <c r="AA88" s="105">
        <f t="shared" si="88"/>
        <v>-15.165749714714053</v>
      </c>
      <c r="AB88" s="105">
        <f t="shared" si="88"/>
        <v>-15.051585243853527</v>
      </c>
      <c r="AC88" s="105">
        <f t="shared" si="88"/>
        <v>-13.141398937717803</v>
      </c>
      <c r="AD88" s="105">
        <f t="shared" si="88"/>
        <v>-12.815250342839644</v>
      </c>
      <c r="AE88" s="105">
        <f t="shared" si="88"/>
        <v>-12.619651366582621</v>
      </c>
      <c r="AF88" s="105">
        <f t="shared" si="88"/>
        <v>-12.828694256493623</v>
      </c>
      <c r="AG88" s="105">
        <f t="shared" si="88"/>
        <v>-12.866403222207675</v>
      </c>
      <c r="AH88" s="105">
        <f t="shared" si="88"/>
        <v>-11.972751002616393</v>
      </c>
      <c r="AI88" s="105">
        <f t="shared" si="88"/>
        <v>-11.111716340161669</v>
      </c>
      <c r="AJ88" s="105">
        <f t="shared" si="88"/>
        <v>-11.646232280242625</v>
      </c>
      <c r="AK88" s="105">
        <f t="shared" si="88"/>
        <v>-9.7865430950229317</v>
      </c>
      <c r="AL88" s="105">
        <f t="shared" si="88"/>
        <v>-11.559118866753622</v>
      </c>
      <c r="AM88" s="105">
        <f t="shared" si="88"/>
        <v>-14.048315927917679</v>
      </c>
      <c r="AN88" s="105">
        <f t="shared" si="88"/>
        <v>-14.292044501205476</v>
      </c>
      <c r="AO88" s="105">
        <f t="shared" si="88"/>
        <v>-13.876468384429575</v>
      </c>
      <c r="AP88" s="105">
        <f t="shared" si="88"/>
        <v>-13.819343826449346</v>
      </c>
      <c r="AQ88" s="105">
        <f t="shared" si="88"/>
        <v>-14.81363143489984</v>
      </c>
      <c r="AR88" s="105">
        <f t="shared" si="88"/>
        <v>-20.656461073471657</v>
      </c>
      <c r="AS88" s="105">
        <f t="shared" si="88"/>
        <v>-16.324299617525181</v>
      </c>
      <c r="AT88" s="105">
        <f t="shared" si="88"/>
        <v>-16.070526448178416</v>
      </c>
      <c r="AU88" s="273">
        <f t="shared" si="88"/>
        <v>-16.831650308119332</v>
      </c>
      <c r="AW88" s="362">
        <f t="shared" ref="AW88:BC88" si="89">AW18/AW6</f>
        <v>-13.966799046820137</v>
      </c>
      <c r="AX88" s="362">
        <f t="shared" si="89"/>
        <v>-12.719858647641141</v>
      </c>
      <c r="AY88" s="362">
        <f t="shared" si="89"/>
        <v>-12.847697317435118</v>
      </c>
      <c r="AZ88" s="362">
        <f t="shared" si="89"/>
        <v>-11.549667757508972</v>
      </c>
      <c r="BA88" s="362">
        <f t="shared" si="89"/>
        <v>-10.674179339928777</v>
      </c>
      <c r="BB88" s="362">
        <f t="shared" si="89"/>
        <v>-12.823472025993061</v>
      </c>
      <c r="BC88" s="360">
        <f t="shared" si="89"/>
        <v>-14.078082623072138</v>
      </c>
      <c r="BD88" s="361"/>
      <c r="BE88" s="361"/>
      <c r="BF88" s="362"/>
      <c r="BI88" s="46">
        <v>0</v>
      </c>
      <c r="BJ88" s="46">
        <v>0</v>
      </c>
      <c r="BK88" s="46">
        <v>0</v>
      </c>
      <c r="BL88" s="46">
        <v>0</v>
      </c>
      <c r="BM88" s="46">
        <v>0</v>
      </c>
      <c r="BN88" s="46"/>
      <c r="BQ88" s="362">
        <f>BQ18/BQ6</f>
        <v>-12.123517866373749</v>
      </c>
      <c r="BW88" s="249"/>
      <c r="BX88" s="249"/>
    </row>
    <row r="89" spans="1:76" hidden="1" outlineLevel="1">
      <c r="A89" s="120" t="s">
        <v>141</v>
      </c>
      <c r="B89" s="240" t="s">
        <v>78</v>
      </c>
      <c r="C89" s="105"/>
      <c r="D89" s="105"/>
      <c r="E89" s="105"/>
      <c r="F89" s="105"/>
      <c r="G89" s="105"/>
      <c r="H89" s="105"/>
      <c r="I89" s="105"/>
      <c r="J89" s="105"/>
      <c r="K89" s="105"/>
      <c r="L89" s="106"/>
      <c r="M89" s="106"/>
      <c r="N89" s="106"/>
      <c r="O89" s="106"/>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273"/>
      <c r="AW89" s="363"/>
      <c r="AX89" s="363"/>
      <c r="AY89" s="363"/>
      <c r="AZ89" s="363"/>
      <c r="BA89" s="363"/>
      <c r="BB89" s="363"/>
      <c r="BC89" s="364"/>
      <c r="BD89" s="365"/>
      <c r="BE89" s="365"/>
      <c r="BF89" s="363"/>
      <c r="BI89" s="46">
        <v>0</v>
      </c>
      <c r="BJ89" s="46">
        <v>0</v>
      </c>
      <c r="BK89" s="46">
        <v>0</v>
      </c>
      <c r="BL89" s="46">
        <v>0</v>
      </c>
      <c r="BM89" s="46">
        <v>0</v>
      </c>
      <c r="BN89" s="46"/>
      <c r="BQ89" s="363"/>
      <c r="BW89" s="249"/>
      <c r="BX89" s="249"/>
    </row>
    <row r="90" spans="1:76" s="173" customFormat="1" collapsed="1">
      <c r="A90" s="366" t="s">
        <v>142</v>
      </c>
      <c r="B90" s="367" t="s">
        <v>137</v>
      </c>
      <c r="C90" s="368">
        <f t="shared" ref="C90:O90" si="90">SUM(C87:C88)</f>
        <v>-47.202854497671339</v>
      </c>
      <c r="D90" s="368">
        <f t="shared" si="90"/>
        <v>-50.065552239367001</v>
      </c>
      <c r="E90" s="368">
        <f t="shared" si="90"/>
        <v>-60.564122975304684</v>
      </c>
      <c r="F90" s="368">
        <f t="shared" si="90"/>
        <v>-58.694811708171443</v>
      </c>
      <c r="G90" s="368">
        <f t="shared" si="90"/>
        <v>-56.057062575734008</v>
      </c>
      <c r="H90" s="368">
        <f t="shared" si="90"/>
        <v>-53.59094902512058</v>
      </c>
      <c r="I90" s="368">
        <f t="shared" si="90"/>
        <v>-49.212222320888252</v>
      </c>
      <c r="J90" s="368">
        <f t="shared" si="90"/>
        <v>-51.377430015368923</v>
      </c>
      <c r="K90" s="368">
        <f t="shared" si="90"/>
        <v>-54.186888717148037</v>
      </c>
      <c r="L90" s="369">
        <f t="shared" si="90"/>
        <v>-58.645665609062689</v>
      </c>
      <c r="M90" s="369">
        <f t="shared" ref="M90" si="91">SUM(M87:M88)</f>
        <v>-65.119655578193132</v>
      </c>
      <c r="N90" s="369">
        <f t="shared" si="90"/>
        <v>-58.645665609062689</v>
      </c>
      <c r="O90" s="369">
        <f t="shared" si="90"/>
        <v>-65.119655578193147</v>
      </c>
      <c r="P90" s="368">
        <f t="shared" ref="P90:AU90" si="92">SUM(P87:P88)</f>
        <v>-59.659916863871416</v>
      </c>
      <c r="Q90" s="368">
        <f t="shared" si="92"/>
        <v>-58.766794644973601</v>
      </c>
      <c r="R90" s="368">
        <f t="shared" si="92"/>
        <v>-58.030294671242245</v>
      </c>
      <c r="S90" s="368">
        <f t="shared" si="92"/>
        <v>-63.022498355643421</v>
      </c>
      <c r="T90" s="368">
        <f t="shared" si="92"/>
        <v>-55.395317146916241</v>
      </c>
      <c r="U90" s="368">
        <f t="shared" si="92"/>
        <v>-56.323634471246947</v>
      </c>
      <c r="V90" s="368">
        <f t="shared" si="92"/>
        <v>-55.82603126529493</v>
      </c>
      <c r="W90" s="368">
        <f t="shared" si="92"/>
        <v>-56.680422158018686</v>
      </c>
      <c r="X90" s="368">
        <f t="shared" si="92"/>
        <v>-54.138646084114356</v>
      </c>
      <c r="Y90" s="368">
        <f t="shared" si="92"/>
        <v>-53.944027128117071</v>
      </c>
      <c r="Z90" s="368">
        <f t="shared" si="92"/>
        <v>-51.866386957307327</v>
      </c>
      <c r="AA90" s="368">
        <f t="shared" si="92"/>
        <v>-54.47551839939787</v>
      </c>
      <c r="AB90" s="368">
        <f t="shared" si="92"/>
        <v>-52.280373745041487</v>
      </c>
      <c r="AC90" s="368">
        <f t="shared" si="92"/>
        <v>-49.077639092243139</v>
      </c>
      <c r="AD90" s="368">
        <f t="shared" si="92"/>
        <v>-47.023974586161856</v>
      </c>
      <c r="AE90" s="368">
        <f t="shared" si="92"/>
        <v>-49.258426307184763</v>
      </c>
      <c r="AF90" s="368">
        <f t="shared" si="92"/>
        <v>-49.39629192260351</v>
      </c>
      <c r="AG90" s="368">
        <f t="shared" si="92"/>
        <v>-50.547555682165466</v>
      </c>
      <c r="AH90" s="368">
        <f t="shared" si="92"/>
        <v>-51.182810016146746</v>
      </c>
      <c r="AI90" s="368">
        <f t="shared" si="92"/>
        <v>-54.259197201151089</v>
      </c>
      <c r="AJ90" s="368">
        <f t="shared" si="92"/>
        <v>-53.242172701592835</v>
      </c>
      <c r="AK90" s="368">
        <f t="shared" si="92"/>
        <v>-49.369812539583108</v>
      </c>
      <c r="AL90" s="368">
        <f t="shared" si="92"/>
        <v>-54.262581228578419</v>
      </c>
      <c r="AM90" s="368">
        <f t="shared" si="92"/>
        <v>-59.245512862134383</v>
      </c>
      <c r="AN90" s="368">
        <f t="shared" si="92"/>
        <v>-56.784616745178788</v>
      </c>
      <c r="AO90" s="368">
        <f t="shared" si="92"/>
        <v>-55.216162695688809</v>
      </c>
      <c r="AP90" s="368">
        <f t="shared" si="92"/>
        <v>-57.298116136864948</v>
      </c>
      <c r="AQ90" s="368">
        <f t="shared" si="92"/>
        <v>-65.875064346181432</v>
      </c>
      <c r="AR90" s="368">
        <f t="shared" si="92"/>
        <v>-67.767336017245526</v>
      </c>
      <c r="AS90" s="368">
        <f t="shared" si="92"/>
        <v>-66.897661339337787</v>
      </c>
      <c r="AT90" s="368">
        <f t="shared" si="92"/>
        <v>-59.672419895191297</v>
      </c>
      <c r="AU90" s="370">
        <f t="shared" si="92"/>
        <v>-66.704632174130097</v>
      </c>
      <c r="AW90" s="371">
        <f t="shared" ref="AW90:BC90" si="93">SUM(AW87:AW88)</f>
        <v>-50.461555165431527</v>
      </c>
      <c r="AX90" s="371">
        <f t="shared" si="93"/>
        <v>-48.113694694039637</v>
      </c>
      <c r="AY90" s="371">
        <f t="shared" si="93"/>
        <v>-49.976459926907488</v>
      </c>
      <c r="AZ90" s="371">
        <f t="shared" si="93"/>
        <v>-52.694442393091812</v>
      </c>
      <c r="BA90" s="371">
        <f t="shared" si="93"/>
        <v>-51.218103781177469</v>
      </c>
      <c r="BB90" s="371">
        <f t="shared" si="93"/>
        <v>-56.793592313017989</v>
      </c>
      <c r="BC90" s="372">
        <f t="shared" si="93"/>
        <v>-55.977088687988527</v>
      </c>
      <c r="BD90" s="358"/>
      <c r="BE90" s="358"/>
      <c r="BF90" s="359"/>
      <c r="BG90" s="373"/>
      <c r="BH90" s="373"/>
      <c r="BI90" s="46">
        <v>0</v>
      </c>
      <c r="BJ90" s="46">
        <v>0</v>
      </c>
      <c r="BK90" s="46">
        <v>0</v>
      </c>
      <c r="BL90" s="46">
        <v>0</v>
      </c>
      <c r="BM90" s="46">
        <v>0</v>
      </c>
      <c r="BN90" s="46"/>
      <c r="BQ90" s="371">
        <f>SUM(BQ87:BQ88)</f>
        <v>-53.354489114268063</v>
      </c>
      <c r="BW90" s="249"/>
      <c r="BX90" s="249"/>
    </row>
    <row r="91" spans="1:76">
      <c r="A91" s="303" t="str">
        <f>A28</f>
        <v>Effective total tax rate %</v>
      </c>
      <c r="B91" s="240" t="s">
        <v>78</v>
      </c>
      <c r="C91" s="256">
        <f t="shared" ref="C91:AU91" si="94">C28</f>
        <v>6.2291547602775457E-2</v>
      </c>
      <c r="D91" s="256">
        <f t="shared" si="94"/>
        <v>7.2498033499415998E-2</v>
      </c>
      <c r="E91" s="256">
        <f t="shared" si="94"/>
        <v>0.43977807130221636</v>
      </c>
      <c r="F91" s="256">
        <f t="shared" si="94"/>
        <v>0.37356581933268124</v>
      </c>
      <c r="G91" s="256">
        <f t="shared" si="94"/>
        <v>0.28480478962570382</v>
      </c>
      <c r="H91" s="256">
        <f t="shared" si="94"/>
        <v>0.24531701222234162</v>
      </c>
      <c r="I91" s="256">
        <f t="shared" si="94"/>
        <v>0.18169009954071752</v>
      </c>
      <c r="J91" s="256">
        <f t="shared" si="94"/>
        <v>0.1353120902889671</v>
      </c>
      <c r="K91" s="256">
        <f t="shared" si="94"/>
        <v>0.12580821063385969</v>
      </c>
      <c r="L91" s="257">
        <f t="shared" si="94"/>
        <v>0.13089740049083523</v>
      </c>
      <c r="M91" s="257">
        <f t="shared" si="94"/>
        <v>3.2321263039072033E-2</v>
      </c>
      <c r="N91" s="257">
        <f t="shared" si="94"/>
        <v>0.13089740049083523</v>
      </c>
      <c r="O91" s="257">
        <f>O28</f>
        <v>3.2321263039072068E-2</v>
      </c>
      <c r="P91" s="256">
        <f t="shared" si="94"/>
        <v>0.67328664436151919</v>
      </c>
      <c r="Q91" s="256">
        <f t="shared" si="94"/>
        <v>0.41367171095028421</v>
      </c>
      <c r="R91" s="256">
        <f t="shared" si="94"/>
        <v>0.35970341832579189</v>
      </c>
      <c r="S91" s="256">
        <f t="shared" si="94"/>
        <v>0.33851614402749985</v>
      </c>
      <c r="T91" s="256">
        <f t="shared" si="94"/>
        <v>0.32298324124622158</v>
      </c>
      <c r="U91" s="256">
        <f t="shared" si="94"/>
        <v>0.23722971298743753</v>
      </c>
      <c r="V91" s="256">
        <f t="shared" si="94"/>
        <v>0.20479462450012265</v>
      </c>
      <c r="W91" s="256">
        <f t="shared" si="94"/>
        <v>0.36796680863992132</v>
      </c>
      <c r="X91" s="256">
        <f t="shared" si="94"/>
        <v>0.39188033988775095</v>
      </c>
      <c r="Y91" s="256">
        <f t="shared" si="94"/>
        <v>0.27078141865450994</v>
      </c>
      <c r="Z91" s="256">
        <f t="shared" si="94"/>
        <v>0.30377494005716965</v>
      </c>
      <c r="AA91" s="256">
        <f t="shared" si="94"/>
        <v>-0.10291218592412356</v>
      </c>
      <c r="AB91" s="256">
        <f t="shared" si="94"/>
        <v>0.1362472858305887</v>
      </c>
      <c r="AC91" s="256">
        <f t="shared" si="94"/>
        <v>0.17864278899196634</v>
      </c>
      <c r="AD91" s="256">
        <f t="shared" si="94"/>
        <v>0.19253254170478942</v>
      </c>
      <c r="AE91" s="256">
        <f t="shared" si="94"/>
        <v>0.19364999005766514</v>
      </c>
      <c r="AF91" s="256">
        <f t="shared" si="94"/>
        <v>0.16488448998874228</v>
      </c>
      <c r="AG91" s="256">
        <f t="shared" si="94"/>
        <v>8.7399247640939426E-2</v>
      </c>
      <c r="AH91" s="256">
        <f t="shared" si="94"/>
        <v>0.18952914787453484</v>
      </c>
      <c r="AI91" s="256">
        <f t="shared" si="94"/>
        <v>8.6314645293380843E-2</v>
      </c>
      <c r="AJ91" s="256">
        <f t="shared" si="94"/>
        <v>0.12334737991587386</v>
      </c>
      <c r="AK91" s="256">
        <f t="shared" si="94"/>
        <v>0.13094951533075144</v>
      </c>
      <c r="AL91" s="256">
        <f t="shared" si="94"/>
        <v>6.8589527087920252E-2</v>
      </c>
      <c r="AM91" s="256">
        <f t="shared" si="94"/>
        <v>0.20829418850940895</v>
      </c>
      <c r="AN91" s="256">
        <f t="shared" si="94"/>
        <v>4.8960731818261868E-2</v>
      </c>
      <c r="AO91" s="256">
        <f t="shared" si="94"/>
        <v>0.14183088014039938</v>
      </c>
      <c r="AP91" s="256">
        <f t="shared" si="94"/>
        <v>9.9754589314709985E-2</v>
      </c>
      <c r="AQ91" s="256">
        <f t="shared" si="94"/>
        <v>1.2194692707097372</v>
      </c>
      <c r="AR91" s="256">
        <f t="shared" si="94"/>
        <v>0.38683175477468162</v>
      </c>
      <c r="AS91" s="256">
        <f t="shared" si="94"/>
        <v>8.6796605129676005E-2</v>
      </c>
      <c r="AT91" s="256">
        <f t="shared" si="94"/>
        <v>0.10008606643686059</v>
      </c>
      <c r="AU91" s="258">
        <f t="shared" si="94"/>
        <v>-1.5426702749938983</v>
      </c>
      <c r="AW91" s="304">
        <f t="shared" ref="AW91:BC91" si="95">AW28</f>
        <v>0.166447999252749</v>
      </c>
      <c r="AX91" s="304">
        <f t="shared" si="95"/>
        <v>0.19305902016881785</v>
      </c>
      <c r="AY91" s="304">
        <f t="shared" si="95"/>
        <v>0.12361896004170367</v>
      </c>
      <c r="AZ91" s="304">
        <f t="shared" si="95"/>
        <v>0.144554425728079</v>
      </c>
      <c r="BA91" s="304">
        <f t="shared" si="95"/>
        <v>0.12764119549463945</v>
      </c>
      <c r="BB91" s="304">
        <f t="shared" si="95"/>
        <v>0.11978289027346303</v>
      </c>
      <c r="BC91" s="374">
        <f t="shared" si="95"/>
        <v>0.10292230899714745</v>
      </c>
      <c r="BD91" s="375"/>
      <c r="BE91" s="375"/>
      <c r="BF91" s="305"/>
      <c r="BI91" s="46">
        <v>0</v>
      </c>
      <c r="BJ91" s="46">
        <v>0</v>
      </c>
      <c r="BK91" s="46">
        <v>0</v>
      </c>
      <c r="BL91" s="46">
        <v>0</v>
      </c>
      <c r="BM91" s="46">
        <v>0</v>
      </c>
      <c r="BN91" s="46"/>
      <c r="BQ91" s="304">
        <f>BQ28</f>
        <v>0.12692405841103599</v>
      </c>
      <c r="BW91" s="249"/>
      <c r="BX91" s="249"/>
    </row>
    <row r="92" spans="1:76">
      <c r="A92" s="120" t="s">
        <v>143</v>
      </c>
      <c r="B92" s="240" t="s">
        <v>137</v>
      </c>
      <c r="C92" s="105">
        <f t="shared" ref="C92:AU92" si="96">IFERROR((C21+C22+C23)/C82,0)</f>
        <v>-4.8312621272056564</v>
      </c>
      <c r="D92" s="105">
        <f t="shared" si="96"/>
        <v>-5.5787114824463613</v>
      </c>
      <c r="E92" s="105">
        <f t="shared" si="96"/>
        <v>-11.972829617241526</v>
      </c>
      <c r="F92" s="105">
        <f t="shared" si="96"/>
        <v>-8.8280706614684981</v>
      </c>
      <c r="G92" s="105">
        <f t="shared" si="96"/>
        <v>-9.9330337039950276</v>
      </c>
      <c r="H92" s="105">
        <f t="shared" si="96"/>
        <v>-9.2215762743040841</v>
      </c>
      <c r="I92" s="105">
        <f t="shared" si="96"/>
        <v>-7.1995533570692753</v>
      </c>
      <c r="J92" s="105">
        <f t="shared" si="96"/>
        <v>-7.9752349474252391</v>
      </c>
      <c r="K92" s="105">
        <f t="shared" si="96"/>
        <v>-10.586973805931219</v>
      </c>
      <c r="L92" s="106">
        <f t="shared" si="96"/>
        <v>-4.4886854362012905</v>
      </c>
      <c r="M92" s="106">
        <f t="shared" si="96"/>
        <v>-0.51926008446903527</v>
      </c>
      <c r="N92" s="106">
        <f t="shared" si="96"/>
        <v>-4.4886854362012905</v>
      </c>
      <c r="O92" s="106">
        <f t="shared" si="96"/>
        <v>-0.51926008446903482</v>
      </c>
      <c r="P92" s="105">
        <f t="shared" si="96"/>
        <v>-3.141231871121017</v>
      </c>
      <c r="Q92" s="105">
        <f t="shared" si="96"/>
        <v>-13.732654196961418</v>
      </c>
      <c r="R92" s="105">
        <f t="shared" si="96"/>
        <v>-10.257228424427998</v>
      </c>
      <c r="S92" s="105">
        <f t="shared" si="96"/>
        <v>-7.8026732394532905</v>
      </c>
      <c r="T92" s="105">
        <f t="shared" si="96"/>
        <v>-12.087740070137334</v>
      </c>
      <c r="U92" s="105">
        <f t="shared" si="96"/>
        <v>-9.5117962031076182</v>
      </c>
      <c r="V92" s="105">
        <f t="shared" si="96"/>
        <v>-5.5919143559322801</v>
      </c>
      <c r="W92" s="105">
        <f t="shared" si="96"/>
        <v>-12.892040678871254</v>
      </c>
      <c r="X92" s="105">
        <f t="shared" si="96"/>
        <v>-13.916135464385695</v>
      </c>
      <c r="Y92" s="105">
        <f t="shared" si="96"/>
        <v>-13.317091301230468</v>
      </c>
      <c r="Z92" s="105">
        <f t="shared" si="96"/>
        <v>-12.441876212573385</v>
      </c>
      <c r="AA92" s="105">
        <f t="shared" si="96"/>
        <v>2.4980464936108602</v>
      </c>
      <c r="AB92" s="105">
        <f t="shared" si="96"/>
        <v>-3.2816093334717058</v>
      </c>
      <c r="AC92" s="105">
        <f t="shared" si="96"/>
        <v>-8.1078884721250066</v>
      </c>
      <c r="AD92" s="105">
        <f t="shared" si="96"/>
        <v>-8.477367947232791</v>
      </c>
      <c r="AE92" s="105">
        <f t="shared" si="96"/>
        <v>-7.9795488480268526</v>
      </c>
      <c r="AF92" s="105">
        <f t="shared" si="96"/>
        <v>-8.3432351994789222</v>
      </c>
      <c r="AG92" s="105">
        <f t="shared" si="96"/>
        <v>-4.9597520193105575</v>
      </c>
      <c r="AH92" s="105">
        <f t="shared" si="96"/>
        <v>-13.428346723728513</v>
      </c>
      <c r="AI92" s="105">
        <f t="shared" si="96"/>
        <v>-4.8885481350457667</v>
      </c>
      <c r="AJ92" s="105">
        <f t="shared" si="96"/>
        <v>-10.73880211303238</v>
      </c>
      <c r="AK92" s="105">
        <f t="shared" si="96"/>
        <v>-13.511725503502193</v>
      </c>
      <c r="AL92" s="105">
        <f t="shared" si="96"/>
        <v>-6.5526419360791159</v>
      </c>
      <c r="AM92" s="105">
        <f t="shared" si="96"/>
        <v>-11.149697346641279</v>
      </c>
      <c r="AN92" s="105">
        <f t="shared" si="96"/>
        <v>-2.2326596123377356</v>
      </c>
      <c r="AO92" s="105">
        <f t="shared" si="96"/>
        <v>-8.4521961016001228</v>
      </c>
      <c r="AP92" s="105">
        <f t="shared" si="96"/>
        <v>-2.6669875279739759</v>
      </c>
      <c r="AQ92" s="105">
        <f t="shared" si="96"/>
        <v>-4.5959001525637451</v>
      </c>
      <c r="AR92" s="105">
        <f t="shared" si="96"/>
        <v>-9.2699079687590817</v>
      </c>
      <c r="AS92" s="105">
        <f t="shared" si="96"/>
        <v>-2.3525738421653437</v>
      </c>
      <c r="AT92" s="105">
        <f t="shared" si="96"/>
        <v>-0.84226906492325637</v>
      </c>
      <c r="AU92" s="273">
        <f t="shared" si="96"/>
        <v>9.8414147258888267</v>
      </c>
      <c r="AW92" s="119">
        <f t="shared" ref="AW92:BC92" si="97">IFERROR((AW21+AW22+AW23)/AW82,0)</f>
        <v>-6.0224315118238225</v>
      </c>
      <c r="AX92" s="119">
        <f t="shared" si="97"/>
        <v>-8.2345864731976413</v>
      </c>
      <c r="AY92" s="119">
        <f t="shared" si="97"/>
        <v>-6.6381622586080704</v>
      </c>
      <c r="AZ92" s="119">
        <f t="shared" si="97"/>
        <v>-9.2321791859859061</v>
      </c>
      <c r="BA92" s="119">
        <f t="shared" si="97"/>
        <v>-12.188199332951582</v>
      </c>
      <c r="BB92" s="119">
        <f t="shared" si="97"/>
        <v>-8.8876525393878545</v>
      </c>
      <c r="BC92" s="360">
        <f t="shared" si="97"/>
        <v>-5.4348256046606354</v>
      </c>
      <c r="BD92" s="361"/>
      <c r="BE92" s="361"/>
      <c r="BF92" s="362"/>
      <c r="BI92" s="46">
        <v>0</v>
      </c>
      <c r="BJ92" s="46">
        <v>0</v>
      </c>
      <c r="BK92" s="46">
        <v>0</v>
      </c>
      <c r="BL92" s="46">
        <v>0</v>
      </c>
      <c r="BM92" s="46">
        <v>0</v>
      </c>
      <c r="BN92" s="46"/>
      <c r="BQ92" s="119">
        <f>IFERROR((BQ21+BQ22+BQ23)/BQ82,0)</f>
        <v>-4.201822451662518</v>
      </c>
      <c r="BW92" s="249"/>
      <c r="BX92" s="249"/>
    </row>
    <row r="93" spans="1:76">
      <c r="A93" s="120" t="str">
        <f>A19</f>
        <v>Share of JV Income/(Loss)</v>
      </c>
      <c r="B93" s="240" t="s">
        <v>137</v>
      </c>
      <c r="C93" s="105">
        <f t="shared" ref="C93:AU93" si="98">C19/C6</f>
        <v>0</v>
      </c>
      <c r="D93" s="105">
        <f t="shared" si="98"/>
        <v>-2.2780991633170453</v>
      </c>
      <c r="E93" s="105">
        <f t="shared" si="98"/>
        <v>-5.4426976502890803</v>
      </c>
      <c r="F93" s="105">
        <f t="shared" si="98"/>
        <v>-4.152536045242444</v>
      </c>
      <c r="G93" s="105">
        <f t="shared" si="98"/>
        <v>-4.6140492043355907</v>
      </c>
      <c r="H93" s="105">
        <f t="shared" si="98"/>
        <v>-1.6458412622687255</v>
      </c>
      <c r="I93" s="105">
        <f t="shared" si="98"/>
        <v>-0.56185979654267559</v>
      </c>
      <c r="J93" s="105">
        <f t="shared" si="98"/>
        <v>9.1953889194965777E-2</v>
      </c>
      <c r="K93" s="105">
        <f t="shared" si="98"/>
        <v>1.7396638751398883</v>
      </c>
      <c r="L93" s="106">
        <f t="shared" si="98"/>
        <v>1.3887320578159378E-2</v>
      </c>
      <c r="M93" s="106">
        <f t="shared" si="98"/>
        <v>0.33271970024284986</v>
      </c>
      <c r="N93" s="106">
        <f t="shared" si="98"/>
        <v>1.3887320578159374E-2</v>
      </c>
      <c r="O93" s="106">
        <f t="shared" si="98"/>
        <v>0.33271970024284991</v>
      </c>
      <c r="P93" s="105">
        <f t="shared" si="98"/>
        <v>-4.1721869952213515</v>
      </c>
      <c r="Q93" s="105">
        <f t="shared" si="98"/>
        <v>-1.8296037092944164</v>
      </c>
      <c r="R93" s="105">
        <f t="shared" si="98"/>
        <v>-4.4963097131243082</v>
      </c>
      <c r="S93" s="105">
        <f t="shared" si="98"/>
        <v>-6.0821872682096849</v>
      </c>
      <c r="T93" s="105">
        <f t="shared" si="98"/>
        <v>-4.7925802177726817</v>
      </c>
      <c r="U93" s="105">
        <f t="shared" si="98"/>
        <v>-3.9633646047034627</v>
      </c>
      <c r="V93" s="105">
        <f t="shared" si="98"/>
        <v>-2.5258630345968132</v>
      </c>
      <c r="W93" s="105">
        <f t="shared" si="98"/>
        <v>-7.3509928918077794</v>
      </c>
      <c r="X93" s="105">
        <f t="shared" si="98"/>
        <v>-1.7281969907694135</v>
      </c>
      <c r="Y93" s="105">
        <f t="shared" si="98"/>
        <v>-0.51860535361908344</v>
      </c>
      <c r="Z93" s="105">
        <f t="shared" si="98"/>
        <v>-1.9943352619998715</v>
      </c>
      <c r="AA93" s="105">
        <f t="shared" si="98"/>
        <v>-2.3666976292981317</v>
      </c>
      <c r="AB93" s="105">
        <f t="shared" si="98"/>
        <v>-0.41153232191522654</v>
      </c>
      <c r="AC93" s="105">
        <f t="shared" si="98"/>
        <v>-0.54114243177134735</v>
      </c>
      <c r="AD93" s="105">
        <f t="shared" si="98"/>
        <v>-0.65109845571574665</v>
      </c>
      <c r="AE93" s="105">
        <f t="shared" si="98"/>
        <v>-0.60644460228017116</v>
      </c>
      <c r="AF93" s="105">
        <f t="shared" si="98"/>
        <v>1.9068991050673789</v>
      </c>
      <c r="AG93" s="105">
        <f t="shared" si="98"/>
        <v>-1.5349438651913272</v>
      </c>
      <c r="AH93" s="105">
        <f t="shared" si="98"/>
        <v>0.57506561836100001</v>
      </c>
      <c r="AI93" s="105">
        <f t="shared" si="98"/>
        <v>-0.56207466957218599</v>
      </c>
      <c r="AJ93" s="105">
        <f t="shared" si="98"/>
        <v>-0.57535151867822987</v>
      </c>
      <c r="AK93" s="105">
        <f t="shared" si="98"/>
        <v>2.5565967441349904</v>
      </c>
      <c r="AL93" s="105">
        <f t="shared" si="98"/>
        <v>5.4334849920118833</v>
      </c>
      <c r="AM93" s="105">
        <f t="shared" si="98"/>
        <v>-0.66678874667674271</v>
      </c>
      <c r="AN93" s="105">
        <f t="shared" si="98"/>
        <v>-3.0630856790568061E-3</v>
      </c>
      <c r="AO93" s="105">
        <f t="shared" si="98"/>
        <v>-5.3364218182410737E-2</v>
      </c>
      <c r="AP93" s="105">
        <f t="shared" si="98"/>
        <v>-4.6739830581696666E-2</v>
      </c>
      <c r="AQ93" s="105">
        <f t="shared" si="98"/>
        <v>0.17524625590126827</v>
      </c>
      <c r="AR93" s="105">
        <f t="shared" si="98"/>
        <v>0.14424157404988469</v>
      </c>
      <c r="AS93" s="105">
        <f t="shared" si="98"/>
        <v>0.63947572889514437</v>
      </c>
      <c r="AT93" s="105">
        <f t="shared" si="98"/>
        <v>0.3614731341842255</v>
      </c>
      <c r="AU93" s="273">
        <f t="shared" si="98"/>
        <v>0.19629192652272215</v>
      </c>
      <c r="AW93" s="119">
        <f t="shared" ref="AW93:BC93" si="99">AW19/AW6</f>
        <v>-0.48513731935253473</v>
      </c>
      <c r="AX93" s="119">
        <f t="shared" si="99"/>
        <v>-0.62932121097818838</v>
      </c>
      <c r="AY93" s="119">
        <f t="shared" si="99"/>
        <v>0.17241632421233835</v>
      </c>
      <c r="AZ93" s="119">
        <f t="shared" si="99"/>
        <v>1.6313428536751044E-2</v>
      </c>
      <c r="BA93" s="119">
        <f t="shared" si="99"/>
        <v>1.0617067284604125</v>
      </c>
      <c r="BB93" s="119">
        <f t="shared" si="99"/>
        <v>2.3349354661139801</v>
      </c>
      <c r="BC93" s="360">
        <f t="shared" si="99"/>
        <v>-2.8960928091533847E-2</v>
      </c>
      <c r="BD93" s="361"/>
      <c r="BE93" s="361"/>
      <c r="BF93" s="362"/>
      <c r="BI93" s="46">
        <v>0</v>
      </c>
      <c r="BJ93" s="46">
        <v>0</v>
      </c>
      <c r="BK93" s="46">
        <v>0</v>
      </c>
      <c r="BL93" s="46">
        <v>0</v>
      </c>
      <c r="BM93" s="46">
        <v>0</v>
      </c>
      <c r="BN93" s="46"/>
      <c r="BQ93" s="119">
        <f>BQ19/BQ6</f>
        <v>-4.8562158222090965E-2</v>
      </c>
      <c r="BW93" s="249"/>
      <c r="BX93" s="249"/>
    </row>
    <row r="94" spans="1:76">
      <c r="A94" s="120" t="str">
        <f>A25</f>
        <v>Non Controlling Interests (NCI)</v>
      </c>
      <c r="B94" s="240" t="s">
        <v>137</v>
      </c>
      <c r="C94" s="105">
        <f t="shared" ref="C94:AU94" si="100">C25/C6</f>
        <v>-5.5658399945000836</v>
      </c>
      <c r="D94" s="105">
        <f t="shared" si="100"/>
        <v>1.0450685930728358</v>
      </c>
      <c r="E94" s="105">
        <f t="shared" si="100"/>
        <v>-1.0061500982943212</v>
      </c>
      <c r="F94" s="105">
        <f t="shared" si="100"/>
        <v>-1.0575639311145901</v>
      </c>
      <c r="G94" s="105">
        <f t="shared" si="100"/>
        <v>-1.4042128197312902</v>
      </c>
      <c r="H94" s="105">
        <f t="shared" si="100"/>
        <v>-1.1591209309656643</v>
      </c>
      <c r="I94" s="105">
        <f t="shared" si="100"/>
        <v>-0.52615029457839735</v>
      </c>
      <c r="J94" s="105">
        <f t="shared" si="100"/>
        <v>-0.63261232757657537</v>
      </c>
      <c r="K94" s="105">
        <f t="shared" si="100"/>
        <v>0.37937405065070667</v>
      </c>
      <c r="L94" s="106">
        <f t="shared" si="100"/>
        <v>2.31914904766708</v>
      </c>
      <c r="M94" s="106">
        <f t="shared" si="100"/>
        <v>-0.89879423492345223</v>
      </c>
      <c r="N94" s="106">
        <f t="shared" si="100"/>
        <v>2.31914904766708</v>
      </c>
      <c r="O94" s="106">
        <f t="shared" si="100"/>
        <v>-0.89879423492345245</v>
      </c>
      <c r="P94" s="105">
        <f t="shared" si="100"/>
        <v>-0.40071852496476251</v>
      </c>
      <c r="Q94" s="105">
        <f t="shared" si="100"/>
        <v>-1.2053960058077784</v>
      </c>
      <c r="R94" s="105">
        <f t="shared" si="100"/>
        <v>-2.3412067214322061</v>
      </c>
      <c r="S94" s="105">
        <f t="shared" si="100"/>
        <v>-0.25308501766213237</v>
      </c>
      <c r="T94" s="105">
        <f t="shared" si="100"/>
        <v>-1.5323261467534055</v>
      </c>
      <c r="U94" s="105">
        <f t="shared" si="100"/>
        <v>-2.2421747153905409</v>
      </c>
      <c r="V94" s="105">
        <f t="shared" si="100"/>
        <v>-0.5965936535442109</v>
      </c>
      <c r="W94" s="105">
        <f t="shared" si="100"/>
        <v>-1.2703208837480138</v>
      </c>
      <c r="X94" s="105">
        <f t="shared" si="100"/>
        <v>-1.6945906102165267</v>
      </c>
      <c r="Y94" s="105">
        <f t="shared" si="100"/>
        <v>-1.5404669426779198</v>
      </c>
      <c r="Z94" s="105">
        <f t="shared" si="100"/>
        <v>-0.55580159603648327</v>
      </c>
      <c r="AA94" s="105">
        <f t="shared" si="100"/>
        <v>-0.8917369096404113</v>
      </c>
      <c r="AB94" s="105">
        <f t="shared" si="100"/>
        <v>-1.0560686522754836</v>
      </c>
      <c r="AC94" s="105">
        <f t="shared" si="100"/>
        <v>-0.69706237122768899</v>
      </c>
      <c r="AD94" s="105">
        <f t="shared" si="100"/>
        <v>-0.45188798976692918</v>
      </c>
      <c r="AE94" s="105">
        <f t="shared" si="100"/>
        <v>-1.6320177007440605E-2</v>
      </c>
      <c r="AF94" s="105">
        <f t="shared" si="100"/>
        <v>-0.92152947630845217</v>
      </c>
      <c r="AG94" s="105">
        <f t="shared" si="100"/>
        <v>-0.89673356703631801</v>
      </c>
      <c r="AH94" s="105">
        <f t="shared" si="100"/>
        <v>-0.39076982227273077</v>
      </c>
      <c r="AI94" s="105">
        <f t="shared" si="100"/>
        <v>-0.35410972640395261</v>
      </c>
      <c r="AJ94" s="105">
        <f t="shared" si="100"/>
        <v>-0.36231492450274727</v>
      </c>
      <c r="AK94" s="105">
        <f t="shared" si="100"/>
        <v>-0.32169057492194758</v>
      </c>
      <c r="AL94" s="105">
        <f t="shared" si="100"/>
        <v>0.73128279568060706</v>
      </c>
      <c r="AM94" s="105">
        <f t="shared" si="100"/>
        <v>1.2838667064937004</v>
      </c>
      <c r="AN94" s="105">
        <f t="shared" si="100"/>
        <v>-0.27142452998599303</v>
      </c>
      <c r="AO94" s="105">
        <f t="shared" si="100"/>
        <v>-0.55022050483119889</v>
      </c>
      <c r="AP94" s="105">
        <f t="shared" si="100"/>
        <v>3.3534466639940526</v>
      </c>
      <c r="AQ94" s="105">
        <f t="shared" si="100"/>
        <v>6.9216061959855146</v>
      </c>
      <c r="AR94" s="105">
        <f t="shared" si="100"/>
        <v>0.24122608686920186</v>
      </c>
      <c r="AS94" s="105">
        <f t="shared" si="100"/>
        <v>-6.3630507396778377E-2</v>
      </c>
      <c r="AT94" s="105">
        <f t="shared" si="100"/>
        <v>-0.93674122849117225</v>
      </c>
      <c r="AU94" s="273">
        <f t="shared" si="100"/>
        <v>-2.7183699463609985</v>
      </c>
      <c r="AW94" s="376">
        <f t="shared" ref="AW94:BC94" si="101">AW25/AW6</f>
        <v>-0.85219060274806424</v>
      </c>
      <c r="AX94" s="376">
        <f t="shared" si="101"/>
        <v>-0.2394658553154973</v>
      </c>
      <c r="AY94" s="376">
        <f t="shared" si="101"/>
        <v>-0.90903382266016053</v>
      </c>
      <c r="AZ94" s="376">
        <f t="shared" si="101"/>
        <v>-0.37275629389526266</v>
      </c>
      <c r="BA94" s="376">
        <f t="shared" si="101"/>
        <v>-0.34108072108198106</v>
      </c>
      <c r="BB94" s="376">
        <f t="shared" si="101"/>
        <v>1.0119601370939437</v>
      </c>
      <c r="BC94" s="377">
        <f t="shared" si="101"/>
        <v>-0.41496432446860493</v>
      </c>
      <c r="BD94" s="361"/>
      <c r="BE94" s="361"/>
      <c r="BF94" s="362"/>
      <c r="BI94" s="46">
        <v>0</v>
      </c>
      <c r="BJ94" s="46">
        <v>0</v>
      </c>
      <c r="BK94" s="46">
        <v>0</v>
      </c>
      <c r="BL94" s="46">
        <v>0</v>
      </c>
      <c r="BM94" s="46">
        <v>0</v>
      </c>
      <c r="BN94" s="46"/>
      <c r="BQ94" s="376">
        <f>BQ25/BQ6</f>
        <v>2.0083691872076832</v>
      </c>
      <c r="BW94" s="249"/>
      <c r="BX94" s="249"/>
    </row>
    <row r="95" spans="1:76">
      <c r="A95" s="120" t="s">
        <v>2</v>
      </c>
      <c r="B95" s="240" t="s">
        <v>137</v>
      </c>
      <c r="C95" s="378"/>
      <c r="D95" s="378"/>
      <c r="E95" s="378"/>
      <c r="F95" s="378"/>
      <c r="G95" s="378"/>
      <c r="H95" s="378"/>
      <c r="I95" s="378"/>
      <c r="J95" s="378"/>
      <c r="K95" s="378"/>
      <c r="L95" s="379">
        <f>L26/L6</f>
        <v>-0.80480193329009819</v>
      </c>
      <c r="M95" s="379">
        <f>M26/M6</f>
        <v>0</v>
      </c>
      <c r="N95" s="379">
        <f>N26/N6</f>
        <v>-0.80480193329009819</v>
      </c>
      <c r="O95" s="379">
        <f>O26/O6</f>
        <v>0</v>
      </c>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78"/>
      <c r="AO95" s="378"/>
      <c r="AP95" s="378"/>
      <c r="AQ95" s="378">
        <f>AQ26/AQ6</f>
        <v>-3.4477440871911886</v>
      </c>
      <c r="AR95" s="378">
        <f>AR26/AR6</f>
        <v>0</v>
      </c>
      <c r="AS95" s="378">
        <f>AS26/AS6</f>
        <v>0</v>
      </c>
      <c r="AT95" s="378">
        <f>AT26/AT6</f>
        <v>0</v>
      </c>
      <c r="AU95" s="380">
        <f>AU26/AU6</f>
        <v>0</v>
      </c>
      <c r="AW95" s="376"/>
      <c r="AX95" s="376"/>
      <c r="AY95" s="376"/>
      <c r="AZ95" s="376"/>
      <c r="BA95" s="376"/>
      <c r="BB95" s="376"/>
      <c r="BC95" s="377"/>
      <c r="BD95" s="361"/>
      <c r="BE95" s="361"/>
      <c r="BF95" s="362"/>
      <c r="BI95" s="46"/>
      <c r="BJ95" s="46"/>
      <c r="BK95" s="46"/>
      <c r="BL95" s="46"/>
      <c r="BM95" s="46"/>
      <c r="BN95" s="46"/>
      <c r="BQ95" s="376"/>
      <c r="BW95" s="249"/>
      <c r="BX95" s="249"/>
    </row>
    <row r="96" spans="1:76" s="173" customFormat="1">
      <c r="A96" s="366" t="s">
        <v>144</v>
      </c>
      <c r="B96" s="367" t="s">
        <v>137</v>
      </c>
      <c r="C96" s="368">
        <f t="shared" ref="C96:K96" si="102">SUM(C92:C94)</f>
        <v>-10.397102121705739</v>
      </c>
      <c r="D96" s="368">
        <f t="shared" si="102"/>
        <v>-6.8117420526905708</v>
      </c>
      <c r="E96" s="368">
        <f t="shared" si="102"/>
        <v>-18.421677365824927</v>
      </c>
      <c r="F96" s="368">
        <f t="shared" si="102"/>
        <v>-14.038170637825532</v>
      </c>
      <c r="G96" s="368">
        <f t="shared" si="102"/>
        <v>-15.951295728061909</v>
      </c>
      <c r="H96" s="368">
        <f t="shared" si="102"/>
        <v>-12.026538467538472</v>
      </c>
      <c r="I96" s="368">
        <f t="shared" si="102"/>
        <v>-8.2875634481903475</v>
      </c>
      <c r="J96" s="368">
        <f t="shared" si="102"/>
        <v>-8.515893385806848</v>
      </c>
      <c r="K96" s="368">
        <f t="shared" si="102"/>
        <v>-8.4679358801406241</v>
      </c>
      <c r="L96" s="369">
        <f>SUM(L92:L95)</f>
        <v>-2.9604510012461498</v>
      </c>
      <c r="M96" s="369">
        <f>SUM(M92:M95)</f>
        <v>-1.0853346191496376</v>
      </c>
      <c r="N96" s="369">
        <f>SUM(N92:N95)</f>
        <v>-2.9604510012461498</v>
      </c>
      <c r="O96" s="369">
        <f>SUM(O92:O95)</f>
        <v>-1.0853346191496374</v>
      </c>
      <c r="P96" s="368">
        <f t="shared" ref="P96:AP96" si="103">SUM(P92:P94)</f>
        <v>-7.7141373913071316</v>
      </c>
      <c r="Q96" s="368">
        <f t="shared" si="103"/>
        <v>-16.767653912063611</v>
      </c>
      <c r="R96" s="368">
        <f t="shared" si="103"/>
        <v>-17.094744858984512</v>
      </c>
      <c r="S96" s="368">
        <f t="shared" si="103"/>
        <v>-14.137945525325106</v>
      </c>
      <c r="T96" s="368">
        <f t="shared" si="103"/>
        <v>-18.412646434663422</v>
      </c>
      <c r="U96" s="368">
        <f t="shared" si="103"/>
        <v>-15.717335523201623</v>
      </c>
      <c r="V96" s="368">
        <f t="shared" si="103"/>
        <v>-8.7143710440733049</v>
      </c>
      <c r="W96" s="368">
        <f t="shared" si="103"/>
        <v>-21.513354454427045</v>
      </c>
      <c r="X96" s="368">
        <f t="shared" si="103"/>
        <v>-17.338923065371635</v>
      </c>
      <c r="Y96" s="368">
        <f t="shared" si="103"/>
        <v>-15.376163597527471</v>
      </c>
      <c r="Z96" s="368">
        <f t="shared" si="103"/>
        <v>-14.99201307060974</v>
      </c>
      <c r="AA96" s="368">
        <f t="shared" si="103"/>
        <v>-0.76038804532768278</v>
      </c>
      <c r="AB96" s="368">
        <f t="shared" si="103"/>
        <v>-4.7492103076624161</v>
      </c>
      <c r="AC96" s="368">
        <f t="shared" si="103"/>
        <v>-9.3460932751240424</v>
      </c>
      <c r="AD96" s="368">
        <f t="shared" si="103"/>
        <v>-9.5803543927154671</v>
      </c>
      <c r="AE96" s="368">
        <f t="shared" si="103"/>
        <v>-8.602313627314464</v>
      </c>
      <c r="AF96" s="368">
        <f t="shared" si="103"/>
        <v>-7.3578655707199951</v>
      </c>
      <c r="AG96" s="368">
        <f t="shared" si="103"/>
        <v>-7.3914294515382029</v>
      </c>
      <c r="AH96" s="368">
        <f t="shared" si="103"/>
        <v>-13.244050927640243</v>
      </c>
      <c r="AI96" s="368">
        <f t="shared" si="103"/>
        <v>-5.8047325310219051</v>
      </c>
      <c r="AJ96" s="368">
        <f t="shared" si="103"/>
        <v>-11.676468556213358</v>
      </c>
      <c r="AK96" s="368">
        <f t="shared" si="103"/>
        <v>-11.276819334289149</v>
      </c>
      <c r="AL96" s="368">
        <f t="shared" si="103"/>
        <v>-0.38787414838662559</v>
      </c>
      <c r="AM96" s="368">
        <f t="shared" si="103"/>
        <v>-10.532619386824321</v>
      </c>
      <c r="AN96" s="368">
        <f t="shared" si="103"/>
        <v>-2.5071472280027853</v>
      </c>
      <c r="AO96" s="368">
        <f t="shared" si="103"/>
        <v>-9.0557808246137323</v>
      </c>
      <c r="AP96" s="368">
        <f t="shared" si="103"/>
        <v>0.63971930543837985</v>
      </c>
      <c r="AQ96" s="368">
        <f>SUM(AQ92:AQ95)</f>
        <v>-0.94679178786815044</v>
      </c>
      <c r="AR96" s="368">
        <f>SUM(AR92:AR95)</f>
        <v>-8.8844403078399949</v>
      </c>
      <c r="AS96" s="368">
        <f>SUM(AS92:AS95)</f>
        <v>-1.7767286206669779</v>
      </c>
      <c r="AT96" s="368">
        <f>SUM(AT92:AT95)</f>
        <v>-1.4175371592302031</v>
      </c>
      <c r="AU96" s="370">
        <f>SUM(AU92:AU95)</f>
        <v>7.3193367060505503</v>
      </c>
      <c r="AW96" s="371">
        <f t="shared" ref="AW96:BC96" si="104">SUM(AW92:AW94)</f>
        <v>-7.3597594339244212</v>
      </c>
      <c r="AX96" s="371">
        <f t="shared" si="104"/>
        <v>-9.1033735394913275</v>
      </c>
      <c r="AY96" s="371">
        <f t="shared" si="104"/>
        <v>-7.3747797570558928</v>
      </c>
      <c r="AZ96" s="371">
        <f t="shared" si="104"/>
        <v>-9.5886220513444176</v>
      </c>
      <c r="BA96" s="371">
        <f t="shared" si="104"/>
        <v>-11.46757332557315</v>
      </c>
      <c r="BB96" s="371">
        <f t="shared" si="104"/>
        <v>-5.5407569361799309</v>
      </c>
      <c r="BC96" s="372">
        <f t="shared" si="104"/>
        <v>-5.8787508572207745</v>
      </c>
      <c r="BD96" s="358"/>
      <c r="BE96" s="358"/>
      <c r="BF96" s="359"/>
      <c r="BG96" s="373"/>
      <c r="BH96" s="373"/>
      <c r="BI96" s="46">
        <v>0</v>
      </c>
      <c r="BJ96" s="46">
        <v>0</v>
      </c>
      <c r="BK96" s="46">
        <v>0</v>
      </c>
      <c r="BL96" s="46">
        <v>0</v>
      </c>
      <c r="BM96" s="46">
        <v>0</v>
      </c>
      <c r="BN96" s="46"/>
      <c r="BQ96" s="371">
        <f>SUM(BQ92:BQ94)</f>
        <v>-2.2420154226769258</v>
      </c>
      <c r="BW96" s="249"/>
      <c r="BX96" s="249"/>
    </row>
    <row r="97" spans="1:76">
      <c r="A97" s="35"/>
      <c r="B97" s="240"/>
      <c r="C97" s="105"/>
      <c r="D97" s="105"/>
      <c r="E97" s="105"/>
      <c r="F97" s="105"/>
      <c r="G97" s="105"/>
      <c r="H97" s="105"/>
      <c r="I97" s="105"/>
      <c r="J97" s="105"/>
      <c r="K97" s="105"/>
      <c r="L97" s="106"/>
      <c r="M97" s="106"/>
      <c r="N97" s="106"/>
      <c r="O97" s="106"/>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273"/>
      <c r="AW97" s="119"/>
      <c r="AX97" s="119"/>
      <c r="AY97" s="119"/>
      <c r="AZ97" s="119"/>
      <c r="BA97" s="119"/>
      <c r="BB97" s="119"/>
      <c r="BC97" s="360"/>
      <c r="BD97" s="361"/>
      <c r="BE97" s="361"/>
      <c r="BF97" s="362"/>
      <c r="BI97" s="46">
        <v>0</v>
      </c>
      <c r="BJ97" s="46">
        <v>0</v>
      </c>
      <c r="BK97" s="46">
        <v>0</v>
      </c>
      <c r="BL97" s="46">
        <v>0</v>
      </c>
      <c r="BM97" s="46">
        <v>0</v>
      </c>
      <c r="BN97" s="46"/>
      <c r="BQ97" s="119"/>
      <c r="BW97" s="249"/>
      <c r="BX97" s="249"/>
    </row>
    <row r="98" spans="1:76" s="173" customFormat="1">
      <c r="A98" s="366" t="s">
        <v>145</v>
      </c>
      <c r="B98" s="367" t="s">
        <v>137</v>
      </c>
      <c r="C98" s="368">
        <f t="shared" ref="C98:AQ98" si="105">C96+C90</f>
        <v>-57.599956619377082</v>
      </c>
      <c r="D98" s="368">
        <f t="shared" si="105"/>
        <v>-56.87729429205757</v>
      </c>
      <c r="E98" s="368">
        <f t="shared" si="105"/>
        <v>-78.985800341129618</v>
      </c>
      <c r="F98" s="368">
        <f t="shared" si="105"/>
        <v>-72.732982345996973</v>
      </c>
      <c r="G98" s="368">
        <f t="shared" si="105"/>
        <v>-72.008358303795916</v>
      </c>
      <c r="H98" s="368">
        <f t="shared" si="105"/>
        <v>-65.617487492659052</v>
      </c>
      <c r="I98" s="368">
        <f t="shared" si="105"/>
        <v>-57.499785769078599</v>
      </c>
      <c r="J98" s="368">
        <f t="shared" si="105"/>
        <v>-59.89332340117577</v>
      </c>
      <c r="K98" s="368">
        <f t="shared" si="105"/>
        <v>-62.654824597288659</v>
      </c>
      <c r="L98" s="369">
        <f t="shared" si="105"/>
        <v>-61.606116610308838</v>
      </c>
      <c r="M98" s="369">
        <f t="shared" si="105"/>
        <v>-66.204990197342767</v>
      </c>
      <c r="N98" s="369">
        <f t="shared" si="105"/>
        <v>-61.606116610308838</v>
      </c>
      <c r="O98" s="369">
        <f t="shared" si="105"/>
        <v>-66.204990197342781</v>
      </c>
      <c r="P98" s="368">
        <f t="shared" si="105"/>
        <v>-67.37405425517855</v>
      </c>
      <c r="Q98" s="368">
        <f t="shared" si="105"/>
        <v>-75.534448557037209</v>
      </c>
      <c r="R98" s="368">
        <f t="shared" si="105"/>
        <v>-75.125039530226758</v>
      </c>
      <c r="S98" s="368">
        <f t="shared" si="105"/>
        <v>-77.160443880968529</v>
      </c>
      <c r="T98" s="368">
        <f t="shared" si="105"/>
        <v>-73.807963581579656</v>
      </c>
      <c r="U98" s="368">
        <f t="shared" si="105"/>
        <v>-72.040969994448574</v>
      </c>
      <c r="V98" s="368">
        <f t="shared" si="105"/>
        <v>-64.540402309368233</v>
      </c>
      <c r="W98" s="368">
        <f t="shared" si="105"/>
        <v>-78.193776612445731</v>
      </c>
      <c r="X98" s="368">
        <f t="shared" si="105"/>
        <v>-71.477569149485987</v>
      </c>
      <c r="Y98" s="368">
        <f t="shared" si="105"/>
        <v>-69.320190725644537</v>
      </c>
      <c r="Z98" s="368">
        <f t="shared" si="105"/>
        <v>-66.858400027917071</v>
      </c>
      <c r="AA98" s="368">
        <f t="shared" si="105"/>
        <v>-55.235906444725551</v>
      </c>
      <c r="AB98" s="368">
        <f t="shared" si="105"/>
        <v>-57.029584052703903</v>
      </c>
      <c r="AC98" s="368">
        <f t="shared" si="105"/>
        <v>-58.42373236736718</v>
      </c>
      <c r="AD98" s="368">
        <f t="shared" si="105"/>
        <v>-56.604328978877319</v>
      </c>
      <c r="AE98" s="368">
        <f t="shared" si="105"/>
        <v>-57.860739934499229</v>
      </c>
      <c r="AF98" s="368">
        <f t="shared" si="105"/>
        <v>-56.754157493323504</v>
      </c>
      <c r="AG98" s="368">
        <f t="shared" si="105"/>
        <v>-57.938985133703667</v>
      </c>
      <c r="AH98" s="368">
        <f t="shared" si="105"/>
        <v>-64.426860943786991</v>
      </c>
      <c r="AI98" s="368">
        <f t="shared" si="105"/>
        <v>-60.063929732172994</v>
      </c>
      <c r="AJ98" s="368">
        <f t="shared" si="105"/>
        <v>-64.9186412578062</v>
      </c>
      <c r="AK98" s="368">
        <f t="shared" si="105"/>
        <v>-60.646631873872259</v>
      </c>
      <c r="AL98" s="368">
        <f t="shared" si="105"/>
        <v>-54.650455376965041</v>
      </c>
      <c r="AM98" s="368">
        <f t="shared" si="105"/>
        <v>-69.778132248958698</v>
      </c>
      <c r="AN98" s="368">
        <f t="shared" si="105"/>
        <v>-59.291763973181574</v>
      </c>
      <c r="AO98" s="368">
        <f t="shared" si="105"/>
        <v>-64.271943520302543</v>
      </c>
      <c r="AP98" s="368">
        <f t="shared" si="105"/>
        <v>-56.658396831426572</v>
      </c>
      <c r="AQ98" s="368">
        <f t="shared" si="105"/>
        <v>-66.821856134049582</v>
      </c>
      <c r="AR98" s="368">
        <f>AR96+AR90</f>
        <v>-76.651776325085521</v>
      </c>
      <c r="AS98" s="368">
        <f>AS96+AS90</f>
        <v>-68.67438996000476</v>
      </c>
      <c r="AT98" s="368">
        <f>AT96+AT90</f>
        <v>-61.089957054421497</v>
      </c>
      <c r="AU98" s="370">
        <f>AU96+AU90</f>
        <v>-59.385295468079548</v>
      </c>
      <c r="AW98" s="371">
        <f t="shared" ref="AW98:BC98" si="106">AW96+AW90</f>
        <v>-57.821314599355951</v>
      </c>
      <c r="AX98" s="371">
        <f t="shared" si="106"/>
        <v>-57.217068233530966</v>
      </c>
      <c r="AY98" s="371">
        <f t="shared" si="106"/>
        <v>-57.351239683963378</v>
      </c>
      <c r="AZ98" s="371">
        <f t="shared" si="106"/>
        <v>-62.283064444436228</v>
      </c>
      <c r="BA98" s="371">
        <f t="shared" si="106"/>
        <v>-62.685677106750617</v>
      </c>
      <c r="BB98" s="371">
        <f t="shared" si="106"/>
        <v>-62.334349249197921</v>
      </c>
      <c r="BC98" s="372">
        <f t="shared" si="106"/>
        <v>-61.8558395452093</v>
      </c>
      <c r="BD98" s="358"/>
      <c r="BE98" s="358"/>
      <c r="BF98" s="359"/>
      <c r="BG98" s="373"/>
      <c r="BH98" s="373"/>
      <c r="BI98" s="46">
        <v>0</v>
      </c>
      <c r="BJ98" s="46">
        <v>0</v>
      </c>
      <c r="BK98" s="46">
        <v>0</v>
      </c>
      <c r="BL98" s="46">
        <v>0</v>
      </c>
      <c r="BM98" s="46">
        <v>0</v>
      </c>
      <c r="BN98" s="46"/>
      <c r="BQ98" s="371">
        <f>BQ96+BQ90</f>
        <v>-55.596504536944991</v>
      </c>
      <c r="BW98" s="249"/>
      <c r="BX98" s="249"/>
    </row>
    <row r="99" spans="1:76">
      <c r="A99" s="35"/>
      <c r="B99" s="240"/>
      <c r="C99" s="105"/>
      <c r="D99" s="105"/>
      <c r="E99" s="105"/>
      <c r="F99" s="105"/>
      <c r="G99" s="105"/>
      <c r="H99" s="105"/>
      <c r="I99" s="105"/>
      <c r="J99" s="105"/>
      <c r="K99" s="105"/>
      <c r="L99" s="106"/>
      <c r="M99" s="106"/>
      <c r="N99" s="106"/>
      <c r="O99" s="106"/>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273"/>
      <c r="AW99" s="119"/>
      <c r="AX99" s="119"/>
      <c r="AY99" s="119"/>
      <c r="AZ99" s="119"/>
      <c r="BA99" s="119"/>
      <c r="BB99" s="119"/>
      <c r="BC99" s="360"/>
      <c r="BD99" s="361"/>
      <c r="BE99" s="361"/>
      <c r="BF99" s="362"/>
      <c r="BI99" s="46">
        <v>0</v>
      </c>
      <c r="BJ99" s="46">
        <v>0</v>
      </c>
      <c r="BK99" s="46">
        <v>0</v>
      </c>
      <c r="BL99" s="46">
        <v>0</v>
      </c>
      <c r="BM99" s="46">
        <v>0</v>
      </c>
      <c r="BN99" s="46"/>
      <c r="BQ99" s="119"/>
      <c r="BW99" s="249"/>
      <c r="BX99" s="249"/>
    </row>
    <row r="100" spans="1:76">
      <c r="A100" s="381" t="str">
        <f>A27</f>
        <v>NP after Tax &amp; NCI</v>
      </c>
      <c r="B100" s="382" t="s">
        <v>137</v>
      </c>
      <c r="C100" s="378">
        <f t="shared" ref="C100:BC100" si="107">C85+C98</f>
        <v>67.161769236153972</v>
      </c>
      <c r="D100" s="378">
        <f t="shared" si="107"/>
        <v>70.138089731247405</v>
      </c>
      <c r="E100" s="378">
        <f t="shared" si="107"/>
        <v>8.8030307279394151</v>
      </c>
      <c r="F100" s="378">
        <f t="shared" si="107"/>
        <v>9.5937309029484936</v>
      </c>
      <c r="G100" s="378">
        <f t="shared" si="107"/>
        <v>18.925342818112881</v>
      </c>
      <c r="H100" s="378">
        <f t="shared" si="107"/>
        <v>25.563909054894921</v>
      </c>
      <c r="I100" s="378">
        <f t="shared" si="107"/>
        <v>31.337894269475896</v>
      </c>
      <c r="J100" s="378">
        <f t="shared" si="107"/>
        <v>50.423665750362325</v>
      </c>
      <c r="K100" s="378">
        <f t="shared" si="107"/>
        <v>75.683756227956735</v>
      </c>
      <c r="L100" s="379">
        <f t="shared" si="107"/>
        <v>31.331180607706735</v>
      </c>
      <c r="M100" s="379">
        <f t="shared" si="107"/>
        <v>14.980253035680562</v>
      </c>
      <c r="N100" s="379">
        <f t="shared" si="107"/>
        <v>31.331180607706735</v>
      </c>
      <c r="O100" s="379">
        <f t="shared" si="107"/>
        <v>14.980253035680533</v>
      </c>
      <c r="P100" s="378">
        <f t="shared" si="107"/>
        <v>-3.0486180357288504</v>
      </c>
      <c r="Q100" s="378">
        <f t="shared" si="107"/>
        <v>16.429332571287745</v>
      </c>
      <c r="R100" s="378">
        <f t="shared" si="107"/>
        <v>11.421048713868842</v>
      </c>
      <c r="S100" s="378">
        <f t="shared" si="107"/>
        <v>8.911688523500132</v>
      </c>
      <c r="T100" s="378">
        <f t="shared" si="107"/>
        <v>19.012639234949461</v>
      </c>
      <c r="U100" s="378">
        <f t="shared" si="107"/>
        <v>24.377963178320272</v>
      </c>
      <c r="V100" s="378">
        <f t="shared" si="107"/>
        <v>18.590614961206001</v>
      </c>
      <c r="W100" s="378">
        <f t="shared" si="107"/>
        <v>13.522524804690946</v>
      </c>
      <c r="X100" s="378">
        <f t="shared" si="107"/>
        <v>18.172262487779093</v>
      </c>
      <c r="Y100" s="378">
        <f t="shared" si="107"/>
        <v>33.804062163169007</v>
      </c>
      <c r="Z100" s="378">
        <f t="shared" si="107"/>
        <v>25.965533362390488</v>
      </c>
      <c r="AA100" s="378">
        <f t="shared" si="107"/>
        <v>23.513185304408104</v>
      </c>
      <c r="AB100" s="378">
        <f t="shared" si="107"/>
        <v>19.336475608694805</v>
      </c>
      <c r="AC100" s="378">
        <f t="shared" si="107"/>
        <v>36.039945074790111</v>
      </c>
      <c r="AD100" s="378">
        <f t="shared" si="107"/>
        <v>34.450477341855191</v>
      </c>
      <c r="AE100" s="378">
        <f t="shared" si="107"/>
        <v>32.603724367578799</v>
      </c>
      <c r="AF100" s="378">
        <f t="shared" si="107"/>
        <v>43.242619654109632</v>
      </c>
      <c r="AG100" s="378">
        <f t="shared" si="107"/>
        <v>49.356793824783438</v>
      </c>
      <c r="AH100" s="378">
        <f t="shared" si="107"/>
        <v>57.607039125367621</v>
      </c>
      <c r="AI100" s="378">
        <f t="shared" si="107"/>
        <v>50.831636864110763</v>
      </c>
      <c r="AJ100" s="378">
        <f t="shared" si="107"/>
        <v>75.384984393630589</v>
      </c>
      <c r="AK100" s="378">
        <f t="shared" si="107"/>
        <v>91.905887905018801</v>
      </c>
      <c r="AL100" s="378">
        <f t="shared" si="107"/>
        <v>95.146272452153866</v>
      </c>
      <c r="AM100" s="378">
        <f t="shared" si="107"/>
        <v>42.995985642584031</v>
      </c>
      <c r="AN100" s="378">
        <f t="shared" si="107"/>
        <v>43.093878929555089</v>
      </c>
      <c r="AO100" s="378">
        <f t="shared" si="107"/>
        <v>50.537701872759598</v>
      </c>
      <c r="AP100" s="378">
        <f t="shared" si="107"/>
        <v>27.375206327093593</v>
      </c>
      <c r="AQ100" s="378">
        <f t="shared" si="107"/>
        <v>2.8219789904958787</v>
      </c>
      <c r="AR100" s="378">
        <f t="shared" si="107"/>
        <v>15.079228275052174</v>
      </c>
      <c r="AS100" s="378">
        <f t="shared" si="107"/>
        <v>25.327716750791353</v>
      </c>
      <c r="AT100" s="378">
        <f t="shared" si="107"/>
        <v>6.9979106139581191</v>
      </c>
      <c r="AU100" s="380">
        <f t="shared" si="107"/>
        <v>13.698804104505314</v>
      </c>
      <c r="AW100" s="119">
        <f t="shared" si="107"/>
        <v>28.822300662086967</v>
      </c>
      <c r="AX100" s="119">
        <f t="shared" si="107"/>
        <v>33.549834096168581</v>
      </c>
      <c r="AY100" s="119">
        <f t="shared" si="107"/>
        <v>46.323797357398426</v>
      </c>
      <c r="AZ100" s="119">
        <f t="shared" si="107"/>
        <v>54.277836132042772</v>
      </c>
      <c r="BA100" s="119">
        <f t="shared" si="107"/>
        <v>84.020402055098131</v>
      </c>
      <c r="BB100" s="119">
        <f t="shared" si="107"/>
        <v>68.657256812673836</v>
      </c>
      <c r="BC100" s="360">
        <f t="shared" si="107"/>
        <v>46.926376210140923</v>
      </c>
      <c r="BD100" s="361"/>
      <c r="BE100" s="361"/>
      <c r="BF100" s="362"/>
      <c r="BI100" s="46">
        <v>0</v>
      </c>
      <c r="BJ100" s="46">
        <v>0</v>
      </c>
      <c r="BK100" s="46">
        <v>0</v>
      </c>
      <c r="BL100" s="46">
        <v>0</v>
      </c>
      <c r="BM100" s="46">
        <v>0</v>
      </c>
      <c r="BQ100" s="119">
        <f>BQ85+BQ98</f>
        <v>30.862996379381642</v>
      </c>
      <c r="BW100" s="249"/>
      <c r="BX100" s="249"/>
    </row>
    <row r="101" spans="1:76">
      <c r="A101" s="3"/>
      <c r="B101" s="2"/>
      <c r="C101" s="383"/>
      <c r="D101" s="383"/>
      <c r="E101" s="200"/>
      <c r="F101" s="200"/>
      <c r="G101" s="200"/>
      <c r="H101" s="200"/>
      <c r="I101" s="200"/>
      <c r="J101" s="200"/>
      <c r="K101" s="200"/>
      <c r="L101" s="384"/>
      <c r="M101" s="384"/>
      <c r="N101" s="384"/>
      <c r="O101" s="384"/>
      <c r="P101" s="200"/>
      <c r="Q101" s="200"/>
      <c r="R101" s="200"/>
      <c r="S101" s="200"/>
      <c r="T101" s="200"/>
      <c r="U101" s="200"/>
      <c r="V101" s="200"/>
      <c r="W101" s="200"/>
      <c r="X101" s="200"/>
      <c r="Y101" s="200"/>
      <c r="Z101" s="200"/>
      <c r="AA101" s="200"/>
      <c r="AB101" s="200"/>
      <c r="AC101" s="200"/>
      <c r="AD101" s="200"/>
      <c r="AE101" s="200"/>
      <c r="AF101" s="384"/>
      <c r="AG101" s="384"/>
      <c r="AH101" s="384"/>
      <c r="AI101" s="200"/>
      <c r="AJ101" s="200"/>
      <c r="AK101" s="221"/>
      <c r="AL101" s="385"/>
      <c r="AM101" s="385"/>
      <c r="AN101" s="3"/>
      <c r="AO101" s="385"/>
      <c r="AP101" s="3"/>
      <c r="AQ101" s="3"/>
      <c r="AR101" s="3"/>
      <c r="AS101" s="3"/>
      <c r="AT101" s="3"/>
      <c r="AU101" s="222"/>
      <c r="AW101" s="386"/>
      <c r="AX101" s="386"/>
      <c r="AY101" s="386"/>
      <c r="AZ101" s="386"/>
      <c r="BA101" s="386"/>
      <c r="BB101" s="386"/>
      <c r="BC101" s="386"/>
      <c r="BD101" s="386"/>
      <c r="BE101" s="386"/>
      <c r="BF101" s="386"/>
      <c r="BI101" s="46"/>
      <c r="BJ101" s="46"/>
      <c r="BK101" s="46"/>
      <c r="BL101" s="46"/>
      <c r="BM101" s="46"/>
      <c r="BQ101" s="386"/>
    </row>
    <row r="102" spans="1:76">
      <c r="L102" s="46"/>
      <c r="M102" s="46"/>
      <c r="N102" s="46">
        <v>0</v>
      </c>
      <c r="O102" s="46"/>
      <c r="AY102" s="8"/>
      <c r="AZ102" s="8"/>
      <c r="BA102" s="8"/>
      <c r="BB102" s="8"/>
      <c r="BC102" s="8"/>
      <c r="BD102" s="8"/>
      <c r="BE102" s="8"/>
    </row>
    <row r="103" spans="1:76">
      <c r="AY103" s="8"/>
      <c r="AZ103" s="8"/>
      <c r="BA103" s="8"/>
      <c r="BB103" s="8"/>
      <c r="BC103" s="8"/>
      <c r="BD103" s="8"/>
      <c r="BE103" s="8"/>
    </row>
    <row r="104" spans="1:76">
      <c r="AY104" s="8"/>
      <c r="AZ104" s="8"/>
      <c r="BA104" s="8"/>
      <c r="BB104" s="8"/>
      <c r="BC104" s="8"/>
      <c r="BD104" s="8"/>
      <c r="BE104" s="8"/>
    </row>
    <row r="105" spans="1:76">
      <c r="AY105" s="8"/>
      <c r="AZ105" s="8"/>
      <c r="BA105" s="8"/>
      <c r="BB105" s="8"/>
      <c r="BC105" s="8"/>
      <c r="BD105" s="8"/>
      <c r="BE105" s="8"/>
    </row>
    <row r="106" spans="1:76">
      <c r="AY106" s="8"/>
      <c r="AZ106" s="8"/>
      <c r="BA106" s="8"/>
      <c r="BB106" s="8"/>
      <c r="BC106" s="8"/>
      <c r="BD106" s="8"/>
      <c r="BE106" s="8"/>
    </row>
    <row r="107" spans="1:76">
      <c r="AY107" s="387"/>
      <c r="AZ107" s="387"/>
      <c r="BA107" s="387"/>
      <c r="BB107" s="387"/>
      <c r="BC107" s="387"/>
      <c r="BD107" s="387"/>
      <c r="BE107" s="387"/>
      <c r="BF107" s="387"/>
    </row>
    <row r="108" spans="1:76">
      <c r="AY108" s="387"/>
      <c r="AZ108" s="387"/>
      <c r="BA108" s="387"/>
      <c r="BB108" s="387"/>
      <c r="BC108" s="387"/>
      <c r="BD108" s="387"/>
      <c r="BE108" s="387"/>
      <c r="BF108" s="387"/>
    </row>
    <row r="109" spans="1:76">
      <c r="AY109" s="387"/>
      <c r="AZ109" s="387"/>
      <c r="BA109" s="387"/>
      <c r="BB109" s="387"/>
      <c r="BC109" s="387"/>
      <c r="BD109" s="387"/>
      <c r="BE109" s="387"/>
      <c r="BF109" s="387"/>
    </row>
    <row r="110" spans="1:76">
      <c r="AY110" s="119"/>
      <c r="AZ110" s="119"/>
      <c r="BA110" s="119"/>
      <c r="BB110" s="119"/>
      <c r="BC110" s="119"/>
      <c r="BD110" s="119"/>
      <c r="BE110" s="119"/>
      <c r="BF110" s="119"/>
    </row>
    <row r="111" spans="1:76">
      <c r="AY111" s="119"/>
      <c r="AZ111" s="119"/>
      <c r="BA111" s="119"/>
      <c r="BB111" s="119"/>
      <c r="BC111" s="119"/>
      <c r="BD111" s="119"/>
      <c r="BE111" s="119"/>
      <c r="BF111" s="119"/>
    </row>
    <row r="112" spans="1:76">
      <c r="AY112" s="119"/>
      <c r="AZ112" s="119"/>
      <c r="BA112" s="119"/>
      <c r="BB112" s="119"/>
      <c r="BC112" s="119"/>
      <c r="BD112" s="119"/>
      <c r="BE112" s="119"/>
      <c r="BF112" s="119"/>
    </row>
    <row r="113" spans="51:58">
      <c r="AY113" s="119"/>
      <c r="AZ113" s="119"/>
      <c r="BA113" s="119"/>
      <c r="BB113" s="119"/>
      <c r="BC113" s="119"/>
      <c r="BD113" s="119"/>
      <c r="BE113" s="119"/>
      <c r="BF113" s="119"/>
    </row>
    <row r="114" spans="51:58">
      <c r="AY114" s="119"/>
      <c r="AZ114" s="119"/>
      <c r="BA114" s="119"/>
      <c r="BB114" s="119"/>
      <c r="BC114" s="119"/>
      <c r="BD114" s="119"/>
      <c r="BE114" s="119"/>
      <c r="BF114" s="119"/>
    </row>
    <row r="115" spans="51:58">
      <c r="AY115" s="119"/>
      <c r="AZ115" s="119"/>
      <c r="BA115" s="119"/>
      <c r="BB115" s="119"/>
      <c r="BC115" s="119"/>
      <c r="BD115" s="119"/>
      <c r="BE115" s="119"/>
      <c r="BF115" s="119"/>
    </row>
  </sheetData>
  <autoFilter ref="K1:AQ115" xr:uid="{00000000-0009-0000-0000-000004000000}"/>
  <pageMargins left="0.19685039370078741" right="0.19685039370078741" top="0.19685039370078741" bottom="0.19685039370078741" header="0.31496062992125984" footer="0.31496062992125984"/>
  <pageSetup paperSize="9" scale="62"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X115"/>
  <sheetViews>
    <sheetView showGridLines="0" view="pageBreakPreview" zoomScale="70" zoomScaleNormal="80" zoomScaleSheetLayoutView="70" workbookViewId="0">
      <pane xSplit="2" ySplit="2" topLeftCell="C3" activePane="bottomRight" state="frozen"/>
      <selection activeCell="B64" sqref="B64"/>
      <selection pane="topRight" activeCell="B64" sqref="B64"/>
      <selection pane="bottomLeft" activeCell="B64" sqref="B64"/>
      <selection pane="bottomRight" activeCell="BY31" sqref="BY31"/>
    </sheetView>
  </sheetViews>
  <sheetFormatPr defaultColWidth="9.1796875" defaultRowHeight="13" outlineLevelRow="1" outlineLevelCol="1"/>
  <cols>
    <col min="1" max="1" width="49.08984375" style="8" customWidth="1"/>
    <col min="2" max="2" width="12" style="224" customWidth="1"/>
    <col min="3" max="4" width="5.453125" style="224" hidden="1" customWidth="1" outlineLevel="1"/>
    <col min="5" max="5" width="6.26953125" style="8" hidden="1" customWidth="1" outlineLevel="1"/>
    <col min="6" max="7" width="6.54296875" style="8" hidden="1" customWidth="1" outlineLevel="1"/>
    <col min="8" max="10" width="5.453125" style="8" hidden="1" customWidth="1" outlineLevel="1"/>
    <col min="11" max="11" width="5.90625" style="8" hidden="1" customWidth="1" outlineLevel="1"/>
    <col min="12" max="13" width="9.6328125" style="8" customWidth="1" collapsed="1"/>
    <col min="14" max="15" width="8.26953125" style="8" hidden="1" customWidth="1" collapsed="1"/>
    <col min="16" max="19" width="5.453125" style="8" hidden="1" customWidth="1" outlineLevel="1"/>
    <col min="20" max="20" width="6.90625" style="8" hidden="1" customWidth="1" outlineLevel="1"/>
    <col min="21" max="21" width="6.90625" style="8" hidden="1" customWidth="1" outlineLevel="1" collapsed="1"/>
    <col min="22" max="24" width="6.90625" style="8" hidden="1" customWidth="1" outlineLevel="1"/>
    <col min="25" max="26" width="6.90625" style="224" hidden="1" customWidth="1" outlineLevel="1"/>
    <col min="27" max="30" width="5.453125" style="224" hidden="1" customWidth="1" outlineLevel="1"/>
    <col min="31" max="35" width="5.453125" style="8" hidden="1" customWidth="1" outlineLevel="1"/>
    <col min="36" max="36" width="8.26953125" style="8" hidden="1" customWidth="1" outlineLevel="1" collapsed="1"/>
    <col min="37" max="39" width="8.26953125" style="8" hidden="1" customWidth="1" outlineLevel="1"/>
    <col min="40" max="40" width="9.6328125" style="8" customWidth="1" collapsed="1"/>
    <col min="41" max="47" width="9.6328125" style="8" customWidth="1"/>
    <col min="48" max="48" width="9.1796875" style="8"/>
    <col min="49" max="50" width="8" style="8" hidden="1" customWidth="1" outlineLevel="1"/>
    <col min="51" max="53" width="8.54296875" style="195" hidden="1" customWidth="1" outlineLevel="1"/>
    <col min="54" max="57" width="7.54296875" style="195" hidden="1" customWidth="1" outlineLevel="1"/>
    <col min="58" max="58" width="9.453125" style="8" hidden="1" customWidth="1" outlineLevel="1"/>
    <col min="59" max="59" width="9.1796875" style="234" hidden="1" customWidth="1" outlineLevel="1"/>
    <col min="60" max="60" width="9.54296875" style="234" hidden="1" customWidth="1" outlineLevel="1"/>
    <col min="61" max="68" width="9.1796875" style="8" hidden="1" customWidth="1" outlineLevel="1"/>
    <col min="69" max="69" width="11.36328125" style="8" hidden="1" customWidth="1" outlineLevel="1"/>
    <col min="70" max="73" width="9.1796875" style="8" hidden="1" customWidth="1" outlineLevel="1"/>
    <col min="74" max="74" width="9.1796875" style="8" collapsed="1"/>
    <col min="75" max="16384" width="9.1796875" style="8"/>
  </cols>
  <sheetData>
    <row r="1" spans="1:76" s="3" customFormat="1" ht="15.5">
      <c r="A1" s="1">
        <f>'Historical Financials THB_EN'!A1</f>
        <v>44252</v>
      </c>
      <c r="B1" s="2"/>
      <c r="G1" s="231"/>
      <c r="L1" s="5"/>
      <c r="M1" s="5"/>
      <c r="N1" s="5"/>
      <c r="O1" s="5"/>
      <c r="P1" s="5"/>
      <c r="Q1" s="5"/>
      <c r="T1" s="231"/>
      <c r="U1" s="231"/>
      <c r="V1" s="231"/>
      <c r="W1" s="231"/>
      <c r="BG1" s="6"/>
      <c r="BH1" s="6"/>
      <c r="BR1" s="232" t="s">
        <v>21</v>
      </c>
      <c r="BS1" s="232" t="s">
        <v>22</v>
      </c>
      <c r="BT1" s="232"/>
      <c r="BU1" s="232" t="s">
        <v>23</v>
      </c>
    </row>
    <row r="2" spans="1:76" s="7" customFormat="1" ht="39">
      <c r="A2" s="11" t="s">
        <v>166</v>
      </c>
      <c r="B2" s="12"/>
      <c r="C2" s="13">
        <v>2010</v>
      </c>
      <c r="D2" s="13">
        <v>2011</v>
      </c>
      <c r="E2" s="13">
        <v>2012</v>
      </c>
      <c r="F2" s="14" t="s">
        <v>25</v>
      </c>
      <c r="G2" s="14" t="s">
        <v>26</v>
      </c>
      <c r="H2" s="13">
        <v>2015</v>
      </c>
      <c r="I2" s="13">
        <v>2016</v>
      </c>
      <c r="J2" s="13">
        <v>2017</v>
      </c>
      <c r="K2" s="13">
        <v>2018</v>
      </c>
      <c r="L2" s="15">
        <v>2562</v>
      </c>
      <c r="M2" s="15">
        <v>2563</v>
      </c>
      <c r="N2" s="15" t="s">
        <v>27</v>
      </c>
      <c r="O2" s="15" t="s">
        <v>28</v>
      </c>
      <c r="P2" s="17" t="s">
        <v>29</v>
      </c>
      <c r="Q2" s="17" t="s">
        <v>30</v>
      </c>
      <c r="R2" s="17" t="s">
        <v>31</v>
      </c>
      <c r="S2" s="17" t="s">
        <v>32</v>
      </c>
      <c r="T2" s="17" t="s">
        <v>33</v>
      </c>
      <c r="U2" s="17" t="s">
        <v>34</v>
      </c>
      <c r="V2" s="17" t="s">
        <v>35</v>
      </c>
      <c r="W2" s="17" t="s">
        <v>36</v>
      </c>
      <c r="X2" s="17" t="s">
        <v>37</v>
      </c>
      <c r="Y2" s="18" t="s">
        <v>38</v>
      </c>
      <c r="Z2" s="18" t="s">
        <v>39</v>
      </c>
      <c r="AA2" s="17" t="s">
        <v>40</v>
      </c>
      <c r="AB2" s="17" t="s">
        <v>41</v>
      </c>
      <c r="AC2" s="17" t="s">
        <v>42</v>
      </c>
      <c r="AD2" s="17" t="s">
        <v>43</v>
      </c>
      <c r="AE2" s="17" t="s">
        <v>44</v>
      </c>
      <c r="AF2" s="17" t="s">
        <v>45</v>
      </c>
      <c r="AG2" s="17" t="s">
        <v>46</v>
      </c>
      <c r="AH2" s="17" t="s">
        <v>47</v>
      </c>
      <c r="AI2" s="17" t="s">
        <v>48</v>
      </c>
      <c r="AJ2" s="388" t="s">
        <v>154</v>
      </c>
      <c r="AK2" s="388" t="s">
        <v>155</v>
      </c>
      <c r="AL2" s="388" t="s">
        <v>156</v>
      </c>
      <c r="AM2" s="388" t="s">
        <v>157</v>
      </c>
      <c r="AN2" s="388" t="s">
        <v>146</v>
      </c>
      <c r="AO2" s="388" t="s">
        <v>147</v>
      </c>
      <c r="AP2" s="388" t="s">
        <v>148</v>
      </c>
      <c r="AQ2" s="389" t="s">
        <v>149</v>
      </c>
      <c r="AR2" s="389" t="s">
        <v>150</v>
      </c>
      <c r="AS2" s="389" t="s">
        <v>151</v>
      </c>
      <c r="AT2" s="389" t="s">
        <v>152</v>
      </c>
      <c r="AU2" s="389" t="s">
        <v>153</v>
      </c>
      <c r="AW2" s="16" t="s">
        <v>61</v>
      </c>
      <c r="AX2" s="17" t="s">
        <v>62</v>
      </c>
      <c r="AY2" s="17" t="s">
        <v>63</v>
      </c>
      <c r="AZ2" s="17" t="s">
        <v>64</v>
      </c>
      <c r="BA2" s="17" t="s">
        <v>65</v>
      </c>
      <c r="BB2" s="17" t="s">
        <v>66</v>
      </c>
      <c r="BC2" s="17" t="s">
        <v>67</v>
      </c>
      <c r="BD2" s="17" t="s">
        <v>68</v>
      </c>
      <c r="BE2" s="20" t="s">
        <v>69</v>
      </c>
      <c r="BF2" s="233"/>
      <c r="BG2" s="234"/>
      <c r="BH2" s="234"/>
      <c r="BI2" s="16" t="s">
        <v>61</v>
      </c>
      <c r="BJ2" s="17" t="s">
        <v>62</v>
      </c>
      <c r="BK2" s="17" t="s">
        <v>63</v>
      </c>
      <c r="BL2" s="17" t="s">
        <v>64</v>
      </c>
      <c r="BM2" s="17" t="s">
        <v>65</v>
      </c>
      <c r="BN2" s="17" t="s">
        <v>66</v>
      </c>
      <c r="BQ2" s="17" t="s">
        <v>128</v>
      </c>
      <c r="BR2" s="21"/>
      <c r="BS2" s="21" t="s">
        <v>55</v>
      </c>
      <c r="BT2" s="21" t="s">
        <v>71</v>
      </c>
      <c r="BU2" s="7" t="s">
        <v>69</v>
      </c>
    </row>
    <row r="3" spans="1:76" s="237" customFormat="1" ht="26">
      <c r="A3" s="23" t="s">
        <v>167</v>
      </c>
      <c r="B3" s="235"/>
      <c r="C3" s="25"/>
      <c r="D3" s="25"/>
      <c r="E3" s="25"/>
      <c r="F3" s="25"/>
      <c r="G3" s="26"/>
      <c r="H3" s="26"/>
      <c r="I3" s="26"/>
      <c r="J3" s="26"/>
      <c r="K3" s="26"/>
      <c r="L3" s="27"/>
      <c r="M3" s="27"/>
      <c r="N3" s="27"/>
      <c r="O3" s="27"/>
      <c r="P3" s="25"/>
      <c r="Q3" s="25"/>
      <c r="R3" s="25"/>
      <c r="S3" s="25"/>
      <c r="T3" s="25"/>
      <c r="U3" s="25"/>
      <c r="V3" s="25"/>
      <c r="W3" s="25"/>
      <c r="X3" s="28"/>
      <c r="Y3" s="25"/>
      <c r="Z3" s="25"/>
      <c r="AA3" s="25"/>
      <c r="AB3" s="25"/>
      <c r="AC3" s="25"/>
      <c r="AD3" s="25"/>
      <c r="AE3" s="25"/>
      <c r="AF3" s="25"/>
      <c r="AG3" s="25"/>
      <c r="AH3" s="25"/>
      <c r="AI3" s="25"/>
      <c r="AJ3" s="25"/>
      <c r="AK3" s="25"/>
      <c r="AL3" s="25"/>
      <c r="AM3" s="25"/>
      <c r="AN3" s="25"/>
      <c r="AO3" s="25"/>
      <c r="AP3" s="25"/>
      <c r="AQ3" s="25"/>
      <c r="AR3" s="25"/>
      <c r="AS3" s="25"/>
      <c r="AT3" s="25"/>
      <c r="AU3" s="236"/>
      <c r="AW3" s="31"/>
      <c r="AX3" s="31"/>
      <c r="AY3" s="31"/>
      <c r="AZ3" s="31"/>
      <c r="BA3" s="31"/>
      <c r="BB3" s="31"/>
      <c r="BC3" s="238"/>
      <c r="BD3" s="32"/>
      <c r="BE3" s="32"/>
      <c r="BF3" s="239"/>
      <c r="BG3" s="30"/>
      <c r="BH3" s="30"/>
      <c r="BQ3" s="32"/>
    </row>
    <row r="4" spans="1:76">
      <c r="A4" s="35" t="s">
        <v>168</v>
      </c>
      <c r="B4" s="240" t="s">
        <v>175</v>
      </c>
      <c r="C4" s="37">
        <v>3.26</v>
      </c>
      <c r="D4" s="37">
        <v>5.4939999999999998</v>
      </c>
      <c r="E4" s="37">
        <v>6.78</v>
      </c>
      <c r="F4" s="37">
        <v>7.0289999999999999</v>
      </c>
      <c r="G4" s="37">
        <v>7.51</v>
      </c>
      <c r="H4" s="37">
        <v>8.7759999999999998</v>
      </c>
      <c r="I4" s="37">
        <f>'Historical Financials THB_EN'!I4</f>
        <v>10.470313663308314</v>
      </c>
      <c r="J4" s="37">
        <f>'Historical Financials THB_EN'!J4</f>
        <v>10.691965558165966</v>
      </c>
      <c r="K4" s="37">
        <v>13.055700536732774</v>
      </c>
      <c r="L4" s="38">
        <f>'Historical Financials THB_EN'!L4</f>
        <v>14.818327045931488</v>
      </c>
      <c r="M4" s="38">
        <f>'Historical Financials THB_EN'!M4</f>
        <v>17.29521841196534</v>
      </c>
      <c r="N4" s="39"/>
      <c r="O4" s="39"/>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241"/>
      <c r="AW4" s="43"/>
      <c r="AX4" s="43"/>
      <c r="AY4" s="43"/>
      <c r="AZ4" s="43"/>
      <c r="BA4" s="43"/>
      <c r="BB4" s="43"/>
      <c r="BC4" s="242"/>
      <c r="BD4" s="45"/>
      <c r="BE4" s="45"/>
      <c r="BF4" s="243"/>
      <c r="BQ4" s="45"/>
    </row>
    <row r="5" spans="1:76">
      <c r="A5" s="35" t="s">
        <v>169</v>
      </c>
      <c r="B5" s="240" t="s">
        <v>175</v>
      </c>
      <c r="C5" s="37">
        <v>3.260861095890411</v>
      </c>
      <c r="D5" s="37">
        <v>5.0987422999999996</v>
      </c>
      <c r="E5" s="37">
        <v>6.2811430557377044</v>
      </c>
      <c r="F5" s="37">
        <v>6.8188870000000001</v>
      </c>
      <c r="G5" s="37">
        <f>SUM(T5:W5)</f>
        <v>7.3134799999999993</v>
      </c>
      <c r="H5" s="37">
        <f>SUM(X5:AA5)</f>
        <v>8.2030046986301386</v>
      </c>
      <c r="I5" s="37">
        <f>'Historical Financials THB_EN'!I5</f>
        <v>10.178894686942215</v>
      </c>
      <c r="J5" s="37">
        <f>'Historical Financials THB_EN'!J5</f>
        <v>10.380801593413699</v>
      </c>
      <c r="K5" s="37">
        <f>'Historical Financials THB_EN'!K5</f>
        <v>11.846721627691677</v>
      </c>
      <c r="L5" s="47">
        <f>'Historical Financials THB_EN'!L5</f>
        <v>14.548759004835595</v>
      </c>
      <c r="M5" s="47">
        <f>'Historical Financials THB_EN'!M5</f>
        <v>17.261264758427206</v>
      </c>
      <c r="N5" s="47">
        <f>'Historical Financials THB_EN'!N5</f>
        <v>14.548759004835595</v>
      </c>
      <c r="O5" s="47">
        <f>'Historical Financials THB_EN'!O5</f>
        <v>17.26126475842721</v>
      </c>
      <c r="P5" s="37">
        <v>1.67126317</v>
      </c>
      <c r="Q5" s="37">
        <v>1.6925056200000004</v>
      </c>
      <c r="R5" s="37">
        <v>1.712436001095889</v>
      </c>
      <c r="S5" s="37">
        <v>1.7426822089041107</v>
      </c>
      <c r="T5" s="37">
        <v>1.7105372100000003</v>
      </c>
      <c r="U5" s="37">
        <v>1.8487242999999998</v>
      </c>
      <c r="V5" s="37">
        <v>1.8982822399999999</v>
      </c>
      <c r="W5" s="37">
        <v>1.8559362500000001</v>
      </c>
      <c r="X5" s="37">
        <v>1.8601375068493151</v>
      </c>
      <c r="Y5" s="37">
        <v>2.0221659753424661</v>
      </c>
      <c r="Z5" s="37">
        <f>'Historical Financials THB_EN'!Z5</f>
        <v>2.157687594520548</v>
      </c>
      <c r="AA5" s="37">
        <f>'Historical Financials THB_EN'!AA5</f>
        <v>2.1630136219178082</v>
      </c>
      <c r="AB5" s="37">
        <f>'Historical Financials THB_EN'!AB5</f>
        <v>2.2045906940386901</v>
      </c>
      <c r="AC5" s="37">
        <f>'Historical Financials THB_EN'!AC5</f>
        <v>2.6595395708522105</v>
      </c>
      <c r="AD5" s="37">
        <f>'Historical Financials THB_EN'!AD5</f>
        <v>2.6688661836283969</v>
      </c>
      <c r="AE5" s="37">
        <f>I5-AB5-AC5-AD5</f>
        <v>2.6458982384229173</v>
      </c>
      <c r="AF5" s="37">
        <f>'Historical Financials THB_EN'!AF5</f>
        <v>2.5281743660283835</v>
      </c>
      <c r="AG5" s="37">
        <f>'Historical Financials THB_EN'!AG5</f>
        <v>2.5673803761454876</v>
      </c>
      <c r="AH5" s="37">
        <f>'Historical Financials THB_EN'!AH5</f>
        <v>2.6012438064418326</v>
      </c>
      <c r="AI5" s="37">
        <f>'Historical Financials THB_EN'!AI5</f>
        <v>2.6840030447979952</v>
      </c>
      <c r="AJ5" s="37">
        <f>'Historical Financials THB_EN'!AJ5</f>
        <v>2.659591722756026</v>
      </c>
      <c r="AK5" s="37">
        <f>'Historical Financials THB_EN'!AK5</f>
        <v>2.770971289842965</v>
      </c>
      <c r="AL5" s="37">
        <f>'Historical Financials THB_EN'!AL5</f>
        <v>3.146663733642233</v>
      </c>
      <c r="AM5" s="37">
        <f>'Historical Financials THB_EN'!AM5</f>
        <v>3.2694948814504534</v>
      </c>
      <c r="AN5" s="37">
        <f>'Historical Financials THB_EN'!AN5</f>
        <v>3.4967181276910315</v>
      </c>
      <c r="AO5" s="37">
        <f>'Historical Financials THB_EN'!AO5</f>
        <v>3.6323109643000802</v>
      </c>
      <c r="AP5" s="37">
        <f>'Historical Financials THB_EN'!AP5</f>
        <v>3.8821864694022752</v>
      </c>
      <c r="AQ5" s="37">
        <f>'Historical Financials THB_EN'!AQ5</f>
        <v>3.5375434434422086</v>
      </c>
      <c r="AR5" s="37">
        <f>'Historical Financials THB_EN'!AR5</f>
        <v>4.3206113856548596</v>
      </c>
      <c r="AS5" s="37">
        <f>'Historical Financials THB_EN'!AS5</f>
        <v>4.2816442230411385</v>
      </c>
      <c r="AT5" s="37">
        <f>'Historical Financials THB_EN'!AT5</f>
        <v>4.3286136773246211</v>
      </c>
      <c r="AU5" s="244">
        <f>'Historical Financials THB_EN'!AU5</f>
        <v>4.3303954724065887</v>
      </c>
      <c r="AW5" s="245">
        <f>'Historical Financials THB_EN'!AW5</f>
        <v>4.8641302648909006</v>
      </c>
      <c r="AX5" s="245">
        <f>'Historical Financials THB_EN'!AX5</f>
        <v>5.3147644220513142</v>
      </c>
      <c r="AY5" s="245">
        <f>'Historical Financials THB_EN'!AY5</f>
        <v>5.0955547421738707</v>
      </c>
      <c r="AZ5" s="245">
        <f>'Historical Financials THB_EN'!AZ5</f>
        <v>5.2852468512398278</v>
      </c>
      <c r="BA5" s="245">
        <f>'Historical Financials THB_EN'!BA5</f>
        <v>5.4305630125989914</v>
      </c>
      <c r="BB5" s="245">
        <f>'Historical Financials THB_EN'!BB5</f>
        <v>6.4161586150926864</v>
      </c>
      <c r="BC5" s="246">
        <f>'Historical Financials THB_EN'!BC5</f>
        <v>7.1290290919911117</v>
      </c>
      <c r="BD5" s="59"/>
      <c r="BE5" s="59"/>
      <c r="BF5" s="247"/>
      <c r="BI5" s="46">
        <v>0</v>
      </c>
      <c r="BJ5" s="46">
        <v>0</v>
      </c>
      <c r="BK5" s="46">
        <v>0</v>
      </c>
      <c r="BL5" s="46">
        <v>0</v>
      </c>
      <c r="BM5" s="46">
        <v>0</v>
      </c>
      <c r="BN5" s="46"/>
      <c r="BQ5" s="248">
        <f>'Historical Financials THB_EN'!BO5</f>
        <v>3.6722264694022777</v>
      </c>
      <c r="BW5" s="249"/>
      <c r="BX5" s="249"/>
    </row>
    <row r="6" spans="1:76">
      <c r="A6" s="35" t="s">
        <v>170</v>
      </c>
      <c r="B6" s="240" t="s">
        <v>175</v>
      </c>
      <c r="C6" s="54">
        <v>3.1855030000000002</v>
      </c>
      <c r="D6" s="54">
        <v>4.3613119999999999</v>
      </c>
      <c r="E6" s="54">
        <v>5.2548760000000003</v>
      </c>
      <c r="F6" s="54">
        <v>5.8039160000000001</v>
      </c>
      <c r="G6" s="54">
        <f>SUM(T6:W6)</f>
        <v>6.2494175399999996</v>
      </c>
      <c r="H6" s="54">
        <f>SUM(X6:AA6)</f>
        <v>7.023597275263648</v>
      </c>
      <c r="I6" s="54">
        <f>'Historical Financials THB_EN'!I6</f>
        <v>8.728926665510043</v>
      </c>
      <c r="J6" s="54">
        <f>'Historical Financials THB_EN'!J6</f>
        <v>9.1032677084520284</v>
      </c>
      <c r="K6" s="54">
        <f>'Historical Financials THB_EN'!K6</f>
        <v>10.419398600419296</v>
      </c>
      <c r="L6" s="55">
        <f>'Historical Financials THB_EN'!L6</f>
        <v>12.33950243619735</v>
      </c>
      <c r="M6" s="55">
        <f>'Historical Financials THB_EN'!M6</f>
        <v>13.716188146035622</v>
      </c>
      <c r="N6" s="55">
        <f>'Historical Financials THB_EN'!N6</f>
        <v>12.33950243619735</v>
      </c>
      <c r="O6" s="55">
        <f>'Historical Financials THB_EN'!O6</f>
        <v>13.716188146035618</v>
      </c>
      <c r="P6" s="54">
        <v>1.4233449847838788</v>
      </c>
      <c r="Q6" s="54">
        <v>1.4457370687095275</v>
      </c>
      <c r="R6" s="54">
        <v>1.470999958875725</v>
      </c>
      <c r="S6" s="54">
        <v>1.4638338576308696</v>
      </c>
      <c r="T6" s="54">
        <v>1.5054495400000001</v>
      </c>
      <c r="U6" s="54">
        <v>1.5868450000000001</v>
      </c>
      <c r="V6" s="54">
        <v>1.6325160000000001</v>
      </c>
      <c r="W6" s="54">
        <v>1.524607</v>
      </c>
      <c r="X6" s="54">
        <v>1.6267209389142077</v>
      </c>
      <c r="Y6" s="54">
        <v>1.8145852072488726</v>
      </c>
      <c r="Z6" s="54">
        <f>'Historical Financials THB_EN'!Z6</f>
        <v>1.8015288626199988</v>
      </c>
      <c r="AA6" s="54">
        <f>'Historical Financials THB_EN'!AA6</f>
        <v>1.7807622664805691</v>
      </c>
      <c r="AB6" s="54">
        <f>'Historical Financials THB_EN'!AB6</f>
        <v>1.7647709200019872</v>
      </c>
      <c r="AC6" s="54">
        <f>'Historical Financials THB_EN'!AC6</f>
        <v>2.3193589555325862</v>
      </c>
      <c r="AD6" s="54">
        <f>'Historical Financials THB_EN'!AD6</f>
        <v>2.3795751199698389</v>
      </c>
      <c r="AE6" s="54">
        <f>I6-AB6-AC6-AD6</f>
        <v>2.2652216700056305</v>
      </c>
      <c r="AF6" s="54">
        <f>'Historical Financials THB_EN'!AF6</f>
        <v>2.1881375496729887</v>
      </c>
      <c r="AG6" s="54">
        <f>'Historical Financials THB_EN'!AG6</f>
        <v>2.2228976203174389</v>
      </c>
      <c r="AH6" s="54">
        <f>'Historical Financials THB_EN'!AH6</f>
        <v>2.3866285300104808</v>
      </c>
      <c r="AI6" s="54">
        <f>'Historical Financials THB_EN'!AI6</f>
        <v>2.3056040084511196</v>
      </c>
      <c r="AJ6" s="54">
        <f>'Historical Financials THB_EN'!AJ6</f>
        <v>2.325123570352289</v>
      </c>
      <c r="AK6" s="54">
        <f>'Historical Financials THB_EN'!AK6</f>
        <v>2.5462493404533282</v>
      </c>
      <c r="AL6" s="54">
        <f>'Historical Financials THB_EN'!AL6</f>
        <v>2.7299829088126062</v>
      </c>
      <c r="AM6" s="54">
        <f>'Historical Financials THB_EN'!AM6</f>
        <v>2.8180427808010728</v>
      </c>
      <c r="AN6" s="54">
        <f>'Historical Financials THB_EN'!AN6</f>
        <v>2.9662154634429299</v>
      </c>
      <c r="AO6" s="54">
        <f>'Historical Financials THB_EN'!AO6</f>
        <v>3.1478780257755492</v>
      </c>
      <c r="AP6" s="54">
        <f>'Historical Financials THB_EN'!AP6</f>
        <v>3.3450166773252423</v>
      </c>
      <c r="AQ6" s="54">
        <f>'Historical Financials THB_EN'!AQ6</f>
        <v>2.8803922696536279</v>
      </c>
      <c r="AR6" s="54">
        <f>'Historical Financials THB_EN'!AR6</f>
        <v>3.3113336544278331</v>
      </c>
      <c r="AS6" s="54">
        <f>'Historical Financials THB_EN'!AS6</f>
        <v>3.2393508690869788</v>
      </c>
      <c r="AT6" s="54">
        <f>'Historical Financials THB_EN'!AT6</f>
        <v>3.6807895388665575</v>
      </c>
      <c r="AU6" s="250">
        <f>'Historical Financials THB_EN'!AU6</f>
        <v>3.4847140836542487</v>
      </c>
      <c r="AW6" s="251">
        <f>'Historical Financials THB_EN'!AW6</f>
        <v>4.0841298755345736</v>
      </c>
      <c r="AX6" s="251">
        <f>'Historical Financials THB_EN'!AX6</f>
        <v>4.6447967899754694</v>
      </c>
      <c r="AY6" s="251">
        <f>'Historical Financials THB_EN'!AY6</f>
        <v>4.4110351699904271</v>
      </c>
      <c r="AZ6" s="251">
        <f>'Historical Financials THB_EN'!AZ6</f>
        <v>4.6922325384616004</v>
      </c>
      <c r="BA6" s="251">
        <f>'Historical Financials THB_EN'!BA6</f>
        <v>4.8713729108056167</v>
      </c>
      <c r="BB6" s="251">
        <f>'Historical Financials THB_EN'!BB6</f>
        <v>5.548025689613679</v>
      </c>
      <c r="BC6" s="252">
        <f>'Historical Financials THB_EN'!BC6</f>
        <v>6.1140934892184795</v>
      </c>
      <c r="BD6" s="52"/>
      <c r="BE6" s="52"/>
      <c r="BF6" s="253"/>
      <c r="BI6" s="46">
        <v>0</v>
      </c>
      <c r="BJ6" s="46">
        <v>0</v>
      </c>
      <c r="BK6" s="46">
        <v>0</v>
      </c>
      <c r="BL6" s="46">
        <v>0</v>
      </c>
      <c r="BM6" s="46">
        <v>0</v>
      </c>
      <c r="BN6" s="46"/>
      <c r="BQ6" s="254">
        <f>'Historical Financials THB_EN'!BO6</f>
        <v>3.2194926773252437</v>
      </c>
      <c r="BW6" s="249"/>
      <c r="BX6" s="249"/>
    </row>
    <row r="7" spans="1:76" s="66" customFormat="1">
      <c r="A7" s="61" t="s">
        <v>171</v>
      </c>
      <c r="B7" s="255" t="s">
        <v>78</v>
      </c>
      <c r="C7" s="256">
        <f t="shared" ref="C7:Z7" si="0">C6/C5</f>
        <v>0.97689012390457763</v>
      </c>
      <c r="D7" s="256">
        <f t="shared" si="0"/>
        <v>0.85537015667569627</v>
      </c>
      <c r="E7" s="256">
        <f t="shared" si="0"/>
        <v>0.83661141823537533</v>
      </c>
      <c r="F7" s="256">
        <f t="shared" si="0"/>
        <v>0.85115298141764195</v>
      </c>
      <c r="G7" s="256">
        <f t="shared" si="0"/>
        <v>0.85450668354873471</v>
      </c>
      <c r="H7" s="256">
        <f t="shared" si="0"/>
        <v>0.85622251032436369</v>
      </c>
      <c r="I7" s="256">
        <f t="shared" si="0"/>
        <v>0.85755152538396595</v>
      </c>
      <c r="J7" s="256">
        <f t="shared" si="0"/>
        <v>0.87693302164909626</v>
      </c>
      <c r="K7" s="256">
        <f t="shared" si="0"/>
        <v>0.87951746718383106</v>
      </c>
      <c r="L7" s="257">
        <f t="shared" si="0"/>
        <v>0.84814810885904757</v>
      </c>
      <c r="M7" s="257">
        <f t="shared" si="0"/>
        <v>0.79462242993168708</v>
      </c>
      <c r="N7" s="257">
        <f t="shared" si="0"/>
        <v>0.84814810885904757</v>
      </c>
      <c r="O7" s="257">
        <f t="shared" si="0"/>
        <v>0.79462242993168664</v>
      </c>
      <c r="P7" s="256">
        <f t="shared" si="0"/>
        <v>0.85165820101443324</v>
      </c>
      <c r="Q7" s="256">
        <f t="shared" si="0"/>
        <v>0.85419927214748459</v>
      </c>
      <c r="R7" s="256">
        <f t="shared" si="0"/>
        <v>0.85901018078009639</v>
      </c>
      <c r="S7" s="256">
        <f t="shared" si="0"/>
        <v>0.83998898373525288</v>
      </c>
      <c r="T7" s="256">
        <f t="shared" si="0"/>
        <v>0.88010335653557625</v>
      </c>
      <c r="U7" s="256">
        <f t="shared" si="0"/>
        <v>0.85834594157711908</v>
      </c>
      <c r="V7" s="256">
        <f t="shared" si="0"/>
        <v>0.85999645658592905</v>
      </c>
      <c r="W7" s="256">
        <f t="shared" si="0"/>
        <v>0.821475953174577</v>
      </c>
      <c r="X7" s="256">
        <f t="shared" si="0"/>
        <v>0.87451649833647704</v>
      </c>
      <c r="Y7" s="256">
        <f t="shared" si="0"/>
        <v>0.89734731440210369</v>
      </c>
      <c r="Z7" s="256">
        <f t="shared" si="0"/>
        <v>0.8349349865082345</v>
      </c>
      <c r="AA7" s="256">
        <f>AA6/AA5</f>
        <v>0.82327834112375087</v>
      </c>
      <c r="AB7" s="256">
        <f>AB6/AB5</f>
        <v>0.80049821709490343</v>
      </c>
      <c r="AC7" s="256">
        <f>AC6/AC5</f>
        <v>0.87209041029210244</v>
      </c>
      <c r="AD7" s="256">
        <f>AD6/AD5</f>
        <v>0.89160525715633343</v>
      </c>
      <c r="AE7" s="256">
        <f t="shared" ref="AE7:AU7" si="1">AE6/AE5</f>
        <v>0.85612577124500888</v>
      </c>
      <c r="AF7" s="256">
        <f t="shared" si="1"/>
        <v>0.86550104260032779</v>
      </c>
      <c r="AG7" s="256">
        <f t="shared" si="1"/>
        <v>0.86582324963267243</v>
      </c>
      <c r="AH7" s="256">
        <f t="shared" si="1"/>
        <v>0.91749513217489675</v>
      </c>
      <c r="AI7" s="256">
        <f t="shared" si="1"/>
        <v>0.85901691241361655</v>
      </c>
      <c r="AJ7" s="256">
        <f t="shared" si="1"/>
        <v>0.87424079059129367</v>
      </c>
      <c r="AK7" s="256">
        <f t="shared" si="1"/>
        <v>0.91890137937792482</v>
      </c>
      <c r="AL7" s="256">
        <f t="shared" si="1"/>
        <v>0.86758012291725795</v>
      </c>
      <c r="AM7" s="256">
        <f t="shared" si="1"/>
        <v>0.8619199243250989</v>
      </c>
      <c r="AN7" s="256">
        <f t="shared" si="1"/>
        <v>0.8482855509436199</v>
      </c>
      <c r="AO7" s="256">
        <f t="shared" si="1"/>
        <v>0.86663230563524241</v>
      </c>
      <c r="AP7" s="256">
        <f t="shared" si="1"/>
        <v>0.86163215077102184</v>
      </c>
      <c r="AQ7" s="256">
        <f t="shared" si="1"/>
        <v>0.81423516508135396</v>
      </c>
      <c r="AR7" s="256">
        <f t="shared" si="1"/>
        <v>0.76640395510274439</v>
      </c>
      <c r="AS7" s="256">
        <f t="shared" si="1"/>
        <v>0.75656703367711242</v>
      </c>
      <c r="AT7" s="256">
        <f t="shared" si="1"/>
        <v>0.8503391185377247</v>
      </c>
      <c r="AU7" s="258">
        <f t="shared" si="1"/>
        <v>0.80471035633095234</v>
      </c>
      <c r="AW7" s="67">
        <f>'Historical Financials THB_EN'!AW7</f>
        <v>0.83964237245323403</v>
      </c>
      <c r="AX7" s="67">
        <f>'Historical Financials THB_EN'!AX7</f>
        <v>0.87394217713656241</v>
      </c>
      <c r="AY7" s="67">
        <f>'Historical Financials THB_EN'!AY7</f>
        <v>0.86566338567262391</v>
      </c>
      <c r="AZ7" s="67">
        <f>'Historical Financials THB_EN'!AZ7</f>
        <v>0.8877981805827827</v>
      </c>
      <c r="BA7" s="67">
        <f>'Historical Financials THB_EN'!BA7</f>
        <v>0.89702907405805898</v>
      </c>
      <c r="BB7" s="67">
        <f>'Historical Financials THB_EN'!BB7</f>
        <v>0.86469584410882483</v>
      </c>
      <c r="BC7" s="259">
        <f>'Historical Financials THB_EN'!BC7</f>
        <v>0.8576334042579753</v>
      </c>
      <c r="BD7" s="69"/>
      <c r="BE7" s="69"/>
      <c r="BF7" s="260"/>
      <c r="BG7" s="261"/>
      <c r="BH7" s="261"/>
      <c r="BI7" s="46">
        <v>0</v>
      </c>
      <c r="BJ7" s="46">
        <v>0</v>
      </c>
      <c r="BK7" s="46">
        <v>0</v>
      </c>
      <c r="BL7" s="46">
        <v>0</v>
      </c>
      <c r="BM7" s="46">
        <v>0</v>
      </c>
      <c r="BN7" s="46"/>
      <c r="BQ7" s="67">
        <f>BQ6/BQ5</f>
        <v>0.87671408725760736</v>
      </c>
      <c r="BW7" s="249"/>
      <c r="BX7" s="249"/>
    </row>
    <row r="8" spans="1:76">
      <c r="A8" s="35" t="s">
        <v>172</v>
      </c>
      <c r="B8" s="240" t="s">
        <v>176</v>
      </c>
      <c r="C8" s="71">
        <v>31.701000000000001</v>
      </c>
      <c r="D8" s="71">
        <v>30.496700000000001</v>
      </c>
      <c r="E8" s="71">
        <v>31.087</v>
      </c>
      <c r="F8" s="71">
        <v>30.729800000000001</v>
      </c>
      <c r="G8" s="71">
        <v>32.480800000000002</v>
      </c>
      <c r="H8" s="71">
        <v>34.286099999999998</v>
      </c>
      <c r="I8" s="71">
        <f>'Historical Financials THB_EN'!I8</f>
        <v>35.289706557377052</v>
      </c>
      <c r="J8" s="71">
        <f>'Historical Financials THB_EN'!J8</f>
        <v>33.933399999999999</v>
      </c>
      <c r="K8" s="71">
        <f>'Historical Financials THB_EN'!K8</f>
        <v>32.322000000000003</v>
      </c>
      <c r="L8" s="72">
        <f>'Historical Financials THB_EN'!L8</f>
        <v>31.045200000000001</v>
      </c>
      <c r="M8" s="72">
        <f>'Historical Financials THB_EN'!M8</f>
        <v>31.293399999999998</v>
      </c>
      <c r="N8" s="72">
        <f>'Historical Financials THB_EN'!N8</f>
        <v>31.045200000000001</v>
      </c>
      <c r="O8" s="72">
        <f>'Historical Financials THB_EN'!O8</f>
        <v>31.293399999999998</v>
      </c>
      <c r="P8" s="71">
        <f>'Historical Financials THB_EN'!P8</f>
        <v>29.805745161290321</v>
      </c>
      <c r="Q8" s="71">
        <f>'Historical Financials THB_EN'!Q8</f>
        <v>29.906706779661032</v>
      </c>
      <c r="R8" s="71">
        <f>'Historical Financials THB_EN'!R8</f>
        <v>31.478965079365075</v>
      </c>
      <c r="S8" s="71">
        <f>'Historical Financials THB_EN'!S8</f>
        <v>31.69132459016393</v>
      </c>
      <c r="T8" s="71">
        <f>'Historical Financials THB_EN'!T8</f>
        <v>32.66654193548387</v>
      </c>
      <c r="U8" s="71">
        <f>'Historical Financials THB_EN'!U8</f>
        <v>32.45390508474577</v>
      </c>
      <c r="V8" s="71">
        <f>'Historical Financials THB_EN'!V8</f>
        <v>32.099451612903231</v>
      </c>
      <c r="W8" s="71">
        <f>'Historical Financials THB_EN'!W8</f>
        <v>32.702045161290329</v>
      </c>
      <c r="X8" s="71">
        <f>'Historical Financials THB_EN'!X8</f>
        <v>32.646173770491792</v>
      </c>
      <c r="Y8" s="71">
        <f>'Historical Financials THB_EN'!Y8</f>
        <v>33.287399999999998</v>
      </c>
      <c r="Z8" s="71">
        <f>'Historical Financials THB_EN'!Z8</f>
        <v>35.255120634920651</v>
      </c>
      <c r="AA8" s="71">
        <f>'Historical Financials THB_EN'!AA8</f>
        <v>35.83311129032257</v>
      </c>
      <c r="AB8" s="71">
        <f>'Historical Financials THB_EN'!AB8</f>
        <v>35.646999999999998</v>
      </c>
      <c r="AC8" s="71">
        <f>'Historical Financials THB_EN'!AC8</f>
        <v>35.286499999999997</v>
      </c>
      <c r="AD8" s="71">
        <f>'Historical Financials THB_EN'!AD8</f>
        <v>34.829500000000003</v>
      </c>
      <c r="AE8" s="71">
        <f>'Historical Financials THB_EN'!AE8</f>
        <v>35.389843548387091</v>
      </c>
      <c r="AF8" s="71">
        <f>'Historical Financials THB_EN'!AF8</f>
        <v>35.106046774193558</v>
      </c>
      <c r="AG8" s="71">
        <f>'Historical Financials THB_EN'!AG8</f>
        <v>34.286299999999997</v>
      </c>
      <c r="AH8" s="71">
        <f>'Historical Financials THB_EN'!AH8</f>
        <v>33.373800000000003</v>
      </c>
      <c r="AI8" s="71">
        <f>'Historical Financials THB_EN'!AI8</f>
        <v>32.947000000000003</v>
      </c>
      <c r="AJ8" s="71">
        <f>'Historical Financials THB_EN'!AJ8</f>
        <v>31.542200000000001</v>
      </c>
      <c r="AK8" s="71">
        <f>'Historical Financials THB_EN'!AK8</f>
        <v>31.9468</v>
      </c>
      <c r="AL8" s="71">
        <f>'Historical Financials THB_EN'!AL8</f>
        <v>32.975000000000001</v>
      </c>
      <c r="AM8" s="71">
        <f>'Historical Financials THB_EN'!AM8</f>
        <v>32.819699999999997</v>
      </c>
      <c r="AN8" s="71">
        <f>'Historical Financials THB_EN'!AN8</f>
        <v>31.624500000000001</v>
      </c>
      <c r="AO8" s="71">
        <f>'Historical Financials THB_EN'!AO8</f>
        <v>31.592500000000001</v>
      </c>
      <c r="AP8" s="71">
        <f>'Historical Financials THB_EN'!AP8</f>
        <v>30.712299999999999</v>
      </c>
      <c r="AQ8" s="71">
        <f>'Historical Financials THB_EN'!AQ8</f>
        <v>30.279800000000002</v>
      </c>
      <c r="AR8" s="71">
        <f>'Historical Financials THB_EN'!AR8</f>
        <v>31.2835</v>
      </c>
      <c r="AS8" s="71">
        <f>'Historical Financials THB_EN'!AS8</f>
        <v>31.942621666666682</v>
      </c>
      <c r="AT8" s="71">
        <f>'Historical Financials THB_EN'!AT8</f>
        <v>31.326799999999999</v>
      </c>
      <c r="AU8" s="262">
        <f>'Historical Financials THB_EN'!AU8</f>
        <v>30.620999999999999</v>
      </c>
      <c r="AW8" s="74">
        <f>'Historical Financials THB_EN'!AW8</f>
        <v>35.4758</v>
      </c>
      <c r="AX8" s="74">
        <f>'Historical Financials THB_EN'!AX8</f>
        <v>35.109699999999997</v>
      </c>
      <c r="AY8" s="74">
        <f>'Historical Financials THB_EN'!AY8</f>
        <v>34.7029</v>
      </c>
      <c r="AZ8" s="74">
        <f>'Historical Financials THB_EN'!AZ8</f>
        <v>33.163899999999998</v>
      </c>
      <c r="BA8" s="74">
        <f>'Historical Financials THB_EN'!BA8</f>
        <v>31.741199999999999</v>
      </c>
      <c r="BB8" s="74">
        <f>'Historical Financials THB_EN'!BB8</f>
        <v>33.163899999999998</v>
      </c>
      <c r="BC8" s="263">
        <f>'Historical Financials THB_EN'!BC8</f>
        <v>31.609000000000002</v>
      </c>
      <c r="BD8" s="77"/>
      <c r="BE8" s="77"/>
      <c r="BF8" s="75"/>
      <c r="BI8" s="46">
        <v>0</v>
      </c>
      <c r="BJ8" s="46">
        <v>0</v>
      </c>
      <c r="BK8" s="46">
        <v>0</v>
      </c>
      <c r="BL8" s="46">
        <v>0</v>
      </c>
      <c r="BM8" s="46">
        <v>0</v>
      </c>
      <c r="BN8" s="46"/>
      <c r="BQ8" s="74">
        <f>'Historical Financials THB_EN'!BO8</f>
        <v>30.712299999999999</v>
      </c>
      <c r="BS8" s="46"/>
      <c r="BT8" s="264">
        <v>31.609000000000002</v>
      </c>
      <c r="BU8" s="79">
        <v>31.124400000000001</v>
      </c>
      <c r="BW8" s="249"/>
      <c r="BX8" s="249"/>
    </row>
    <row r="9" spans="1:76">
      <c r="A9" s="35" t="s">
        <v>173</v>
      </c>
      <c r="B9" s="240" t="s">
        <v>176</v>
      </c>
      <c r="C9" s="71">
        <v>30.151299999999999</v>
      </c>
      <c r="D9" s="71">
        <v>31.691199999999998</v>
      </c>
      <c r="E9" s="71">
        <v>30.631599999999999</v>
      </c>
      <c r="F9" s="71">
        <v>32.813600000000001</v>
      </c>
      <c r="G9" s="71">
        <v>32.963000000000001</v>
      </c>
      <c r="H9" s="71">
        <v>36.0886</v>
      </c>
      <c r="I9" s="71">
        <f>'Historical Financials THB_EN'!I9</f>
        <v>35.8307</v>
      </c>
      <c r="J9" s="71">
        <f>'Historical Financials THB_EN'!J9</f>
        <v>32.680900000000001</v>
      </c>
      <c r="K9" s="71">
        <f>'Historical Financials THB_EN'!K9</f>
        <v>32.449800000000003</v>
      </c>
      <c r="L9" s="72">
        <f>'Historical Financials THB_EN'!L9</f>
        <v>30.154</v>
      </c>
      <c r="M9" s="72">
        <f>'Historical Financials THB_EN'!M9</f>
        <v>30.037099999999999</v>
      </c>
      <c r="N9" s="72">
        <f>'Historical Financials THB_EN'!N9</f>
        <v>30.154</v>
      </c>
      <c r="O9" s="72">
        <f>'Historical Financials THB_EN'!O9</f>
        <v>30.037099999999999</v>
      </c>
      <c r="P9" s="148">
        <f>'Historical Financials THB_EN'!P9</f>
        <v>29.308499999999999</v>
      </c>
      <c r="Q9" s="148">
        <f>'Historical Financials THB_EN'!Q9</f>
        <v>31.127099999999999</v>
      </c>
      <c r="R9" s="148">
        <f>'Historical Financials THB_EN'!R9</f>
        <v>31.390699999999999</v>
      </c>
      <c r="S9" s="148">
        <f>'Historical Financials THB_EN'!S9</f>
        <v>32.813600000000001</v>
      </c>
      <c r="T9" s="148">
        <f>'Historical Financials THB_EN'!T9</f>
        <v>32.443199999999997</v>
      </c>
      <c r="U9" s="148">
        <f>'Historical Financials THB_EN'!U9</f>
        <v>32.454999999999998</v>
      </c>
      <c r="V9" s="148">
        <f>'Historical Financials THB_EN'!V9</f>
        <v>32.3733</v>
      </c>
      <c r="W9" s="148">
        <f>'Historical Financials THB_EN'!W9</f>
        <v>32.963000000000001</v>
      </c>
      <c r="X9" s="148">
        <f>'Historical Financials THB_EN'!X9</f>
        <v>32.555100000000003</v>
      </c>
      <c r="Y9" s="148">
        <f>'Historical Financials THB_EN'!Y9</f>
        <v>33.776800000000001</v>
      </c>
      <c r="Z9" s="148">
        <f>'Historical Financials THB_EN'!Z9</f>
        <v>36.369599999999998</v>
      </c>
      <c r="AA9" s="148">
        <f>'Historical Financials THB_EN'!AA9</f>
        <v>36.0886</v>
      </c>
      <c r="AB9" s="148">
        <f>'Historical Financials THB_EN'!AB9</f>
        <v>35.239199999999997</v>
      </c>
      <c r="AC9" s="148">
        <f>'Historical Financials THB_EN'!AC9</f>
        <v>35.180199999999999</v>
      </c>
      <c r="AD9" s="148">
        <f>'Historical Financials THB_EN'!AD9</f>
        <v>34.6999</v>
      </c>
      <c r="AE9" s="148">
        <f>'Historical Financials THB_EN'!AE9</f>
        <v>35.8307</v>
      </c>
      <c r="AF9" s="148">
        <f>'Historical Financials THB_EN'!AF9</f>
        <v>34.450099999999999</v>
      </c>
      <c r="AG9" s="148">
        <f>'Historical Financials THB_EN'!AG9</f>
        <v>33.981400000000001</v>
      </c>
      <c r="AH9" s="148">
        <f>'Historical Financials THB_EN'!AH9</f>
        <v>33.368400000000001</v>
      </c>
      <c r="AI9" s="148">
        <f>'Historical Financials THB_EN'!AI9</f>
        <v>32.680900000000001</v>
      </c>
      <c r="AJ9" s="148">
        <f>'Historical Financials THB_EN'!AJ9</f>
        <v>31.2318</v>
      </c>
      <c r="AK9" s="148">
        <f>'Historical Financials THB_EN'!AK9</f>
        <v>33.167200000000001</v>
      </c>
      <c r="AL9" s="148">
        <f>'Historical Financials THB_EN'!AL9</f>
        <v>32.406599999999997</v>
      </c>
      <c r="AM9" s="148">
        <f>'Historical Financials THB_EN'!AM9</f>
        <v>32.449800000000003</v>
      </c>
      <c r="AN9" s="148">
        <f>'Historical Financials THB_EN'!AN9</f>
        <v>31.811699999999998</v>
      </c>
      <c r="AO9" s="148">
        <f>'Historical Financials THB_EN'!AO9</f>
        <v>30.744299999999999</v>
      </c>
      <c r="AP9" s="148">
        <f>'Historical Financials THB_EN'!AP9</f>
        <v>30.591899999999999</v>
      </c>
      <c r="AQ9" s="148">
        <f>'Historical Financials THB_EN'!AQ9</f>
        <v>30.154</v>
      </c>
      <c r="AR9" s="148">
        <f>'Historical Financials THB_EN'!AR9</f>
        <v>32.671199999999999</v>
      </c>
      <c r="AS9" s="148">
        <f>'Historical Financials THB_EN'!AS9</f>
        <v>30.890499999999999</v>
      </c>
      <c r="AT9" s="148">
        <f>'Historical Financials THB_EN'!AT9</f>
        <v>31.657900000000001</v>
      </c>
      <c r="AU9" s="265">
        <f>'Historical Financials THB_EN'!AU9</f>
        <v>30.037099999999999</v>
      </c>
      <c r="AW9" s="266">
        <f>'Historical Financials THB_EN'!AW9</f>
        <v>35.180199999999999</v>
      </c>
      <c r="AX9" s="266">
        <f>'Historical Financials THB_EN'!AX9</f>
        <v>35.8307</v>
      </c>
      <c r="AY9" s="266">
        <f>'Historical Financials THB_EN'!AY9</f>
        <v>33.981400000000001</v>
      </c>
      <c r="AZ9" s="266">
        <f>'Historical Financials THB_EN'!AZ9</f>
        <v>32.680900000000001</v>
      </c>
      <c r="BA9" s="266">
        <f>'Historical Financials THB_EN'!BA9</f>
        <v>33.167200000000001</v>
      </c>
      <c r="BB9" s="266">
        <f>'Historical Financials THB_EN'!BB9</f>
        <v>32.449800000000003</v>
      </c>
      <c r="BC9" s="267">
        <f>'Historical Financials THB_EN'!BC9</f>
        <v>30.744299999999999</v>
      </c>
      <c r="BD9" s="268"/>
      <c r="BE9" s="268"/>
      <c r="BF9" s="269"/>
      <c r="BI9" s="46">
        <v>0</v>
      </c>
      <c r="BJ9" s="46">
        <v>0</v>
      </c>
      <c r="BK9" s="46">
        <v>0</v>
      </c>
      <c r="BL9" s="46">
        <v>0</v>
      </c>
      <c r="BM9" s="46">
        <v>0</v>
      </c>
      <c r="BN9" s="46"/>
      <c r="BQ9" s="266">
        <f>'Historical Financials THB_EN'!BO9</f>
        <v>30.591899999999999</v>
      </c>
      <c r="BS9" s="46">
        <f>BU9</f>
        <v>30.591899999999999</v>
      </c>
      <c r="BT9" s="79">
        <v>30.744299999999999</v>
      </c>
      <c r="BU9" s="79">
        <v>30.591899999999999</v>
      </c>
      <c r="BW9" s="249"/>
      <c r="BX9" s="249"/>
    </row>
    <row r="10" spans="1:76" s="237" customFormat="1" ht="26">
      <c r="A10" s="270" t="s">
        <v>174</v>
      </c>
      <c r="B10" s="271"/>
      <c r="C10" s="82"/>
      <c r="D10" s="82"/>
      <c r="E10" s="82"/>
      <c r="F10" s="82"/>
      <c r="G10" s="82"/>
      <c r="H10" s="82"/>
      <c r="I10" s="82"/>
      <c r="J10" s="82"/>
      <c r="K10" s="82"/>
      <c r="L10" s="83"/>
      <c r="M10" s="83"/>
      <c r="N10" s="83"/>
      <c r="O10" s="83"/>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272"/>
      <c r="AW10" s="155"/>
      <c r="AX10" s="155"/>
      <c r="AY10" s="31"/>
      <c r="AZ10" s="31"/>
      <c r="BA10" s="31"/>
      <c r="BB10" s="31"/>
      <c r="BC10" s="238"/>
      <c r="BD10" s="32"/>
      <c r="BE10" s="32"/>
      <c r="BF10" s="239"/>
      <c r="BG10" s="30"/>
      <c r="BH10" s="30"/>
      <c r="BI10" s="46">
        <v>0</v>
      </c>
      <c r="BJ10" s="46">
        <v>0</v>
      </c>
      <c r="BK10" s="46">
        <v>0</v>
      </c>
      <c r="BL10" s="46">
        <v>0</v>
      </c>
      <c r="BM10" s="46">
        <v>0</v>
      </c>
      <c r="BN10" s="46"/>
      <c r="BQ10" s="155"/>
      <c r="BW10" s="249"/>
      <c r="BX10" s="249"/>
    </row>
    <row r="11" spans="1:76">
      <c r="A11" s="35"/>
      <c r="B11" s="240"/>
      <c r="C11" s="105"/>
      <c r="D11" s="105"/>
      <c r="E11" s="105"/>
      <c r="F11" s="105"/>
      <c r="G11" s="105"/>
      <c r="H11" s="105"/>
      <c r="I11" s="105"/>
      <c r="J11" s="105"/>
      <c r="K11" s="105"/>
      <c r="L11" s="106"/>
      <c r="M11" s="106"/>
      <c r="N11" s="106"/>
      <c r="O11" s="106"/>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273"/>
      <c r="AW11" s="159"/>
      <c r="AX11" s="159"/>
      <c r="AY11" s="90"/>
      <c r="AZ11" s="90"/>
      <c r="BA11" s="90"/>
      <c r="BB11" s="90"/>
      <c r="BC11" s="274"/>
      <c r="BD11" s="92"/>
      <c r="BE11" s="92"/>
      <c r="BF11" s="202"/>
      <c r="BI11" s="46">
        <v>0</v>
      </c>
      <c r="BJ11" s="46">
        <v>0</v>
      </c>
      <c r="BK11" s="46">
        <v>0</v>
      </c>
      <c r="BL11" s="46">
        <v>0</v>
      </c>
      <c r="BM11" s="46">
        <v>0</v>
      </c>
      <c r="BN11" s="46"/>
      <c r="BQ11" s="159"/>
      <c r="BW11" s="249"/>
      <c r="BX11" s="249"/>
    </row>
    <row r="12" spans="1:76" s="280" customFormat="1">
      <c r="A12" s="93" t="s">
        <v>177</v>
      </c>
      <c r="B12" s="275" t="s">
        <v>237</v>
      </c>
      <c r="C12" s="95">
        <v>3055.3610296205165</v>
      </c>
      <c r="D12" s="95">
        <v>6102.1684313384721</v>
      </c>
      <c r="E12" s="95">
        <v>6778.685109531315</v>
      </c>
      <c r="F12" s="95">
        <v>7455.9693847665785</v>
      </c>
      <c r="G12" s="95">
        <v>7509.2737144666353</v>
      </c>
      <c r="H12" s="95">
        <v>6845.2786040171941</v>
      </c>
      <c r="I12" s="95">
        <v>7215.1220239255199</v>
      </c>
      <c r="J12" s="95">
        <v>8438.0660941727037</v>
      </c>
      <c r="K12" s="95">
        <v>10741.009230502443</v>
      </c>
      <c r="L12" s="96">
        <v>11360.611237808098</v>
      </c>
      <c r="M12" s="96">
        <v>10593.700482306174</v>
      </c>
      <c r="N12" s="96">
        <f>SUM(AN12:AQ12)</f>
        <v>11360.611237808098</v>
      </c>
      <c r="O12" s="96">
        <f>SUM(AR12:AU12)</f>
        <v>10593.700482306172</v>
      </c>
      <c r="P12" s="95">
        <v>1861.8586377773379</v>
      </c>
      <c r="Q12" s="95">
        <v>1899.6937990004214</v>
      </c>
      <c r="R12" s="95">
        <v>1877.2696341834057</v>
      </c>
      <c r="S12" s="95">
        <v>1817.1473138054134</v>
      </c>
      <c r="T12" s="95">
        <v>1887.1482057008513</v>
      </c>
      <c r="U12" s="95">
        <v>1972.3551611329997</v>
      </c>
      <c r="V12" s="95">
        <v>1981.4910508493485</v>
      </c>
      <c r="W12" s="95">
        <v>1668.2792967834357</v>
      </c>
      <c r="X12" s="95">
        <v>1643.6953741709021</v>
      </c>
      <c r="Y12" s="95">
        <v>1842.3452437457681</v>
      </c>
      <c r="Z12" s="95">
        <v>1763.9337278786243</v>
      </c>
      <c r="AA12" s="95">
        <v>1595.3065729086529</v>
      </c>
      <c r="AB12" s="95">
        <v>1603.6197107913426</v>
      </c>
      <c r="AC12" s="95">
        <v>1888.740212692057</v>
      </c>
      <c r="AD12" s="95">
        <v>1877.8535087463338</v>
      </c>
      <c r="AE12" s="95">
        <v>1844.9085259280391</v>
      </c>
      <c r="AF12" s="95">
        <v>2040.9668870113308</v>
      </c>
      <c r="AG12" s="95">
        <v>2088.690547958081</v>
      </c>
      <c r="AH12" s="95">
        <v>2173.5285232848573</v>
      </c>
      <c r="AI12" s="95">
        <f>J12-AF12-AG12-AH12</f>
        <v>2134.8801359184345</v>
      </c>
      <c r="AJ12" s="95">
        <v>2414.0152557526108</v>
      </c>
      <c r="AK12" s="95">
        <v>2618.3808414333807</v>
      </c>
      <c r="AL12" s="95">
        <v>2920.3300635757732</v>
      </c>
      <c r="AM12" s="95">
        <v>2788.283069740678</v>
      </c>
      <c r="AN12" s="95">
        <v>3029.6223828993343</v>
      </c>
      <c r="AO12" s="95">
        <v>2929.6640477384663</v>
      </c>
      <c r="AP12" s="95">
        <v>2832.4463962041145</v>
      </c>
      <c r="AQ12" s="95">
        <f>L12-(AN12+AO12+AP12)</f>
        <v>2568.8784109661829</v>
      </c>
      <c r="AR12" s="95">
        <v>2941.6039537136189</v>
      </c>
      <c r="AS12" s="95">
        <v>2343.431011758476</v>
      </c>
      <c r="AT12" s="95">
        <v>2586.2124562923377</v>
      </c>
      <c r="AU12" s="276">
        <v>2722.4530605417413</v>
      </c>
      <c r="AV12" s="277"/>
      <c r="AW12" s="99">
        <f>AB12+AC12</f>
        <v>3492.3599234833996</v>
      </c>
      <c r="AX12" s="99">
        <f>AD12+AE12</f>
        <v>3722.7620346743729</v>
      </c>
      <c r="AY12" s="99">
        <f>AF12+AG12</f>
        <v>4129.657434969412</v>
      </c>
      <c r="AZ12" s="99">
        <f>AH12+AI12</f>
        <v>4308.4086592032918</v>
      </c>
      <c r="BA12" s="99">
        <f>AJ12+AK12</f>
        <v>5032.3960971859915</v>
      </c>
      <c r="BB12" s="99">
        <f>AL12+AM12</f>
        <v>5708.6131333164512</v>
      </c>
      <c r="BC12" s="278">
        <f>AO12+AN12</f>
        <v>5959.2864306378005</v>
      </c>
      <c r="BD12" s="124"/>
      <c r="BE12" s="279">
        <v>8791.7328268419151</v>
      </c>
      <c r="BF12" s="34">
        <f>AO12+AN12+AM12+AL12-N12</f>
        <v>307.28832614615385</v>
      </c>
      <c r="BG12" s="103">
        <f>AS12+AR12+AQ12+AP12-O12</f>
        <v>92.659290336219783</v>
      </c>
      <c r="BH12" s="214"/>
      <c r="BI12" s="46">
        <v>0</v>
      </c>
      <c r="BJ12" s="46">
        <v>0</v>
      </c>
      <c r="BK12" s="46">
        <v>0</v>
      </c>
      <c r="BL12" s="46">
        <v>0</v>
      </c>
      <c r="BM12" s="46">
        <v>0</v>
      </c>
      <c r="BN12" s="46"/>
      <c r="BQ12" s="281">
        <v>2679.808653304513</v>
      </c>
      <c r="BS12" s="282">
        <f>BU12-BT12</f>
        <v>78.660134814254306</v>
      </c>
      <c r="BT12" s="282">
        <v>73.977608085347001</v>
      </c>
      <c r="BU12" s="282">
        <v>152.63774289960131</v>
      </c>
      <c r="BV12" s="283"/>
      <c r="BW12" s="249"/>
      <c r="BX12" s="249"/>
    </row>
    <row r="13" spans="1:76" hidden="1" outlineLevel="1">
      <c r="A13" s="35"/>
      <c r="B13" s="240"/>
      <c r="C13" s="105"/>
      <c r="D13" s="105"/>
      <c r="E13" s="105"/>
      <c r="F13" s="105"/>
      <c r="G13" s="105"/>
      <c r="H13" s="105"/>
      <c r="I13" s="105"/>
      <c r="J13" s="105"/>
      <c r="K13" s="105"/>
      <c r="L13" s="106"/>
      <c r="M13" s="106"/>
      <c r="N13" s="106"/>
      <c r="O13" s="106"/>
      <c r="P13" s="105"/>
      <c r="Q13" s="105"/>
      <c r="R13" s="105"/>
      <c r="S13" s="105"/>
      <c r="T13" s="105"/>
      <c r="U13" s="105"/>
      <c r="V13" s="105"/>
      <c r="W13" s="105"/>
      <c r="X13" s="105"/>
      <c r="Y13" s="105"/>
      <c r="Z13" s="105"/>
      <c r="AA13" s="105"/>
      <c r="AB13" s="105"/>
      <c r="AC13" s="105"/>
      <c r="AD13" s="105"/>
      <c r="AE13" s="105"/>
      <c r="AF13" s="105"/>
      <c r="AG13" s="105"/>
      <c r="AH13" s="105"/>
      <c r="AI13" s="105"/>
      <c r="AJ13" s="105"/>
      <c r="AK13" s="88"/>
      <c r="AL13" s="88"/>
      <c r="AM13" s="88"/>
      <c r="AN13" s="88"/>
      <c r="AO13" s="88"/>
      <c r="AP13" s="88"/>
      <c r="AQ13" s="88"/>
      <c r="AR13" s="88"/>
      <c r="AS13" s="88"/>
      <c r="AT13" s="88"/>
      <c r="AU13" s="278"/>
      <c r="AV13" s="284"/>
      <c r="AW13" s="99">
        <f>AB13+AC13</f>
        <v>0</v>
      </c>
      <c r="AX13" s="99">
        <f>AD13+AE13</f>
        <v>0</v>
      </c>
      <c r="AY13" s="99">
        <f>AF13+AG13</f>
        <v>0</v>
      </c>
      <c r="AZ13" s="99">
        <f>AH13+AI13</f>
        <v>0</v>
      </c>
      <c r="BA13" s="99">
        <f>AJ13+AK13</f>
        <v>0</v>
      </c>
      <c r="BB13" s="99">
        <f>AL13+AM13</f>
        <v>0</v>
      </c>
      <c r="BC13" s="278">
        <f>AO13+AN13</f>
        <v>0</v>
      </c>
      <c r="BD13" s="124"/>
      <c r="BE13" s="124"/>
      <c r="BF13" s="34">
        <f t="shared" ref="BF13:BF26" si="2">AO13+AN13+AM13+AL13-N13</f>
        <v>0</v>
      </c>
      <c r="BG13" s="103">
        <f t="shared" ref="BG13:BG27" si="3">AS13+AR13+AQ13+AP13-O13</f>
        <v>0</v>
      </c>
      <c r="BH13" s="285"/>
      <c r="BI13" s="46">
        <v>0</v>
      </c>
      <c r="BJ13" s="46">
        <v>0</v>
      </c>
      <c r="BK13" s="46">
        <v>0</v>
      </c>
      <c r="BL13" s="46">
        <v>0</v>
      </c>
      <c r="BM13" s="46">
        <v>0</v>
      </c>
      <c r="BN13" s="46"/>
      <c r="BQ13" s="99"/>
      <c r="BV13" s="98"/>
      <c r="BW13" s="249"/>
      <c r="BX13" s="249"/>
    </row>
    <row r="14" spans="1:76" hidden="1" outlineLevel="1">
      <c r="A14" s="35"/>
      <c r="B14" s="240"/>
      <c r="C14" s="105"/>
      <c r="D14" s="105"/>
      <c r="E14" s="105"/>
      <c r="F14" s="105"/>
      <c r="G14" s="105"/>
      <c r="H14" s="105"/>
      <c r="I14" s="105"/>
      <c r="J14" s="105"/>
      <c r="K14" s="105"/>
      <c r="L14" s="106"/>
      <c r="M14" s="106"/>
      <c r="N14" s="106"/>
      <c r="O14" s="106"/>
      <c r="P14" s="105"/>
      <c r="Q14" s="105"/>
      <c r="R14" s="105"/>
      <c r="S14" s="105"/>
      <c r="T14" s="105"/>
      <c r="U14" s="105"/>
      <c r="V14" s="105"/>
      <c r="W14" s="105"/>
      <c r="X14" s="105"/>
      <c r="Y14" s="105"/>
      <c r="Z14" s="105"/>
      <c r="AA14" s="105"/>
      <c r="AB14" s="105"/>
      <c r="AC14" s="105"/>
      <c r="AD14" s="105"/>
      <c r="AE14" s="105"/>
      <c r="AF14" s="105"/>
      <c r="AG14" s="105"/>
      <c r="AH14" s="105"/>
      <c r="AI14" s="105"/>
      <c r="AJ14" s="105"/>
      <c r="AK14" s="88"/>
      <c r="AL14" s="88"/>
      <c r="AM14" s="88"/>
      <c r="AN14" s="88"/>
      <c r="AO14" s="88"/>
      <c r="AP14" s="88"/>
      <c r="AQ14" s="88"/>
      <c r="AR14" s="88"/>
      <c r="AS14" s="88"/>
      <c r="AT14" s="88"/>
      <c r="AU14" s="278"/>
      <c r="AV14" s="284"/>
      <c r="AW14" s="99">
        <f>AB14+AC14</f>
        <v>0</v>
      </c>
      <c r="AX14" s="99">
        <f>AD14+AE14</f>
        <v>0</v>
      </c>
      <c r="AY14" s="99">
        <f>AF14+AG14</f>
        <v>0</v>
      </c>
      <c r="AZ14" s="99">
        <f>AH14+AI14</f>
        <v>0</v>
      </c>
      <c r="BA14" s="99">
        <f>AJ14+AK14</f>
        <v>0</v>
      </c>
      <c r="BB14" s="99">
        <f>AL14+AM14</f>
        <v>0</v>
      </c>
      <c r="BC14" s="278">
        <f>AO14+AN14</f>
        <v>0</v>
      </c>
      <c r="BD14" s="124"/>
      <c r="BE14" s="124"/>
      <c r="BF14" s="34">
        <f t="shared" si="2"/>
        <v>0</v>
      </c>
      <c r="BG14" s="103">
        <f t="shared" si="3"/>
        <v>0</v>
      </c>
      <c r="BH14" s="285"/>
      <c r="BI14" s="46">
        <v>0</v>
      </c>
      <c r="BJ14" s="46">
        <v>0</v>
      </c>
      <c r="BK14" s="46">
        <v>0</v>
      </c>
      <c r="BL14" s="46">
        <v>0</v>
      </c>
      <c r="BM14" s="46">
        <v>0</v>
      </c>
      <c r="BN14" s="46"/>
      <c r="BQ14" s="99"/>
      <c r="BV14" s="98"/>
      <c r="BW14" s="249"/>
      <c r="BX14" s="249"/>
    </row>
    <row r="15" spans="1:76" s="289" customFormat="1" collapsed="1">
      <c r="A15" s="93" t="s">
        <v>84</v>
      </c>
      <c r="B15" s="275" t="s">
        <v>237</v>
      </c>
      <c r="C15" s="95">
        <v>397.42885199797178</v>
      </c>
      <c r="D15" s="95">
        <v>553.95371852544827</v>
      </c>
      <c r="E15" s="95">
        <v>461.31942145290526</v>
      </c>
      <c r="F15" s="95">
        <v>477.81732825296655</v>
      </c>
      <c r="G15" s="95">
        <v>568.2826667683745</v>
      </c>
      <c r="H15" s="95">
        <v>640.42140834613429</v>
      </c>
      <c r="I15" s="95">
        <v>775.45759419058766</v>
      </c>
      <c r="J15" s="95">
        <v>1004.2450850368494</v>
      </c>
      <c r="K15" s="95">
        <v>1441.4048154345535</v>
      </c>
      <c r="L15" s="96">
        <v>1146.8000054353004</v>
      </c>
      <c r="M15" s="286">
        <v>1113.5520708658132</v>
      </c>
      <c r="N15" s="96">
        <f>SUM(AN15:AQ15)</f>
        <v>1146.8000054353004</v>
      </c>
      <c r="O15" s="286">
        <f>SUM(AR15:AU15)</f>
        <v>1113.5520708658128</v>
      </c>
      <c r="P15" s="95">
        <v>91.557287036988996</v>
      </c>
      <c r="Q15" s="95">
        <v>132.95544735590909</v>
      </c>
      <c r="R15" s="95">
        <v>127.30929224791949</v>
      </c>
      <c r="S15" s="95">
        <v>125.99530161214834</v>
      </c>
      <c r="T15" s="95">
        <v>139.73673381266647</v>
      </c>
      <c r="U15" s="95">
        <v>153.00190201054238</v>
      </c>
      <c r="V15" s="95">
        <v>135.71271579048877</v>
      </c>
      <c r="W15" s="95">
        <v>139.8313151546765</v>
      </c>
      <c r="X15" s="95">
        <v>145.83525829447248</v>
      </c>
      <c r="Y15" s="95">
        <v>187.12774380063289</v>
      </c>
      <c r="Z15" s="95">
        <v>167.22499514455529</v>
      </c>
      <c r="AA15" s="95">
        <v>140.23341110647354</v>
      </c>
      <c r="AB15" s="95">
        <v>134.76860136557323</v>
      </c>
      <c r="AC15" s="95">
        <v>219.09517624800907</v>
      </c>
      <c r="AD15" s="95">
        <v>216.67175167448752</v>
      </c>
      <c r="AE15" s="95">
        <v>204.92206490251792</v>
      </c>
      <c r="AF15" s="95">
        <v>218.80670292258026</v>
      </c>
      <c r="AG15" s="95">
        <v>238.50753171692691</v>
      </c>
      <c r="AH15" s="95">
        <v>291.24958753349239</v>
      </c>
      <c r="AI15" s="95">
        <f>J15-AF15-AG15-AH15</f>
        <v>255.68126286384989</v>
      </c>
      <c r="AJ15" s="95">
        <v>326.22326700803973</v>
      </c>
      <c r="AK15" s="95">
        <v>388.43675287149466</v>
      </c>
      <c r="AL15" s="95">
        <v>408.94250676954834</v>
      </c>
      <c r="AM15" s="95">
        <v>317.80228878547109</v>
      </c>
      <c r="AN15" s="95">
        <v>303.69787721264333</v>
      </c>
      <c r="AO15" s="95">
        <v>361.40675987990335</v>
      </c>
      <c r="AP15" s="95">
        <v>281.09380402098111</v>
      </c>
      <c r="AQ15" s="95">
        <f>L15-(AN15+AO15+AP15)</f>
        <v>200.60156432177257</v>
      </c>
      <c r="AR15" s="287">
        <v>303.7519626869103</v>
      </c>
      <c r="AS15" s="287">
        <v>304.50580606962433</v>
      </c>
      <c r="AT15" s="287">
        <v>250.61711103750221</v>
      </c>
      <c r="AU15" s="276">
        <v>254.67719107177595</v>
      </c>
      <c r="AV15" s="288"/>
      <c r="AW15" s="99">
        <f>AB15+AC15</f>
        <v>353.86377761358233</v>
      </c>
      <c r="AX15" s="99">
        <f>AD15+AE15</f>
        <v>421.59381657700544</v>
      </c>
      <c r="AY15" s="99">
        <f>AF15+AG15</f>
        <v>457.31423463950716</v>
      </c>
      <c r="AZ15" s="99">
        <f>AH15+AI15</f>
        <v>546.93085039734228</v>
      </c>
      <c r="BA15" s="99">
        <f>AJ15+AK15</f>
        <v>714.66001987953439</v>
      </c>
      <c r="BB15" s="99">
        <f>AL15+AM15</f>
        <v>726.74479555501944</v>
      </c>
      <c r="BC15" s="278">
        <f>AO15+AN15</f>
        <v>665.10463709254668</v>
      </c>
      <c r="BD15" s="124"/>
      <c r="BE15" s="279">
        <v>946.19844111352779</v>
      </c>
      <c r="BF15" s="34">
        <f t="shared" si="2"/>
        <v>245.04942721226575</v>
      </c>
      <c r="BG15" s="103">
        <f t="shared" si="3"/>
        <v>-23.598933766524397</v>
      </c>
      <c r="BH15" s="214"/>
      <c r="BI15" s="46">
        <v>0</v>
      </c>
      <c r="BJ15" s="46">
        <v>0</v>
      </c>
      <c r="BK15" s="46">
        <v>0</v>
      </c>
      <c r="BL15" s="46">
        <v>0</v>
      </c>
      <c r="BM15" s="46">
        <v>0</v>
      </c>
      <c r="BN15" s="46"/>
      <c r="BQ15" s="281">
        <v>278.35573008530878</v>
      </c>
      <c r="BS15" s="282">
        <f>BU15-BT15</f>
        <v>0.72342119690242512</v>
      </c>
      <c r="BT15" s="289">
        <v>2.0146527387698665</v>
      </c>
      <c r="BU15" s="289">
        <v>2.7380739356722916</v>
      </c>
      <c r="BV15" s="290"/>
      <c r="BW15" s="249"/>
      <c r="BX15" s="249"/>
    </row>
    <row r="16" spans="1:76" s="119" customFormat="1">
      <c r="A16" s="120" t="s">
        <v>179</v>
      </c>
      <c r="B16" s="291" t="s">
        <v>237</v>
      </c>
      <c r="C16" s="115">
        <v>-109.492</v>
      </c>
      <c r="D16" s="115">
        <v>-156.60710831007944</v>
      </c>
      <c r="E16" s="115">
        <v>-216.13967253192652</v>
      </c>
      <c r="F16" s="115">
        <v>-222.62280243303508</v>
      </c>
      <c r="G16" s="115">
        <v>-243.1618338366907</v>
      </c>
      <c r="H16" s="115">
        <v>-271.97623296713152</v>
      </c>
      <c r="I16" s="115">
        <v>-313.44649981759875</v>
      </c>
      <c r="J16" s="115">
        <v>-356.83712802135949</v>
      </c>
      <c r="K16" s="115">
        <v>-441.45193214866651</v>
      </c>
      <c r="L16" s="96">
        <v>-548.68861530929087</v>
      </c>
      <c r="M16" s="96">
        <v>-654.10716451392318</v>
      </c>
      <c r="N16" s="96">
        <f>SUM(AN16:AQ16)</f>
        <v>-548.68861530929087</v>
      </c>
      <c r="O16" s="96">
        <f>SUM(AR16:AU16)</f>
        <v>-654.10716451392318</v>
      </c>
      <c r="P16" s="115">
        <v>-57.807734762142807</v>
      </c>
      <c r="Q16" s="115">
        <v>-55.188379791533301</v>
      </c>
      <c r="R16" s="115">
        <v>-56.99217915583688</v>
      </c>
      <c r="S16" s="115">
        <v>-59.469756782192121</v>
      </c>
      <c r="T16" s="115">
        <v>-57.204571041109979</v>
      </c>
      <c r="U16" s="115">
        <v>-61.453179205733768</v>
      </c>
      <c r="V16" s="115">
        <v>-63.37831122609618</v>
      </c>
      <c r="W16" s="115">
        <v>-61.125772363750791</v>
      </c>
      <c r="X16" s="115">
        <v>-63.065814797640975</v>
      </c>
      <c r="Y16" s="115">
        <v>-71.046134807740799</v>
      </c>
      <c r="Z16" s="115">
        <v>-67.862930583985303</v>
      </c>
      <c r="AA16" s="115">
        <f>H16-X16-Y16-Z16</f>
        <v>-70.001352777764453</v>
      </c>
      <c r="AB16" s="115">
        <v>-65.700283333800883</v>
      </c>
      <c r="AC16" s="115">
        <v>-83.349040430568067</v>
      </c>
      <c r="AD16" s="115">
        <v>-81.402229095318575</v>
      </c>
      <c r="AE16" s="115">
        <f>I16-AB16-AC16-AD16</f>
        <v>-82.994946957911225</v>
      </c>
      <c r="AF16" s="115">
        <v>-80.014933554549373</v>
      </c>
      <c r="AG16" s="115">
        <v>-83.761344134058788</v>
      </c>
      <c r="AH16" s="115">
        <v>-93.579845505086155</v>
      </c>
      <c r="AI16" s="115">
        <f>J16-AF16-AG16-AH16</f>
        <v>-99.481004827665174</v>
      </c>
      <c r="AJ16" s="115">
        <v>-96.715701504650909</v>
      </c>
      <c r="AK16" s="115">
        <v>-100.78887371619773</v>
      </c>
      <c r="AL16" s="115">
        <v>-116.57972239490411</v>
      </c>
      <c r="AM16" s="115">
        <v>-127.36763453291377</v>
      </c>
      <c r="AN16" s="115">
        <v>-126.04212487153947</v>
      </c>
      <c r="AO16" s="115">
        <v>-130.13231531469143</v>
      </c>
      <c r="AP16" s="115">
        <v>-145.43721848796713</v>
      </c>
      <c r="AQ16" s="115">
        <f>L16-(AN16+AO16+AP16)</f>
        <v>-147.07695663509287</v>
      </c>
      <c r="AR16" s="115">
        <v>-155.99982569085938</v>
      </c>
      <c r="AS16" s="115">
        <v>-163.82486324620379</v>
      </c>
      <c r="AT16" s="115">
        <v>-160.48939327453934</v>
      </c>
      <c r="AU16" s="292">
        <v>-173.79308230232067</v>
      </c>
      <c r="AV16" s="284"/>
      <c r="AW16" s="113">
        <f>AB16+AC16</f>
        <v>-149.04932376436895</v>
      </c>
      <c r="AX16" s="113">
        <f>AD16+AE16</f>
        <v>-164.3971760532298</v>
      </c>
      <c r="AY16" s="113">
        <f>AF16+AG16</f>
        <v>-163.77627768860816</v>
      </c>
      <c r="AZ16" s="113">
        <f>AH16+AI16</f>
        <v>-193.06085033275133</v>
      </c>
      <c r="BA16" s="113">
        <f>AJ16+AK16</f>
        <v>-197.50457522084864</v>
      </c>
      <c r="BB16" s="113">
        <f>AL16+AM16</f>
        <v>-243.94735692781788</v>
      </c>
      <c r="BC16" s="292">
        <f>AO16+AN16</f>
        <v>-256.17444018623087</v>
      </c>
      <c r="BD16" s="124"/>
      <c r="BE16" s="293">
        <v>-401.611658674198</v>
      </c>
      <c r="BF16" s="34">
        <f t="shared" si="2"/>
        <v>48.566818195242149</v>
      </c>
      <c r="BG16" s="103">
        <f t="shared" si="3"/>
        <v>41.768300453800066</v>
      </c>
      <c r="BH16" s="285"/>
      <c r="BI16" s="46">
        <v>0</v>
      </c>
      <c r="BJ16" s="46">
        <v>0</v>
      </c>
      <c r="BK16" s="46">
        <v>0</v>
      </c>
      <c r="BL16" s="46">
        <v>0</v>
      </c>
      <c r="BM16" s="46">
        <v>0</v>
      </c>
      <c r="BN16" s="46"/>
      <c r="BQ16" s="293">
        <v>-132.74281001160341</v>
      </c>
      <c r="BS16" s="282">
        <f>BU16-BT16</f>
        <v>-6.4360929917413854</v>
      </c>
      <c r="BT16" s="119">
        <v>-6.2583154846223232</v>
      </c>
      <c r="BU16" s="119">
        <v>-12.694408476363709</v>
      </c>
      <c r="BV16" s="98"/>
      <c r="BW16" s="249"/>
      <c r="BX16" s="249"/>
    </row>
    <row r="17" spans="1:76" s="289" customFormat="1">
      <c r="A17" s="93" t="s">
        <v>85</v>
      </c>
      <c r="B17" s="275" t="s">
        <v>237</v>
      </c>
      <c r="C17" s="95">
        <f t="shared" ref="C17:AU17" si="4">C15+C16</f>
        <v>287.93685199797176</v>
      </c>
      <c r="D17" s="95">
        <f t="shared" si="4"/>
        <v>397.34661021536886</v>
      </c>
      <c r="E17" s="95">
        <f t="shared" si="4"/>
        <v>245.17974892097874</v>
      </c>
      <c r="F17" s="95">
        <f t="shared" si="4"/>
        <v>255.19452581993147</v>
      </c>
      <c r="G17" s="95">
        <f t="shared" si="4"/>
        <v>325.12083293168382</v>
      </c>
      <c r="H17" s="95">
        <f t="shared" si="4"/>
        <v>368.44517537900276</v>
      </c>
      <c r="I17" s="95">
        <f t="shared" si="4"/>
        <v>462.01109437298891</v>
      </c>
      <c r="J17" s="95">
        <f t="shared" si="4"/>
        <v>647.40795701548996</v>
      </c>
      <c r="K17" s="95">
        <f t="shared" si="4"/>
        <v>999.95288328588697</v>
      </c>
      <c r="L17" s="96">
        <f t="shared" si="4"/>
        <v>598.1113901260095</v>
      </c>
      <c r="M17" s="96">
        <f t="shared" si="4"/>
        <v>459.44490635189004</v>
      </c>
      <c r="N17" s="96">
        <f t="shared" si="4"/>
        <v>598.1113901260095</v>
      </c>
      <c r="O17" s="96">
        <f t="shared" si="4"/>
        <v>459.44490635188959</v>
      </c>
      <c r="P17" s="95">
        <f t="shared" si="4"/>
        <v>33.749552274846188</v>
      </c>
      <c r="Q17" s="95">
        <f t="shared" si="4"/>
        <v>77.767067564375793</v>
      </c>
      <c r="R17" s="95">
        <f t="shared" si="4"/>
        <v>70.317113092082607</v>
      </c>
      <c r="S17" s="95">
        <f t="shared" si="4"/>
        <v>66.525544829956218</v>
      </c>
      <c r="T17" s="95">
        <f t="shared" si="4"/>
        <v>82.5321627715565</v>
      </c>
      <c r="U17" s="95">
        <f t="shared" si="4"/>
        <v>91.548722804808619</v>
      </c>
      <c r="V17" s="95">
        <f t="shared" si="4"/>
        <v>72.334404564392599</v>
      </c>
      <c r="W17" s="95">
        <f t="shared" si="4"/>
        <v>78.705542790925705</v>
      </c>
      <c r="X17" s="95">
        <f t="shared" si="4"/>
        <v>82.769443496831514</v>
      </c>
      <c r="Y17" s="95">
        <f t="shared" si="4"/>
        <v>116.08160899289209</v>
      </c>
      <c r="Z17" s="95">
        <f t="shared" si="4"/>
        <v>99.362064560569991</v>
      </c>
      <c r="AA17" s="95">
        <f t="shared" si="4"/>
        <v>70.232058328709087</v>
      </c>
      <c r="AB17" s="95">
        <f t="shared" si="4"/>
        <v>69.06831803177235</v>
      </c>
      <c r="AC17" s="95">
        <f t="shared" si="4"/>
        <v>135.746135817441</v>
      </c>
      <c r="AD17" s="95">
        <f t="shared" si="4"/>
        <v>135.26952257916895</v>
      </c>
      <c r="AE17" s="95">
        <f t="shared" si="4"/>
        <v>121.92711794460669</v>
      </c>
      <c r="AF17" s="95">
        <f t="shared" si="4"/>
        <v>138.79176936803088</v>
      </c>
      <c r="AG17" s="95">
        <f t="shared" si="4"/>
        <v>154.74618758286812</v>
      </c>
      <c r="AH17" s="95">
        <f t="shared" si="4"/>
        <v>197.66974202840623</v>
      </c>
      <c r="AI17" s="95">
        <f t="shared" si="4"/>
        <v>156.20025803618472</v>
      </c>
      <c r="AJ17" s="95">
        <f t="shared" si="4"/>
        <v>229.50756550338883</v>
      </c>
      <c r="AK17" s="95">
        <f t="shared" si="4"/>
        <v>287.64787915529695</v>
      </c>
      <c r="AL17" s="95">
        <f t="shared" si="4"/>
        <v>292.36278437464421</v>
      </c>
      <c r="AM17" s="95">
        <f t="shared" si="4"/>
        <v>190.43465425255732</v>
      </c>
      <c r="AN17" s="95">
        <f t="shared" si="4"/>
        <v>177.65575234110386</v>
      </c>
      <c r="AO17" s="95">
        <f t="shared" si="4"/>
        <v>231.27444456521192</v>
      </c>
      <c r="AP17" s="95">
        <f t="shared" si="4"/>
        <v>135.65658553301398</v>
      </c>
      <c r="AQ17" s="95">
        <f t="shared" si="4"/>
        <v>53.524607686679701</v>
      </c>
      <c r="AR17" s="95">
        <f t="shared" si="4"/>
        <v>147.75213699605092</v>
      </c>
      <c r="AS17" s="95">
        <f t="shared" si="4"/>
        <v>140.68094282342054</v>
      </c>
      <c r="AT17" s="95">
        <f t="shared" si="4"/>
        <v>90.127717762962874</v>
      </c>
      <c r="AU17" s="276">
        <f t="shared" si="4"/>
        <v>80.884108769455281</v>
      </c>
      <c r="AV17" s="294"/>
      <c r="AW17" s="108">
        <f t="shared" ref="AW17:BC17" si="5">AW15+AW16</f>
        <v>204.81445384921338</v>
      </c>
      <c r="AX17" s="108">
        <f t="shared" si="5"/>
        <v>257.19664052377561</v>
      </c>
      <c r="AY17" s="108">
        <f t="shared" si="5"/>
        <v>293.537956950899</v>
      </c>
      <c r="AZ17" s="108">
        <f t="shared" si="5"/>
        <v>353.87000006459095</v>
      </c>
      <c r="BA17" s="108">
        <f t="shared" si="5"/>
        <v>517.15544465868572</v>
      </c>
      <c r="BB17" s="108">
        <f t="shared" si="5"/>
        <v>482.79743862720159</v>
      </c>
      <c r="BC17" s="276">
        <f t="shared" si="5"/>
        <v>408.93019690631581</v>
      </c>
      <c r="BD17" s="167"/>
      <c r="BE17" s="167"/>
      <c r="BF17" s="34">
        <f t="shared" si="2"/>
        <v>293.61624540750779</v>
      </c>
      <c r="BG17" s="103">
        <f t="shared" si="3"/>
        <v>18.169366687275556</v>
      </c>
      <c r="BH17" s="285"/>
      <c r="BI17" s="46">
        <v>0</v>
      </c>
      <c r="BJ17" s="46">
        <v>0</v>
      </c>
      <c r="BK17" s="46">
        <v>0</v>
      </c>
      <c r="BL17" s="46">
        <v>0</v>
      </c>
      <c r="BM17" s="46">
        <v>0</v>
      </c>
      <c r="BN17" s="46"/>
      <c r="BQ17" s="108">
        <f>BQ15+BQ16</f>
        <v>145.61292007370537</v>
      </c>
      <c r="BV17" s="290"/>
      <c r="BW17" s="249"/>
      <c r="BX17" s="249"/>
    </row>
    <row r="18" spans="1:76" s="119" customFormat="1">
      <c r="A18" s="120" t="s">
        <v>180</v>
      </c>
      <c r="B18" s="291" t="s">
        <v>237</v>
      </c>
      <c r="C18" s="88">
        <v>-40.872834610895559</v>
      </c>
      <c r="D18" s="88">
        <v>-61.744385458098741</v>
      </c>
      <c r="E18" s="88">
        <v>-102.1172837520507</v>
      </c>
      <c r="F18" s="88">
        <v>-118.0369543570085</v>
      </c>
      <c r="G18" s="88">
        <v>-107.16215626497895</v>
      </c>
      <c r="H18" s="88">
        <v>-104.42501058449841</v>
      </c>
      <c r="I18" s="88">
        <v>-116.12337986821122</v>
      </c>
      <c r="J18" s="88">
        <v>-110.86537158080239</v>
      </c>
      <c r="K18" s="88">
        <v>-123.1428603118619</v>
      </c>
      <c r="L18" s="96">
        <v>-174.96971834615334</v>
      </c>
      <c r="M18" s="96">
        <v>-239.08628340161187</v>
      </c>
      <c r="N18" s="96">
        <f>SUM(AN18:AQ18)</f>
        <v>-174.96971834615334</v>
      </c>
      <c r="O18" s="96">
        <f>SUM(AR18:AU18)</f>
        <v>-239.08628340161187</v>
      </c>
      <c r="P18" s="88">
        <v>-27.10890869867173</v>
      </c>
      <c r="Q18" s="88">
        <v>-29.772953635945584</v>
      </c>
      <c r="R18" s="88">
        <v>-28.370381919106666</v>
      </c>
      <c r="S18" s="88">
        <v>-32.784710103284525</v>
      </c>
      <c r="T18" s="88">
        <v>-26.190283675869203</v>
      </c>
      <c r="U18" s="88">
        <v>-27.923698536792088</v>
      </c>
      <c r="V18" s="88">
        <v>-27.758578030998041</v>
      </c>
      <c r="W18" s="88">
        <v>-25.289596021319614</v>
      </c>
      <c r="X18" s="88">
        <v>-25.002654391853525</v>
      </c>
      <c r="Y18" s="88">
        <v>-26.839898838372328</v>
      </c>
      <c r="Z18" s="88">
        <v>-25.575862519421317</v>
      </c>
      <c r="AA18" s="88">
        <v>-27.006594834851242</v>
      </c>
      <c r="AB18" s="88">
        <v>-26.562599938283725</v>
      </c>
      <c r="AC18" s="88">
        <v>-30.4796213144222</v>
      </c>
      <c r="AD18" s="88">
        <v>-30.494850872006165</v>
      </c>
      <c r="AE18" s="88">
        <f>I18-AB18-AC18-AD18</f>
        <v>-28.586307743499123</v>
      </c>
      <c r="AF18" s="88">
        <v>-28.070947615907901</v>
      </c>
      <c r="AG18" s="88">
        <v>-28.600697104690067</v>
      </c>
      <c r="AH18" s="88">
        <v>-28.574509125555874</v>
      </c>
      <c r="AI18" s="88">
        <f>J18-AF18-AG18-AH18</f>
        <v>-25.619217734648547</v>
      </c>
      <c r="AJ18" s="88">
        <v>-27.078929180589814</v>
      </c>
      <c r="AK18" s="88">
        <v>-24.918978901020214</v>
      </c>
      <c r="AL18" s="88">
        <v>-31.556196947170726</v>
      </c>
      <c r="AM18" s="88">
        <v>-39.588755283081142</v>
      </c>
      <c r="AN18" s="88">
        <v>-42.393283403690177</v>
      </c>
      <c r="AO18" s="88">
        <v>-43.681429902714996</v>
      </c>
      <c r="AP18" s="88">
        <v>-46.22593556916469</v>
      </c>
      <c r="AQ18" s="88">
        <f>L18-(AN18+AO18+AP18)</f>
        <v>-42.66906947058348</v>
      </c>
      <c r="AR18" s="88">
        <v>-68.400434733965184</v>
      </c>
      <c r="AS18" s="88">
        <v>-52.880134153266425</v>
      </c>
      <c r="AT18" s="88">
        <v>-59.152225634533451</v>
      </c>
      <c r="AU18" s="278">
        <v>-58.653488879846819</v>
      </c>
      <c r="AV18" s="284"/>
      <c r="AW18" s="123">
        <f>AB18+AC18</f>
        <v>-57.042221252705929</v>
      </c>
      <c r="AX18" s="123">
        <f>AD18+AE18</f>
        <v>-59.081158615505288</v>
      </c>
      <c r="AY18" s="123">
        <f>AF18+AG18</f>
        <v>-56.671644720597968</v>
      </c>
      <c r="AZ18" s="123">
        <f>AH18+AI18</f>
        <v>-54.193726860204421</v>
      </c>
      <c r="BA18" s="123">
        <f>AJ18+AK18</f>
        <v>-51.997908081610028</v>
      </c>
      <c r="BB18" s="123">
        <f>AL18+AM18</f>
        <v>-71.144952230251874</v>
      </c>
      <c r="BC18" s="278">
        <f>AO18+AN18</f>
        <v>-86.074713306405172</v>
      </c>
      <c r="BD18" s="124"/>
      <c r="BE18" s="295">
        <v>-132.30064887556986</v>
      </c>
      <c r="BF18" s="34">
        <f t="shared" si="2"/>
        <v>17.75005280949631</v>
      </c>
      <c r="BG18" s="103">
        <f t="shared" si="3"/>
        <v>28.910709474632085</v>
      </c>
      <c r="BH18" s="285"/>
      <c r="BI18" s="46">
        <v>0</v>
      </c>
      <c r="BJ18" s="46">
        <v>0</v>
      </c>
      <c r="BK18" s="46">
        <v>0</v>
      </c>
      <c r="BL18" s="46">
        <v>0</v>
      </c>
      <c r="BM18" s="46">
        <v>0</v>
      </c>
      <c r="BN18" s="46"/>
      <c r="BQ18" s="125">
        <v>-39.031576994212045</v>
      </c>
      <c r="BU18" s="119">
        <v>-3.5971792874763202</v>
      </c>
      <c r="BV18" s="98"/>
      <c r="BW18" s="249"/>
      <c r="BX18" s="249"/>
    </row>
    <row r="19" spans="1:76" s="119" customFormat="1">
      <c r="A19" s="120" t="s">
        <v>181</v>
      </c>
      <c r="B19" s="291" t="s">
        <v>237</v>
      </c>
      <c r="C19" s="115"/>
      <c r="D19" s="115">
        <v>-9.935501218164589</v>
      </c>
      <c r="E19" s="115">
        <v>-28.60070125776048</v>
      </c>
      <c r="F19" s="115">
        <f>SUM(P19:S19)</f>
        <v>-24.100970393559344</v>
      </c>
      <c r="G19" s="115">
        <f>SUM(T19:W19)</f>
        <v>-28.835120027997885</v>
      </c>
      <c r="H19" s="115">
        <v>-11.559726205187104</v>
      </c>
      <c r="I19" s="115">
        <v>-4.9044329603194088</v>
      </c>
      <c r="J19" s="115">
        <v>0.83708087017510779</v>
      </c>
      <c r="K19" s="115">
        <v>18.126251345832561</v>
      </c>
      <c r="L19" s="96">
        <v>0.17136262610645123</v>
      </c>
      <c r="M19" s="96">
        <v>4.5636460084235022</v>
      </c>
      <c r="N19" s="96">
        <f>SUM(AN19:AQ19)</f>
        <v>0.1713626261064512</v>
      </c>
      <c r="O19" s="96">
        <f>SUM(AR19:AU19)</f>
        <v>4.5636460084235022</v>
      </c>
      <c r="P19" s="115">
        <v>-5.9384614352288319</v>
      </c>
      <c r="Q19" s="115">
        <v>-2.645125903575388</v>
      </c>
      <c r="R19" s="115">
        <v>-6.6140714030983805</v>
      </c>
      <c r="S19" s="115">
        <v>-8.9033116516567432</v>
      </c>
      <c r="T19" s="115">
        <v>-7.2149876842589835</v>
      </c>
      <c r="U19" s="115">
        <v>-6.2892453061506668</v>
      </c>
      <c r="V19" s="115">
        <v>-4.1235118177878514</v>
      </c>
      <c r="W19" s="115">
        <v>-11.207375219800383</v>
      </c>
      <c r="X19" s="115">
        <v>-2.8112942314531284</v>
      </c>
      <c r="Y19" s="115">
        <v>-0.94105360307725938</v>
      </c>
      <c r="Z19" s="115">
        <v>-3.5928525362335857</v>
      </c>
      <c r="AA19" s="115">
        <v>-4.2145258344231307</v>
      </c>
      <c r="AB19" s="115">
        <v>-0.72626027435688834</v>
      </c>
      <c r="AC19" s="115">
        <v>-1.2551035453475561</v>
      </c>
      <c r="AD19" s="115">
        <v>-1.5493376858719747</v>
      </c>
      <c r="AE19" s="115">
        <f>I19-AB19-AC19-AD19</f>
        <v>-1.3737314547429897</v>
      </c>
      <c r="AF19" s="115">
        <v>4.1725575352357493</v>
      </c>
      <c r="AG19" s="115">
        <v>-3.4120230652546528</v>
      </c>
      <c r="AH19" s="115">
        <v>1.3724680114084817</v>
      </c>
      <c r="AI19" s="115">
        <f>J19-AF19-AG19-AH19</f>
        <v>-1.2959216112144705</v>
      </c>
      <c r="AJ19" s="115">
        <v>-1.3377633773167374</v>
      </c>
      <c r="AK19" s="115">
        <v>6.5097327735588459</v>
      </c>
      <c r="AL19" s="115">
        <v>14.833321163482243</v>
      </c>
      <c r="AM19" s="115">
        <v>-1.8790392138917902</v>
      </c>
      <c r="AN19" s="115">
        <v>-9.0857721070688856E-3</v>
      </c>
      <c r="AO19" s="115">
        <v>-0.16798404977910278</v>
      </c>
      <c r="AP19" s="115">
        <v>-0.15634551279113174</v>
      </c>
      <c r="AQ19" s="115">
        <f>L19-(AN19+AO19+AP19)</f>
        <v>0.50477796078375459</v>
      </c>
      <c r="AR19" s="115">
        <v>0.47763197851902761</v>
      </c>
      <c r="AS19" s="115">
        <v>2.071486258156515</v>
      </c>
      <c r="AT19" s="115">
        <v>1.3305065308866046</v>
      </c>
      <c r="AU19" s="292">
        <v>0.68402124086135485</v>
      </c>
      <c r="AV19" s="284"/>
      <c r="AW19" s="113">
        <f>AB19+AC19</f>
        <v>-1.9813638197044443</v>
      </c>
      <c r="AX19" s="113">
        <f>AD19+AE19</f>
        <v>-2.9230691406149645</v>
      </c>
      <c r="AY19" s="113">
        <f>AF19+AG19</f>
        <v>0.76053446998109653</v>
      </c>
      <c r="AZ19" s="113">
        <f>AH19+AI19</f>
        <v>7.6546400194011266E-2</v>
      </c>
      <c r="BA19" s="113">
        <f>AJ19+AK19</f>
        <v>5.1719693962421083</v>
      </c>
      <c r="BB19" s="113">
        <f>AL19+AM19</f>
        <v>12.954281949590452</v>
      </c>
      <c r="BC19" s="292">
        <f>AO19+AN19</f>
        <v>-0.17706982188617165</v>
      </c>
      <c r="BD19" s="124"/>
      <c r="BE19" s="293">
        <v>-0.33341533467730339</v>
      </c>
      <c r="BF19" s="34">
        <f t="shared" si="2"/>
        <v>12.605849501597831</v>
      </c>
      <c r="BG19" s="103">
        <f t="shared" si="3"/>
        <v>-1.6660953237553366</v>
      </c>
      <c r="BH19" s="285"/>
      <c r="BI19" s="46">
        <v>0</v>
      </c>
      <c r="BJ19" s="46">
        <v>0</v>
      </c>
      <c r="BK19" s="46">
        <v>0</v>
      </c>
      <c r="BL19" s="46">
        <v>0</v>
      </c>
      <c r="BM19" s="46">
        <v>0</v>
      </c>
      <c r="BN19" s="46"/>
      <c r="BQ19" s="113">
        <v>-0.15634551279113174</v>
      </c>
      <c r="BV19" s="98"/>
      <c r="BW19" s="249"/>
      <c r="BX19" s="249"/>
    </row>
    <row r="20" spans="1:76" s="289" customFormat="1">
      <c r="A20" s="93" t="s">
        <v>182</v>
      </c>
      <c r="B20" s="275" t="s">
        <v>237</v>
      </c>
      <c r="C20" s="95">
        <f t="shared" ref="C20:Y20" si="6">C17+C18+C19</f>
        <v>247.06401738707621</v>
      </c>
      <c r="D20" s="95">
        <f t="shared" si="6"/>
        <v>325.66672353910553</v>
      </c>
      <c r="E20" s="95">
        <f t="shared" si="6"/>
        <v>114.46176391116757</v>
      </c>
      <c r="F20" s="95">
        <f t="shared" si="6"/>
        <v>113.05660106936364</v>
      </c>
      <c r="G20" s="95">
        <f t="shared" si="6"/>
        <v>189.12355663870702</v>
      </c>
      <c r="H20" s="95">
        <f t="shared" si="6"/>
        <v>252.46043858931725</v>
      </c>
      <c r="I20" s="95">
        <f t="shared" si="6"/>
        <v>340.98328154445829</v>
      </c>
      <c r="J20" s="95">
        <f t="shared" si="6"/>
        <v>537.37966630486267</v>
      </c>
      <c r="K20" s="95">
        <f t="shared" si="6"/>
        <v>894.9362743198576</v>
      </c>
      <c r="L20" s="96">
        <f t="shared" si="6"/>
        <v>423.31303440596258</v>
      </c>
      <c r="M20" s="96">
        <f t="shared" si="6"/>
        <v>224.92226895870166</v>
      </c>
      <c r="N20" s="96">
        <f t="shared" si="6"/>
        <v>423.31303440596258</v>
      </c>
      <c r="O20" s="96">
        <f t="shared" si="6"/>
        <v>224.92226895870121</v>
      </c>
      <c r="P20" s="95">
        <f t="shared" si="6"/>
        <v>0.70218214094562637</v>
      </c>
      <c r="Q20" s="95">
        <f t="shared" si="6"/>
        <v>45.348988024854819</v>
      </c>
      <c r="R20" s="95">
        <f t="shared" si="6"/>
        <v>35.332659769877566</v>
      </c>
      <c r="S20" s="95">
        <f t="shared" si="6"/>
        <v>24.83752307501495</v>
      </c>
      <c r="T20" s="95">
        <f t="shared" si="6"/>
        <v>49.126891411428311</v>
      </c>
      <c r="U20" s="95">
        <f t="shared" si="6"/>
        <v>57.335778961865863</v>
      </c>
      <c r="V20" s="95">
        <f t="shared" si="6"/>
        <v>40.452314715606711</v>
      </c>
      <c r="W20" s="95">
        <f t="shared" si="6"/>
        <v>42.208571549805711</v>
      </c>
      <c r="X20" s="95">
        <f t="shared" si="6"/>
        <v>54.955494873524863</v>
      </c>
      <c r="Y20" s="95">
        <f t="shared" si="6"/>
        <v>88.300656551442486</v>
      </c>
      <c r="Z20" s="95">
        <f>Z17+Z18+Z19</f>
        <v>70.193349504915091</v>
      </c>
      <c r="AA20" s="95">
        <f>AA17+AA18+AA19</f>
        <v>39.010937659434717</v>
      </c>
      <c r="AB20" s="95">
        <f>AB17+AB18+AB19</f>
        <v>41.779457819131736</v>
      </c>
      <c r="AC20" s="95">
        <f t="shared" ref="AC20:AH20" si="7">AC17+AC18+AC19</f>
        <v>104.01141095767125</v>
      </c>
      <c r="AD20" s="95">
        <f t="shared" si="7"/>
        <v>103.22533402129081</v>
      </c>
      <c r="AE20" s="95">
        <f t="shared" si="7"/>
        <v>91.967078746364578</v>
      </c>
      <c r="AF20" s="95">
        <f t="shared" si="7"/>
        <v>114.89337928735874</v>
      </c>
      <c r="AG20" s="95">
        <f t="shared" si="7"/>
        <v>122.73346741292339</v>
      </c>
      <c r="AH20" s="95">
        <f t="shared" si="7"/>
        <v>170.46770091425884</v>
      </c>
      <c r="AI20" s="95">
        <f>AI17+AI18+AI19</f>
        <v>129.2851186903217</v>
      </c>
      <c r="AJ20" s="95">
        <f>AJ17+AJ18+AJ19</f>
        <v>201.09087294548226</v>
      </c>
      <c r="AK20" s="95">
        <f>AK17+AK18+AK19</f>
        <v>269.23863302783553</v>
      </c>
      <c r="AL20" s="95">
        <f>AL17+AL18+AL19</f>
        <v>275.63990859095571</v>
      </c>
      <c r="AM20" s="95">
        <f>AM17+AM18+AM19</f>
        <v>148.96685975558441</v>
      </c>
      <c r="AN20" s="95">
        <f t="shared" ref="AN20:AU20" si="8">AN17+AN18+AN19</f>
        <v>135.25338316530664</v>
      </c>
      <c r="AO20" s="95">
        <f t="shared" si="8"/>
        <v>187.42503061271782</v>
      </c>
      <c r="AP20" s="95">
        <f t="shared" si="8"/>
        <v>89.274304451058157</v>
      </c>
      <c r="AQ20" s="95">
        <f t="shared" si="8"/>
        <v>11.360316176879977</v>
      </c>
      <c r="AR20" s="95">
        <f t="shared" si="8"/>
        <v>79.829334240604766</v>
      </c>
      <c r="AS20" s="95">
        <f t="shared" si="8"/>
        <v>89.872294928310623</v>
      </c>
      <c r="AT20" s="95">
        <f t="shared" si="8"/>
        <v>32.305998659316025</v>
      </c>
      <c r="AU20" s="276">
        <f t="shared" si="8"/>
        <v>22.914641130469818</v>
      </c>
      <c r="AV20" s="294"/>
      <c r="AW20" s="108">
        <f t="shared" ref="AW20:BC20" si="9">AW17+AW18+AW19</f>
        <v>145.79086877680299</v>
      </c>
      <c r="AX20" s="108">
        <f t="shared" si="9"/>
        <v>195.19241276765538</v>
      </c>
      <c r="AY20" s="108">
        <f t="shared" si="9"/>
        <v>237.62684670028216</v>
      </c>
      <c r="AZ20" s="108">
        <f t="shared" si="9"/>
        <v>299.75281960458051</v>
      </c>
      <c r="BA20" s="108">
        <f t="shared" si="9"/>
        <v>470.32950597331779</v>
      </c>
      <c r="BB20" s="108">
        <f t="shared" si="9"/>
        <v>424.60676834654015</v>
      </c>
      <c r="BC20" s="276">
        <f t="shared" si="9"/>
        <v>322.67841377802449</v>
      </c>
      <c r="BD20" s="167"/>
      <c r="BE20" s="167"/>
      <c r="BF20" s="34">
        <f t="shared" si="2"/>
        <v>323.97214771860212</v>
      </c>
      <c r="BG20" s="103">
        <f t="shared" si="3"/>
        <v>45.413980838152298</v>
      </c>
      <c r="BH20" s="285"/>
      <c r="BI20" s="46">
        <v>0</v>
      </c>
      <c r="BJ20" s="46">
        <v>0</v>
      </c>
      <c r="BK20" s="46">
        <v>0</v>
      </c>
      <c r="BL20" s="46">
        <v>0</v>
      </c>
      <c r="BM20" s="46">
        <v>0</v>
      </c>
      <c r="BN20" s="46"/>
      <c r="BQ20" s="108">
        <f>BQ17+BQ18+BQ19</f>
        <v>106.42499756670219</v>
      </c>
      <c r="BV20" s="290"/>
      <c r="BW20" s="249"/>
      <c r="BX20" s="249"/>
    </row>
    <row r="21" spans="1:76" s="119" customFormat="1">
      <c r="A21" s="120" t="s">
        <v>183</v>
      </c>
      <c r="B21" s="291" t="s">
        <v>237</v>
      </c>
      <c r="C21" s="88">
        <v>-15.39</v>
      </c>
      <c r="D21" s="88">
        <v>-24.330501332931103</v>
      </c>
      <c r="E21" s="88">
        <v>-18.649499790909381</v>
      </c>
      <c r="F21" s="88">
        <v>-9.8434744124595692</v>
      </c>
      <c r="G21" s="88">
        <v>-13.891773133748337</v>
      </c>
      <c r="H21" s="88">
        <v>-24.111457741864765</v>
      </c>
      <c r="I21" s="88">
        <v>-37.220230150239786</v>
      </c>
      <c r="J21" s="88">
        <v>-84.000571266068249</v>
      </c>
      <c r="K21" s="88">
        <v>-129.64960014850564</v>
      </c>
      <c r="L21" s="122">
        <v>-39.74059033280507</v>
      </c>
      <c r="M21" s="122">
        <v>-2.5271177308953328</v>
      </c>
      <c r="N21" s="122">
        <f>SUM(AN21:AQ21)</f>
        <v>-39.74059033280507</v>
      </c>
      <c r="O21" s="122">
        <f>SUM(AR21:AU21)</f>
        <v>-2.5271177308953341</v>
      </c>
      <c r="P21" s="88">
        <v>-2.5833984774724295</v>
      </c>
      <c r="Q21" s="88">
        <v>-3.4258462051602958</v>
      </c>
      <c r="R21" s="88">
        <v>-4.7581092353574759</v>
      </c>
      <c r="S21" s="88">
        <v>0.92387950553063369</v>
      </c>
      <c r="T21" s="88">
        <v>-3.2781251597274039</v>
      </c>
      <c r="U21" s="88">
        <v>-6.2843028561686154</v>
      </c>
      <c r="V21" s="88">
        <v>-5.55595194090197</v>
      </c>
      <c r="W21" s="88">
        <v>1.2266068230496519</v>
      </c>
      <c r="X21" s="88">
        <v>-5.2014537011450503</v>
      </c>
      <c r="Y21" s="88">
        <v>-8.5420302880647725</v>
      </c>
      <c r="Z21" s="88">
        <v>-7.682938822636677</v>
      </c>
      <c r="AA21" s="88">
        <v>-2.685034930018265</v>
      </c>
      <c r="AB21" s="88">
        <v>-5.9255987881168117</v>
      </c>
      <c r="AC21" s="88">
        <v>-19.184032481650185</v>
      </c>
      <c r="AD21" s="88">
        <v>-9.3415618456529579</v>
      </c>
      <c r="AE21" s="88">
        <f>I21-AB21-AC21-AD21</f>
        <v>-2.7690370348198314</v>
      </c>
      <c r="AF21" s="88">
        <v>-14.637250480100635</v>
      </c>
      <c r="AG21" s="88">
        <v>-17.255772581372611</v>
      </c>
      <c r="AH21" s="88">
        <v>-19.159551540774597</v>
      </c>
      <c r="AI21" s="88">
        <f>J21-AF21-AG21-AH21</f>
        <v>-32.947996663820405</v>
      </c>
      <c r="AJ21" s="88">
        <v>-26.441804598284204</v>
      </c>
      <c r="AK21" s="88">
        <v>-42.454655648965428</v>
      </c>
      <c r="AL21" s="88">
        <v>-45.494022790605371</v>
      </c>
      <c r="AM21" s="88">
        <v>-15.259117110650635</v>
      </c>
      <c r="AN21" s="88">
        <v>-5.6708480134073262</v>
      </c>
      <c r="AO21" s="88">
        <v>-9.8588201827393398</v>
      </c>
      <c r="AP21" s="88">
        <v>-9.8671440034169144</v>
      </c>
      <c r="AQ21" s="88">
        <f>L21-(AN21+AO21+AP21)</f>
        <v>-14.343778133241489</v>
      </c>
      <c r="AR21" s="88">
        <v>-17.944916329694568</v>
      </c>
      <c r="AS21" s="88">
        <v>-14.101286167760893</v>
      </c>
      <c r="AT21" s="88">
        <v>-9.4518640003962773</v>
      </c>
      <c r="AU21" s="278">
        <v>38.970948766956404</v>
      </c>
      <c r="AV21" s="284"/>
      <c r="AW21" s="128">
        <f>AB21+AC21</f>
        <v>-25.109631269766997</v>
      </c>
      <c r="AX21" s="128">
        <f>AD21+AE21</f>
        <v>-12.110598880472789</v>
      </c>
      <c r="AY21" s="128">
        <f>AF21+AG21</f>
        <v>-31.893023061473244</v>
      </c>
      <c r="AZ21" s="128">
        <f>AH21+AI21</f>
        <v>-52.107548204595005</v>
      </c>
      <c r="BA21" s="128">
        <f>AJ21+AK21</f>
        <v>-68.896460247249635</v>
      </c>
      <c r="BB21" s="128">
        <f>AL21+AM21</f>
        <v>-60.753139901256006</v>
      </c>
      <c r="BC21" s="278">
        <f>AO21+AN21</f>
        <v>-15.529668196146666</v>
      </c>
      <c r="BD21" s="124"/>
      <c r="BE21" s="124">
        <v>-25.39681219956358</v>
      </c>
      <c r="BF21" s="34">
        <f t="shared" si="2"/>
        <v>-36.542217764597595</v>
      </c>
      <c r="BG21" s="103">
        <f t="shared" si="3"/>
        <v>-53.730006903218531</v>
      </c>
      <c r="BH21" s="285"/>
      <c r="BI21" s="46">
        <v>0</v>
      </c>
      <c r="BJ21" s="46">
        <v>0</v>
      </c>
      <c r="BK21" s="46">
        <v>0</v>
      </c>
      <c r="BL21" s="46">
        <v>0</v>
      </c>
      <c r="BM21" s="46">
        <v>0</v>
      </c>
      <c r="BN21" s="46"/>
      <c r="BQ21" s="128">
        <v>-9.8671440034169144</v>
      </c>
      <c r="BV21" s="98"/>
      <c r="BW21" s="249"/>
      <c r="BX21" s="249"/>
    </row>
    <row r="22" spans="1:76" s="119" customFormat="1">
      <c r="A22" s="120" t="s">
        <v>184</v>
      </c>
      <c r="B22" s="291" t="s">
        <v>237</v>
      </c>
      <c r="C22" s="88"/>
      <c r="D22" s="88"/>
      <c r="E22" s="88">
        <v>-47.99581818766687</v>
      </c>
      <c r="F22" s="88">
        <v>-32.664290567974376</v>
      </c>
      <c r="G22" s="88">
        <v>-36.14936341777296</v>
      </c>
      <c r="H22" s="88">
        <v>-23.358072733209852</v>
      </c>
      <c r="I22" s="88">
        <v>-27.220855419643332</v>
      </c>
      <c r="J22" s="88">
        <v>6.4149415620008483</v>
      </c>
      <c r="K22" s="88">
        <v>11.699505507084956</v>
      </c>
      <c r="L22" s="122">
        <v>5.0856884156004822</v>
      </c>
      <c r="M22" s="122">
        <v>37.519949733809689</v>
      </c>
      <c r="N22" s="122">
        <f>SUM(AN22:AQ22)</f>
        <v>5.0856884156004822</v>
      </c>
      <c r="O22" s="122">
        <f>SUM(AR22:AU22)</f>
        <v>37.519949733809689</v>
      </c>
      <c r="P22" s="88">
        <v>-3.7241198831096063</v>
      </c>
      <c r="Q22" s="88">
        <v>-9.6835170286304706</v>
      </c>
      <c r="R22" s="88">
        <v>-7.2135527893549209</v>
      </c>
      <c r="S22" s="88">
        <v>-11.640784018226313</v>
      </c>
      <c r="T22" s="88">
        <v>-11.336142515852083</v>
      </c>
      <c r="U22" s="88">
        <v>-9.4103976844943436</v>
      </c>
      <c r="V22" s="88">
        <v>-4.4728501267305756</v>
      </c>
      <c r="W22" s="88">
        <v>-10.92971212966741</v>
      </c>
      <c r="X22" s="88">
        <v>-5.9263661053673831</v>
      </c>
      <c r="Y22" s="88">
        <f>H22-(X22+Z22+AA22)</f>
        <v>-23.573515695419406</v>
      </c>
      <c r="Z22" s="88">
        <v>-7.3912297721552198</v>
      </c>
      <c r="AA22" s="88">
        <v>13.533038839732157</v>
      </c>
      <c r="AB22" s="88">
        <v>1.7918861895811709</v>
      </c>
      <c r="AC22" s="88">
        <v>-3.4149128161829672</v>
      </c>
      <c r="AD22" s="88">
        <v>-9.1193335374572477</v>
      </c>
      <c r="AE22" s="88">
        <f>I22-AB22-AC22-AD22</f>
        <v>-16.478495255584289</v>
      </c>
      <c r="AF22" s="88">
        <v>-9.5824802537234053</v>
      </c>
      <c r="AG22" s="88">
        <v>7.4821317814055295</v>
      </c>
      <c r="AH22" s="88">
        <v>-12.417888602561703</v>
      </c>
      <c r="AI22" s="88">
        <f>J22-AF22-AG22-AH22</f>
        <v>20.933178636880427</v>
      </c>
      <c r="AJ22" s="88">
        <v>-1.494174978283062</v>
      </c>
      <c r="AK22" s="88">
        <v>6.5673624444154068</v>
      </c>
      <c r="AL22" s="88">
        <v>14.649139188489212</v>
      </c>
      <c r="AM22" s="88">
        <v>-8.022821147536602</v>
      </c>
      <c r="AN22" s="88">
        <v>2.4250798589701019</v>
      </c>
      <c r="AO22" s="88">
        <v>-6.3517584301808663</v>
      </c>
      <c r="AP22" s="88">
        <v>11.15882698512373</v>
      </c>
      <c r="AQ22" s="88">
        <f>L22-(AN22+AO22+AP22)</f>
        <v>-2.1464599983124826</v>
      </c>
      <c r="AR22" s="88">
        <v>13.3226939121262</v>
      </c>
      <c r="AS22" s="88">
        <v>32.195525629689811</v>
      </c>
      <c r="AT22" s="88">
        <v>3.539939772516119</v>
      </c>
      <c r="AU22" s="278">
        <v>-11.538209580522441</v>
      </c>
      <c r="AV22" s="284"/>
      <c r="AW22" s="128">
        <f>AB22+AC22</f>
        <v>-1.6230266266017963</v>
      </c>
      <c r="AX22" s="128">
        <f>AD22+AE22</f>
        <v>-25.597828793041536</v>
      </c>
      <c r="AY22" s="128">
        <f>AF22+AG22</f>
        <v>-2.1003484723178758</v>
      </c>
      <c r="AZ22" s="128">
        <f>AH22+AI22</f>
        <v>8.5152900343187241</v>
      </c>
      <c r="BA22" s="128">
        <f>AJ22+AK22</f>
        <v>5.0731874661323451</v>
      </c>
      <c r="BB22" s="128">
        <f>AL22+AM22</f>
        <v>6.6263180409526097</v>
      </c>
      <c r="BC22" s="278">
        <f>AO22+AN22</f>
        <v>-3.9266785712107644</v>
      </c>
      <c r="BD22" s="124"/>
      <c r="BE22" s="124">
        <v>7.2321484139129657</v>
      </c>
      <c r="BF22" s="34">
        <f t="shared" si="2"/>
        <v>-2.3860489458586374</v>
      </c>
      <c r="BG22" s="103">
        <f t="shared" si="3"/>
        <v>17.010636794817572</v>
      </c>
      <c r="BH22" s="285"/>
      <c r="BI22" s="46">
        <v>0</v>
      </c>
      <c r="BJ22" s="46">
        <v>0</v>
      </c>
      <c r="BK22" s="46">
        <v>0</v>
      </c>
      <c r="BL22" s="46">
        <v>0</v>
      </c>
      <c r="BM22" s="46">
        <v>0</v>
      </c>
      <c r="BN22" s="46"/>
      <c r="BQ22" s="177">
        <v>6.7353111537212147</v>
      </c>
      <c r="BU22" s="119">
        <v>2.2117579157012575</v>
      </c>
      <c r="BV22" s="98"/>
      <c r="BW22" s="249"/>
      <c r="BX22" s="249"/>
    </row>
    <row r="23" spans="1:76" s="119" customFormat="1">
      <c r="A23" s="120" t="s">
        <v>185</v>
      </c>
      <c r="B23" s="291" t="s">
        <v>237</v>
      </c>
      <c r="C23" s="115"/>
      <c r="D23" s="115"/>
      <c r="E23" s="115">
        <v>3.7295829708445778</v>
      </c>
      <c r="F23" s="115">
        <v>-8.7296155807936557</v>
      </c>
      <c r="G23" s="115">
        <v>-12.034538503636391</v>
      </c>
      <c r="H23" s="115">
        <v>-17.299107518763456</v>
      </c>
      <c r="I23" s="115">
        <v>1.5967122915987675</v>
      </c>
      <c r="J23" s="115">
        <v>4.9849309398531103</v>
      </c>
      <c r="K23" s="115">
        <v>7.6401945852252018</v>
      </c>
      <c r="L23" s="122">
        <v>-20.733242958124798</v>
      </c>
      <c r="M23" s="122">
        <v>-42.115101018217992</v>
      </c>
      <c r="N23" s="122">
        <f>SUM(AN23:AQ23)</f>
        <v>-20.733242958124798</v>
      </c>
      <c r="O23" s="122">
        <f>SUM(AR23:AU23)</f>
        <v>-42.115101018217985</v>
      </c>
      <c r="P23" s="115">
        <v>1.8364617307786564</v>
      </c>
      <c r="Q23" s="115">
        <v>-6.7444439905258236</v>
      </c>
      <c r="R23" s="115">
        <v>-3.1167205658001045</v>
      </c>
      <c r="S23" s="115">
        <v>-0.7049127552463843</v>
      </c>
      <c r="T23" s="115">
        <v>-3.5832150526483324</v>
      </c>
      <c r="U23" s="115">
        <v>0.60095429474264883</v>
      </c>
      <c r="V23" s="115">
        <v>0.89991241094340169</v>
      </c>
      <c r="W23" s="115">
        <v>-9.95219015667411</v>
      </c>
      <c r="X23" s="115">
        <v>-11.509849142170365</v>
      </c>
      <c r="Y23" s="115">
        <v>7.9505491046887373</v>
      </c>
      <c r="Z23" s="115">
        <v>-7.3402305073042502</v>
      </c>
      <c r="AA23" s="115">
        <v>-6.3995769739775783</v>
      </c>
      <c r="AB23" s="115">
        <v>-1.6575761239823301</v>
      </c>
      <c r="AC23" s="115">
        <v>3.7938415595506001</v>
      </c>
      <c r="AD23" s="115">
        <v>-1.7116384669547318</v>
      </c>
      <c r="AE23" s="115">
        <v>1.1720853229852288</v>
      </c>
      <c r="AF23" s="115">
        <v>5.9635845080908005</v>
      </c>
      <c r="AG23" s="115">
        <v>-1.2513801611229693</v>
      </c>
      <c r="AH23" s="115">
        <v>-0.47103525838693439</v>
      </c>
      <c r="AI23" s="115">
        <f>J23-AF23-AG23-AH23</f>
        <v>0.7437618512722135</v>
      </c>
      <c r="AJ23" s="115">
        <v>2.9669376662067153</v>
      </c>
      <c r="AK23" s="115">
        <v>1.4830710528711462</v>
      </c>
      <c r="AL23" s="115">
        <v>12.956283109051427</v>
      </c>
      <c r="AM23" s="115">
        <v>-8.1383858576320947</v>
      </c>
      <c r="AN23" s="115">
        <v>-3.3767813122834638</v>
      </c>
      <c r="AO23" s="115">
        <v>-10.39590376485258</v>
      </c>
      <c r="AP23" s="115">
        <v>-10.212800740998185</v>
      </c>
      <c r="AQ23" s="115">
        <f>L23-(AN23+AO23+AP23)</f>
        <v>3.2522428600094315</v>
      </c>
      <c r="AR23" s="115">
        <v>-26.073535812832329</v>
      </c>
      <c r="AS23" s="115">
        <v>-25.715051582138518</v>
      </c>
      <c r="AT23" s="115">
        <v>2.8117090647997189</v>
      </c>
      <c r="AU23" s="292">
        <v>6.8617773119531442</v>
      </c>
      <c r="AV23" s="296"/>
      <c r="AW23" s="113">
        <f>AB23+AC23</f>
        <v>2.1362654355682702</v>
      </c>
      <c r="AX23" s="113">
        <f>AD23+AE23</f>
        <v>-0.53955314396950294</v>
      </c>
      <c r="AY23" s="113">
        <f>AF23+AG23</f>
        <v>4.7122043469678312</v>
      </c>
      <c r="AZ23" s="113">
        <f>AH23+AI23</f>
        <v>0.27272659288527912</v>
      </c>
      <c r="BA23" s="113">
        <f>AJ23+AK23</f>
        <v>4.4500087190778617</v>
      </c>
      <c r="BB23" s="113">
        <f>AL23+AM23</f>
        <v>4.8178972514193319</v>
      </c>
      <c r="BC23" s="292">
        <f>AO23+AN23</f>
        <v>-13.772685077136044</v>
      </c>
      <c r="BD23" s="124"/>
      <c r="BE23" s="124">
        <v>-23.985485818134229</v>
      </c>
      <c r="BF23" s="34">
        <f t="shared" si="2"/>
        <v>11.778455132408084</v>
      </c>
      <c r="BG23" s="103">
        <f t="shared" si="3"/>
        <v>-16.634044257741614</v>
      </c>
      <c r="BH23" s="285"/>
      <c r="BI23" s="46">
        <v>0</v>
      </c>
      <c r="BJ23" s="46">
        <v>0</v>
      </c>
      <c r="BK23" s="46">
        <v>0</v>
      </c>
      <c r="BL23" s="46">
        <v>0</v>
      </c>
      <c r="BM23" s="46">
        <v>0</v>
      </c>
      <c r="BN23" s="46"/>
      <c r="BQ23" s="132">
        <v>-10.395903764852578</v>
      </c>
      <c r="BS23" s="119">
        <f>BU23-BT23</f>
        <v>-0.56464439626519558</v>
      </c>
      <c r="BT23" s="119">
        <v>-0.74140224362581908</v>
      </c>
      <c r="BU23" s="119">
        <v>-1.3060466398910147</v>
      </c>
      <c r="BV23" s="98"/>
      <c r="BW23" s="249"/>
      <c r="BX23" s="249"/>
    </row>
    <row r="24" spans="1:76" s="289" customFormat="1">
      <c r="A24" s="93" t="s">
        <v>186</v>
      </c>
      <c r="B24" s="275" t="s">
        <v>237</v>
      </c>
      <c r="C24" s="95">
        <f>SUM(C20:C23)</f>
        <v>231.67401738707622</v>
      </c>
      <c r="D24" s="95">
        <f>SUM(D20:D23)</f>
        <v>301.33622220617445</v>
      </c>
      <c r="E24" s="95">
        <f>SUM(E20:E23)</f>
        <v>51.546028903435896</v>
      </c>
      <c r="F24" s="95">
        <f>SUM(F20:F23)</f>
        <v>61.819220508136034</v>
      </c>
      <c r="G24" s="95">
        <f>SUM(G20:G23)</f>
        <v>127.04788158354933</v>
      </c>
      <c r="H24" s="95">
        <f t="shared" ref="H24:AU24" si="10">SUM(H20:H23)</f>
        <v>187.69180059547918</v>
      </c>
      <c r="I24" s="95">
        <f t="shared" si="10"/>
        <v>278.13890826617393</v>
      </c>
      <c r="J24" s="95">
        <f t="shared" si="10"/>
        <v>464.77896754064835</v>
      </c>
      <c r="K24" s="95">
        <f t="shared" si="10"/>
        <v>784.62637426366211</v>
      </c>
      <c r="L24" s="96">
        <f t="shared" si="10"/>
        <v>367.92488953063321</v>
      </c>
      <c r="M24" s="96">
        <f t="shared" si="10"/>
        <v>217.79999994339803</v>
      </c>
      <c r="N24" s="96">
        <f t="shared" si="10"/>
        <v>367.92488953063321</v>
      </c>
      <c r="O24" s="96">
        <f t="shared" si="10"/>
        <v>217.79999994339758</v>
      </c>
      <c r="P24" s="95">
        <f t="shared" si="10"/>
        <v>-3.7688744888577537</v>
      </c>
      <c r="Q24" s="95">
        <f t="shared" si="10"/>
        <v>25.495180800538229</v>
      </c>
      <c r="R24" s="95">
        <f t="shared" si="10"/>
        <v>20.244277179365064</v>
      </c>
      <c r="S24" s="95">
        <f t="shared" si="10"/>
        <v>13.415705807072888</v>
      </c>
      <c r="T24" s="95">
        <f t="shared" si="10"/>
        <v>30.929408683200496</v>
      </c>
      <c r="U24" s="95">
        <f t="shared" si="10"/>
        <v>42.242032715945555</v>
      </c>
      <c r="V24" s="95">
        <f t="shared" si="10"/>
        <v>31.323425058917564</v>
      </c>
      <c r="W24" s="95">
        <f t="shared" si="10"/>
        <v>22.553276086513844</v>
      </c>
      <c r="X24" s="95">
        <f t="shared" si="10"/>
        <v>32.317825924842062</v>
      </c>
      <c r="Y24" s="95">
        <f t="shared" si="10"/>
        <v>64.135659672647051</v>
      </c>
      <c r="Z24" s="95">
        <f t="shared" si="10"/>
        <v>47.778950402818943</v>
      </c>
      <c r="AA24" s="95">
        <f t="shared" si="10"/>
        <v>43.459364595171031</v>
      </c>
      <c r="AB24" s="95">
        <f t="shared" si="10"/>
        <v>35.98816909661376</v>
      </c>
      <c r="AC24" s="95">
        <f t="shared" si="10"/>
        <v>85.206307219388705</v>
      </c>
      <c r="AD24" s="95">
        <f t="shared" si="10"/>
        <v>83.052800171225854</v>
      </c>
      <c r="AE24" s="95">
        <f t="shared" si="10"/>
        <v>73.89163177894568</v>
      </c>
      <c r="AF24" s="95">
        <f t="shared" si="10"/>
        <v>96.637233061625508</v>
      </c>
      <c r="AG24" s="95">
        <f t="shared" si="10"/>
        <v>111.70844645183334</v>
      </c>
      <c r="AH24" s="95">
        <f t="shared" si="10"/>
        <v>138.4192255125356</v>
      </c>
      <c r="AI24" s="95">
        <f t="shared" si="10"/>
        <v>118.01406251465393</v>
      </c>
      <c r="AJ24" s="95">
        <f t="shared" si="10"/>
        <v>176.12183103512172</v>
      </c>
      <c r="AK24" s="95">
        <f t="shared" si="10"/>
        <v>234.83441087615665</v>
      </c>
      <c r="AL24" s="95">
        <f t="shared" si="10"/>
        <v>257.75130809789101</v>
      </c>
      <c r="AM24" s="95">
        <f t="shared" si="10"/>
        <v>117.54653563976507</v>
      </c>
      <c r="AN24" s="95">
        <f t="shared" si="10"/>
        <v>128.63083369858595</v>
      </c>
      <c r="AO24" s="95">
        <f t="shared" si="10"/>
        <v>160.81854823494501</v>
      </c>
      <c r="AP24" s="95">
        <f t="shared" si="10"/>
        <v>80.35318669176678</v>
      </c>
      <c r="AQ24" s="95">
        <f t="shared" si="10"/>
        <v>-1.8776790946645638</v>
      </c>
      <c r="AR24" s="95">
        <f t="shared" si="10"/>
        <v>49.133576010204067</v>
      </c>
      <c r="AS24" s="95">
        <f t="shared" si="10"/>
        <v>82.251482808101031</v>
      </c>
      <c r="AT24" s="95">
        <f t="shared" si="10"/>
        <v>29.205783496235586</v>
      </c>
      <c r="AU24" s="276">
        <f t="shared" si="10"/>
        <v>57.209157628856929</v>
      </c>
      <c r="AV24" s="294"/>
      <c r="AW24" s="108">
        <f t="shared" ref="AW24:BC24" si="11">SUM(AW20:AW23)</f>
        <v>121.19447631600248</v>
      </c>
      <c r="AX24" s="108">
        <f t="shared" si="11"/>
        <v>156.94443195017155</v>
      </c>
      <c r="AY24" s="108">
        <f t="shared" si="11"/>
        <v>208.34567951345889</v>
      </c>
      <c r="AZ24" s="108">
        <f t="shared" si="11"/>
        <v>256.43328802718952</v>
      </c>
      <c r="BA24" s="108">
        <f t="shared" si="11"/>
        <v>410.95624191127837</v>
      </c>
      <c r="BB24" s="108">
        <f t="shared" si="11"/>
        <v>375.29784373765602</v>
      </c>
      <c r="BC24" s="276">
        <f t="shared" si="11"/>
        <v>289.44938193353107</v>
      </c>
      <c r="BD24" s="167"/>
      <c r="BE24" s="167"/>
      <c r="BF24" s="34">
        <f t="shared" si="2"/>
        <v>296.82233614055383</v>
      </c>
      <c r="BG24" s="103">
        <f t="shared" si="3"/>
        <v>-7.9394335279902748</v>
      </c>
      <c r="BH24" s="285"/>
      <c r="BI24" s="46">
        <v>0</v>
      </c>
      <c r="BJ24" s="46">
        <v>0</v>
      </c>
      <c r="BK24" s="46">
        <v>0</v>
      </c>
      <c r="BL24" s="46">
        <v>0</v>
      </c>
      <c r="BM24" s="46">
        <v>0</v>
      </c>
      <c r="BN24" s="46"/>
      <c r="BQ24" s="108">
        <f>SUM(BQ20:BQ23)</f>
        <v>92.897260952153914</v>
      </c>
      <c r="BV24" s="290"/>
      <c r="BW24" s="249"/>
      <c r="BX24" s="249"/>
    </row>
    <row r="25" spans="1:76" s="119" customFormat="1">
      <c r="A25" s="120" t="s">
        <v>187</v>
      </c>
      <c r="B25" s="291" t="s">
        <v>237</v>
      </c>
      <c r="C25" s="88">
        <v>-17.73</v>
      </c>
      <c r="D25" s="88">
        <v>4.5578701957916756</v>
      </c>
      <c r="E25" s="88">
        <v>-5.28719400392447</v>
      </c>
      <c r="F25" s="88">
        <v>-6.138012220818867</v>
      </c>
      <c r="G25" s="88">
        <v>-8.7755122255215827</v>
      </c>
      <c r="H25" s="88">
        <v>-8.1411986124315021</v>
      </c>
      <c r="I25" s="88">
        <v>-4.592727336411337</v>
      </c>
      <c r="J25" s="88">
        <v>-5.7588393735965155</v>
      </c>
      <c r="K25" s="88">
        <v>3.9528494523853719</v>
      </c>
      <c r="L25" s="96">
        <v>28.617145323592695</v>
      </c>
      <c r="M25" s="96">
        <v>-12.328030830782211</v>
      </c>
      <c r="N25" s="96">
        <f>SUM(AN25:AQ25)</f>
        <v>28.617145323592695</v>
      </c>
      <c r="O25" s="96">
        <f>SUM(AR25:AU25)</f>
        <v>-12.328030830782211</v>
      </c>
      <c r="P25" s="297">
        <v>-0.57036070281858831</v>
      </c>
      <c r="Q25" s="88">
        <v>-1.74268568807071</v>
      </c>
      <c r="R25" s="88">
        <v>-3.4439149909463458</v>
      </c>
      <c r="S25" s="88">
        <v>-0.37047441771293599</v>
      </c>
      <c r="T25" s="88">
        <v>-2.3068396927598869</v>
      </c>
      <c r="U25" s="88">
        <v>-3.5579837362439033</v>
      </c>
      <c r="V25" s="88">
        <v>-0.97394868490938102</v>
      </c>
      <c r="W25" s="88">
        <v>-1.936740111608408</v>
      </c>
      <c r="X25" s="88">
        <v>-2.7566260285266284</v>
      </c>
      <c r="Y25" s="88">
        <v>-2.7953085264392503</v>
      </c>
      <c r="Z25" s="88">
        <v>-1.0012926171499856</v>
      </c>
      <c r="AA25" s="88">
        <f>H25-X25-Y25-Z25</f>
        <v>-1.5879714403156373</v>
      </c>
      <c r="AB25" s="88">
        <v>-1.8637192470614641</v>
      </c>
      <c r="AC25" s="88">
        <v>-1.6167378532717207</v>
      </c>
      <c r="AD25" s="88">
        <v>-1.0753014174625699</v>
      </c>
      <c r="AE25" s="88">
        <f>I25-AB25-AC25-AD25</f>
        <v>-3.69688186155821E-2</v>
      </c>
      <c r="AF25" s="88">
        <v>-2.0164332502410089</v>
      </c>
      <c r="AG25" s="88">
        <v>-1.9933469122237999</v>
      </c>
      <c r="AH25" s="88">
        <v>-0.93262240650322425</v>
      </c>
      <c r="AI25" s="88">
        <f>J25-AF25-AG25-AH25</f>
        <v>-0.81643680462848245</v>
      </c>
      <c r="AJ25" s="88">
        <v>-0.84242697085174778</v>
      </c>
      <c r="AK25" s="88">
        <v>-0.81910441422506097</v>
      </c>
      <c r="AL25" s="88">
        <v>1.9963895337167585</v>
      </c>
      <c r="AM25" s="88">
        <v>3.6179913037454221</v>
      </c>
      <c r="AN25" s="88">
        <v>-0.80510363800218177</v>
      </c>
      <c r="AO25" s="88">
        <v>-1.7320270364892605</v>
      </c>
      <c r="AP25" s="88">
        <v>11.217335017580805</v>
      </c>
      <c r="AQ25" s="88">
        <f>L25-(AN25+AO25+AP25)</f>
        <v>19.93694098050333</v>
      </c>
      <c r="AR25" s="88">
        <v>0.79878005977592015</v>
      </c>
      <c r="AS25" s="88">
        <v>-0.20612153943619949</v>
      </c>
      <c r="AT25" s="88">
        <v>-3.4479473144553143</v>
      </c>
      <c r="AU25" s="278">
        <v>-9.4727420366666166</v>
      </c>
      <c r="AV25" s="284"/>
      <c r="AW25" s="113">
        <f>AB25+AC25</f>
        <v>-3.4804571003331848</v>
      </c>
      <c r="AX25" s="113">
        <f>AD25+AE25</f>
        <v>-1.112270236078152</v>
      </c>
      <c r="AY25" s="113">
        <f>AF25+AG25</f>
        <v>-4.0097801624648088</v>
      </c>
      <c r="AZ25" s="113">
        <f>AH25+AI25</f>
        <v>-1.7490592111317067</v>
      </c>
      <c r="BA25" s="113">
        <f>AJ25+AK25</f>
        <v>-1.6615313850768088</v>
      </c>
      <c r="BB25" s="113">
        <f>AL25+AM25</f>
        <v>5.6143808374621802</v>
      </c>
      <c r="BC25" s="292">
        <f>AO25+AN25</f>
        <v>-2.5371306744914421</v>
      </c>
      <c r="BD25" s="124"/>
      <c r="BE25" s="117">
        <v>8.680204343089363</v>
      </c>
      <c r="BF25" s="34">
        <f t="shared" si="2"/>
        <v>-25.539895160621956</v>
      </c>
      <c r="BG25" s="103">
        <f t="shared" si="3"/>
        <v>44.074965349206067</v>
      </c>
      <c r="BH25" s="285"/>
      <c r="BI25" s="46">
        <v>0</v>
      </c>
      <c r="BJ25" s="46">
        <v>0</v>
      </c>
      <c r="BK25" s="46">
        <v>0</v>
      </c>
      <c r="BL25" s="46">
        <v>0</v>
      </c>
      <c r="BM25" s="46">
        <v>0</v>
      </c>
      <c r="BN25" s="46"/>
      <c r="BQ25" s="132">
        <v>6.465929891580787</v>
      </c>
      <c r="BT25" s="119">
        <v>4.7514050900060107</v>
      </c>
      <c r="BU25" s="119">
        <v>4.6313435698605918</v>
      </c>
      <c r="BV25" s="98"/>
      <c r="BW25" s="249"/>
      <c r="BX25" s="249"/>
    </row>
    <row r="26" spans="1:76" s="119" customFormat="1">
      <c r="A26" s="120" t="s">
        <v>188</v>
      </c>
      <c r="B26" s="291" t="s">
        <v>237</v>
      </c>
      <c r="C26" s="88"/>
      <c r="D26" s="88"/>
      <c r="E26" s="88"/>
      <c r="F26" s="88"/>
      <c r="G26" s="88"/>
      <c r="H26" s="88"/>
      <c r="I26" s="88"/>
      <c r="J26" s="88"/>
      <c r="K26" s="88"/>
      <c r="L26" s="96">
        <v>-9.9308554164895035</v>
      </c>
      <c r="M26" s="96">
        <v>0</v>
      </c>
      <c r="N26" s="96">
        <f>SUM(AN26:AQ26)</f>
        <v>-9.9308554164895035</v>
      </c>
      <c r="O26" s="96">
        <f>SUM(AR26:AU26)</f>
        <v>0</v>
      </c>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v>-9.9308554164895035</v>
      </c>
      <c r="AR26" s="88">
        <v>0</v>
      </c>
      <c r="AS26" s="88">
        <v>0</v>
      </c>
      <c r="AT26" s="88">
        <v>0</v>
      </c>
      <c r="AU26" s="276">
        <v>0</v>
      </c>
      <c r="AV26" s="284"/>
      <c r="AW26" s="123"/>
      <c r="AX26" s="123"/>
      <c r="AY26" s="123"/>
      <c r="AZ26" s="123"/>
      <c r="BA26" s="123"/>
      <c r="BB26" s="123"/>
      <c r="BC26" s="278"/>
      <c r="BD26" s="124"/>
      <c r="BE26" s="124"/>
      <c r="BF26" s="34">
        <f t="shared" si="2"/>
        <v>9.9308554164895035</v>
      </c>
      <c r="BG26" s="103">
        <f t="shared" si="3"/>
        <v>-9.9308554164895035</v>
      </c>
      <c r="BH26" s="285"/>
      <c r="BI26" s="46"/>
      <c r="BJ26" s="46"/>
      <c r="BK26" s="46"/>
      <c r="BL26" s="46"/>
      <c r="BM26" s="46"/>
      <c r="BN26" s="46"/>
      <c r="BQ26" s="125"/>
      <c r="BV26" s="98"/>
      <c r="BW26" s="249"/>
      <c r="BX26" s="249"/>
    </row>
    <row r="27" spans="1:76" s="289" customFormat="1">
      <c r="A27" s="93" t="s">
        <v>189</v>
      </c>
      <c r="B27" s="275" t="s">
        <v>237</v>
      </c>
      <c r="C27" s="95">
        <f>SUM(C24:C25)</f>
        <v>213.94401738707623</v>
      </c>
      <c r="D27" s="95">
        <f>SUM(D24:D25)</f>
        <v>305.89409240196613</v>
      </c>
      <c r="E27" s="95">
        <f>SUM(E24:E25)</f>
        <v>46.258834899511427</v>
      </c>
      <c r="F27" s="95">
        <f>SUM(F24:F25)</f>
        <v>55.681208287317169</v>
      </c>
      <c r="G27" s="95">
        <f>SUM(G24:G25)</f>
        <v>118.27236935802775</v>
      </c>
      <c r="H27" s="95">
        <f>H24+H25</f>
        <v>179.55060198304767</v>
      </c>
      <c r="I27" s="95">
        <f>I24+I25</f>
        <v>273.54618092976261</v>
      </c>
      <c r="J27" s="95">
        <f>J24+J25</f>
        <v>459.02012816705184</v>
      </c>
      <c r="K27" s="95">
        <f>K24+K25</f>
        <v>788.57922371604752</v>
      </c>
      <c r="L27" s="96">
        <f>L24+L25+L26</f>
        <v>386.61117943773638</v>
      </c>
      <c r="M27" s="96">
        <f>M24+M25+M26</f>
        <v>205.47196911261582</v>
      </c>
      <c r="N27" s="96">
        <f>N24+N25+N26</f>
        <v>386.61117943773638</v>
      </c>
      <c r="O27" s="96">
        <f>O24+O25+O26</f>
        <v>205.47196911261537</v>
      </c>
      <c r="P27" s="95">
        <f t="shared" ref="P27:Z27" si="12">SUM(P24:P25)</f>
        <v>-4.3392351916763419</v>
      </c>
      <c r="Q27" s="95">
        <f t="shared" si="12"/>
        <v>23.752495112467518</v>
      </c>
      <c r="R27" s="95">
        <f t="shared" si="12"/>
        <v>16.800362188418717</v>
      </c>
      <c r="S27" s="95">
        <f t="shared" si="12"/>
        <v>13.045231389359952</v>
      </c>
      <c r="T27" s="95">
        <f t="shared" si="12"/>
        <v>28.622568990440609</v>
      </c>
      <c r="U27" s="95">
        <f t="shared" si="12"/>
        <v>38.68404897970165</v>
      </c>
      <c r="V27" s="95">
        <f t="shared" si="12"/>
        <v>30.349476374008184</v>
      </c>
      <c r="W27" s="95">
        <f t="shared" si="12"/>
        <v>20.616535974905435</v>
      </c>
      <c r="X27" s="95">
        <f t="shared" si="12"/>
        <v>29.561199896315433</v>
      </c>
      <c r="Y27" s="95">
        <f t="shared" si="12"/>
        <v>61.340351146207801</v>
      </c>
      <c r="Z27" s="95">
        <f t="shared" si="12"/>
        <v>46.777657785668957</v>
      </c>
      <c r="AA27" s="95">
        <f t="shared" ref="AA27:AO27" si="13">AA24+AA25</f>
        <v>41.871393154855397</v>
      </c>
      <c r="AB27" s="95">
        <f t="shared" si="13"/>
        <v>34.124449849552299</v>
      </c>
      <c r="AC27" s="95">
        <f t="shared" si="13"/>
        <v>83.58956936611699</v>
      </c>
      <c r="AD27" s="95">
        <f t="shared" si="13"/>
        <v>81.977498753763285</v>
      </c>
      <c r="AE27" s="95">
        <f t="shared" si="13"/>
        <v>73.854662960330103</v>
      </c>
      <c r="AF27" s="95">
        <f t="shared" si="13"/>
        <v>94.620799811384501</v>
      </c>
      <c r="AG27" s="95">
        <f t="shared" si="13"/>
        <v>109.71509953960954</v>
      </c>
      <c r="AH27" s="95">
        <f t="shared" si="13"/>
        <v>137.48660310603239</v>
      </c>
      <c r="AI27" s="95">
        <f t="shared" si="13"/>
        <v>117.19762571002545</v>
      </c>
      <c r="AJ27" s="95">
        <f t="shared" si="13"/>
        <v>175.27940406426995</v>
      </c>
      <c r="AK27" s="95">
        <f t="shared" si="13"/>
        <v>234.0153064619316</v>
      </c>
      <c r="AL27" s="95">
        <f t="shared" si="13"/>
        <v>259.74769763160776</v>
      </c>
      <c r="AM27" s="95">
        <f t="shared" si="13"/>
        <v>121.1645269435105</v>
      </c>
      <c r="AN27" s="95">
        <f t="shared" si="13"/>
        <v>127.82573006058377</v>
      </c>
      <c r="AO27" s="95">
        <f t="shared" si="13"/>
        <v>159.08652119845576</v>
      </c>
      <c r="AP27" s="95">
        <f t="shared" ref="AP27:AU27" si="14">AP24+AP25+AP26</f>
        <v>91.570521709347588</v>
      </c>
      <c r="AQ27" s="95">
        <f t="shared" si="14"/>
        <v>8.1284064693492617</v>
      </c>
      <c r="AR27" s="95">
        <f t="shared" si="14"/>
        <v>49.932356069979988</v>
      </c>
      <c r="AS27" s="95">
        <f t="shared" si="14"/>
        <v>82.045361268664834</v>
      </c>
      <c r="AT27" s="95">
        <f t="shared" si="14"/>
        <v>25.75783618178027</v>
      </c>
      <c r="AU27" s="276">
        <f t="shared" si="14"/>
        <v>47.736415592190312</v>
      </c>
      <c r="AW27" s="108">
        <f t="shared" ref="AW27:BC27" si="15">AW24+AW25</f>
        <v>117.7140192156693</v>
      </c>
      <c r="AX27" s="108">
        <f t="shared" si="15"/>
        <v>155.83216171409339</v>
      </c>
      <c r="AY27" s="108">
        <f t="shared" si="15"/>
        <v>204.33589935099408</v>
      </c>
      <c r="AZ27" s="108">
        <f t="shared" si="15"/>
        <v>254.68422881605781</v>
      </c>
      <c r="BA27" s="108">
        <f t="shared" si="15"/>
        <v>409.29471052620158</v>
      </c>
      <c r="BB27" s="108">
        <f t="shared" si="15"/>
        <v>380.91222457511822</v>
      </c>
      <c r="BC27" s="276">
        <f t="shared" si="15"/>
        <v>286.91225125903964</v>
      </c>
      <c r="BD27" s="167"/>
      <c r="BE27" s="167"/>
      <c r="BF27" s="34">
        <f>AO27+AN27+AM27+AL27-N27</f>
        <v>281.21329639642136</v>
      </c>
      <c r="BG27" s="103">
        <f t="shared" si="3"/>
        <v>26.204676404726314</v>
      </c>
      <c r="BH27" s="285"/>
      <c r="BI27" s="46">
        <v>0</v>
      </c>
      <c r="BJ27" s="46">
        <v>0</v>
      </c>
      <c r="BK27" s="46">
        <v>0</v>
      </c>
      <c r="BL27" s="46">
        <v>0</v>
      </c>
      <c r="BM27" s="46">
        <v>0</v>
      </c>
      <c r="BN27" s="46"/>
      <c r="BQ27" s="108">
        <f>BQ24+BQ25</f>
        <v>99.363190843734699</v>
      </c>
      <c r="BW27" s="249"/>
      <c r="BX27" s="249"/>
    </row>
    <row r="28" spans="1:76" s="137" customFormat="1">
      <c r="A28" s="133" t="s">
        <v>190</v>
      </c>
      <c r="B28" s="298" t="s">
        <v>78</v>
      </c>
      <c r="C28" s="256">
        <f t="shared" ref="C28:K28" si="16">-SUM(C21:C23)/(C20-C19)</f>
        <v>6.2291547602775457E-2</v>
      </c>
      <c r="D28" s="256">
        <f t="shared" si="16"/>
        <v>7.2498033499415998E-2</v>
      </c>
      <c r="E28" s="256">
        <f t="shared" si="16"/>
        <v>0.43977807130221636</v>
      </c>
      <c r="F28" s="256">
        <f t="shared" si="16"/>
        <v>0.37356581933268124</v>
      </c>
      <c r="G28" s="256">
        <f t="shared" si="16"/>
        <v>0.28480478962570382</v>
      </c>
      <c r="H28" s="256">
        <f t="shared" si="16"/>
        <v>0.24531701222234162</v>
      </c>
      <c r="I28" s="256">
        <f t="shared" si="16"/>
        <v>0.18169009954071752</v>
      </c>
      <c r="J28" s="256">
        <f t="shared" si="16"/>
        <v>0.1353120902889671</v>
      </c>
      <c r="K28" s="256">
        <f t="shared" si="16"/>
        <v>0.12580821063385969</v>
      </c>
      <c r="L28" s="257">
        <f t="shared" ref="L28:BC28" si="17">-SUM(L21:L23)/(L20-L19)</f>
        <v>0.13089740049083523</v>
      </c>
      <c r="M28" s="257">
        <f t="shared" ref="M28" si="18">-SUM(M21:M23)/(M20-M19)</f>
        <v>3.2321263039072033E-2</v>
      </c>
      <c r="N28" s="257">
        <f>-SUM(N21:N23)/(N20-N19)</f>
        <v>0.13089740049083523</v>
      </c>
      <c r="O28" s="257">
        <f>-SUM(O21:O23)/(O20-O19)</f>
        <v>3.2321263039072068E-2</v>
      </c>
      <c r="P28" s="256">
        <f t="shared" si="17"/>
        <v>0.67328664436151919</v>
      </c>
      <c r="Q28" s="256">
        <f t="shared" si="17"/>
        <v>0.41367171095028421</v>
      </c>
      <c r="R28" s="256">
        <f t="shared" si="17"/>
        <v>0.35970341832579189</v>
      </c>
      <c r="S28" s="256">
        <f t="shared" si="17"/>
        <v>0.33851614402749985</v>
      </c>
      <c r="T28" s="256">
        <f t="shared" si="17"/>
        <v>0.32298324124622158</v>
      </c>
      <c r="U28" s="256">
        <f t="shared" si="17"/>
        <v>0.23722971298743753</v>
      </c>
      <c r="V28" s="256">
        <f t="shared" si="17"/>
        <v>0.20479462450012265</v>
      </c>
      <c r="W28" s="256">
        <f t="shared" si="17"/>
        <v>0.36796680863992132</v>
      </c>
      <c r="X28" s="256">
        <f t="shared" si="17"/>
        <v>0.39188033988775095</v>
      </c>
      <c r="Y28" s="256">
        <f t="shared" si="17"/>
        <v>0.27078141865450994</v>
      </c>
      <c r="Z28" s="256">
        <f t="shared" si="17"/>
        <v>0.30377494005716965</v>
      </c>
      <c r="AA28" s="256">
        <f t="shared" si="17"/>
        <v>-0.10291218592412356</v>
      </c>
      <c r="AB28" s="256">
        <f t="shared" si="17"/>
        <v>0.1362472858305887</v>
      </c>
      <c r="AC28" s="256">
        <f t="shared" si="17"/>
        <v>0.17864278899196634</v>
      </c>
      <c r="AD28" s="256">
        <f t="shared" si="17"/>
        <v>0.19253254170478942</v>
      </c>
      <c r="AE28" s="256">
        <f t="shared" si="17"/>
        <v>0.19364999005766514</v>
      </c>
      <c r="AF28" s="256">
        <f t="shared" si="17"/>
        <v>0.16488448998874228</v>
      </c>
      <c r="AG28" s="256">
        <f t="shared" si="17"/>
        <v>8.7399247640939426E-2</v>
      </c>
      <c r="AH28" s="256">
        <f t="shared" si="17"/>
        <v>0.18952914787453484</v>
      </c>
      <c r="AI28" s="256">
        <f t="shared" si="17"/>
        <v>8.6314645293380843E-2</v>
      </c>
      <c r="AJ28" s="256">
        <f t="shared" si="17"/>
        <v>0.12334737991587386</v>
      </c>
      <c r="AK28" s="256">
        <f t="shared" si="17"/>
        <v>0.13094951533075144</v>
      </c>
      <c r="AL28" s="256">
        <f t="shared" si="17"/>
        <v>6.8589527087920252E-2</v>
      </c>
      <c r="AM28" s="256">
        <f t="shared" si="17"/>
        <v>0.20829418850940895</v>
      </c>
      <c r="AN28" s="256">
        <f t="shared" si="17"/>
        <v>4.8960731818261868E-2</v>
      </c>
      <c r="AO28" s="256">
        <f t="shared" si="17"/>
        <v>0.14183088014039938</v>
      </c>
      <c r="AP28" s="256">
        <f t="shared" si="17"/>
        <v>9.9754589314709985E-2</v>
      </c>
      <c r="AQ28" s="256">
        <f t="shared" si="17"/>
        <v>1.2194692707097372</v>
      </c>
      <c r="AR28" s="256">
        <f>-SUM(AR21:AR23)/(AR20-AR19)</f>
        <v>0.38683175477468162</v>
      </c>
      <c r="AS28" s="256">
        <f>-SUM(AS21:AS23)/(AS20-AS19)</f>
        <v>8.6796605129676005E-2</v>
      </c>
      <c r="AT28" s="256">
        <f>-SUM(AT21:AT23)/(AT20-AT19)</f>
        <v>0.10008606643686059</v>
      </c>
      <c r="AU28" s="258">
        <f>-SUM(AU21:AU23)/(AU20-AU19)</f>
        <v>-1.5426702749938983</v>
      </c>
      <c r="AW28" s="135">
        <f t="shared" si="17"/>
        <v>0.166447999252749</v>
      </c>
      <c r="AX28" s="135">
        <f t="shared" si="17"/>
        <v>0.19305902016881785</v>
      </c>
      <c r="AY28" s="135">
        <f t="shared" si="17"/>
        <v>0.12361896004170367</v>
      </c>
      <c r="AZ28" s="135">
        <f t="shared" si="17"/>
        <v>0.144554425728079</v>
      </c>
      <c r="BA28" s="135">
        <f t="shared" si="17"/>
        <v>0.12764119549463945</v>
      </c>
      <c r="BB28" s="135">
        <f t="shared" si="17"/>
        <v>0.11978289027346303</v>
      </c>
      <c r="BC28" s="299">
        <f t="shared" si="17"/>
        <v>0.10292230899714745</v>
      </c>
      <c r="BD28" s="300"/>
      <c r="BE28" s="300"/>
      <c r="BF28" s="301"/>
      <c r="BG28" s="302"/>
      <c r="BH28" s="302"/>
      <c r="BI28" s="46">
        <v>0</v>
      </c>
      <c r="BJ28" s="46">
        <v>0</v>
      </c>
      <c r="BK28" s="46">
        <v>0</v>
      </c>
      <c r="BL28" s="46">
        <v>0</v>
      </c>
      <c r="BM28" s="46">
        <v>0</v>
      </c>
      <c r="BN28" s="46"/>
      <c r="BQ28" s="135">
        <f>-SUM(BQ21:BQ23)/(BQ20-BQ19)</f>
        <v>0.12692405841103599</v>
      </c>
      <c r="BW28" s="249"/>
      <c r="BX28" s="249"/>
    </row>
    <row r="29" spans="1:76" s="137" customFormat="1">
      <c r="A29" s="133" t="s">
        <v>191</v>
      </c>
      <c r="B29" s="298" t="s">
        <v>78</v>
      </c>
      <c r="C29" s="256">
        <f>C28</f>
        <v>6.2291547602775457E-2</v>
      </c>
      <c r="D29" s="256">
        <f>D28</f>
        <v>7.2498033499415998E-2</v>
      </c>
      <c r="E29" s="256">
        <f t="shared" ref="E29:AQ29" si="19">-E21/E20</f>
        <v>0.16293213693074868</v>
      </c>
      <c r="F29" s="256">
        <f t="shared" si="19"/>
        <v>8.7066781765536186E-2</v>
      </c>
      <c r="G29" s="256">
        <f t="shared" si="19"/>
        <v>7.3453425795531879E-2</v>
      </c>
      <c r="H29" s="256">
        <f t="shared" si="19"/>
        <v>9.5505885502668336E-2</v>
      </c>
      <c r="I29" s="256">
        <f t="shared" si="19"/>
        <v>0.10915558669519965</v>
      </c>
      <c r="J29" s="256">
        <f t="shared" si="19"/>
        <v>0.15631512789397878</v>
      </c>
      <c r="K29" s="256">
        <f t="shared" si="19"/>
        <v>0.14487020346452936</v>
      </c>
      <c r="L29" s="257">
        <f t="shared" si="19"/>
        <v>9.3879911797597373E-2</v>
      </c>
      <c r="M29" s="257">
        <f t="shared" si="19"/>
        <v>1.1235515907761631E-2</v>
      </c>
      <c r="N29" s="257">
        <f t="shared" si="19"/>
        <v>9.3879911797597373E-2</v>
      </c>
      <c r="O29" s="257">
        <f t="shared" si="19"/>
        <v>1.1235515907761661E-2</v>
      </c>
      <c r="P29" s="256">
        <f t="shared" si="19"/>
        <v>3.6791002317338566</v>
      </c>
      <c r="Q29" s="256">
        <f t="shared" si="19"/>
        <v>7.5544049699249341E-2</v>
      </c>
      <c r="R29" s="256">
        <f t="shared" si="19"/>
        <v>0.1346660360795692</v>
      </c>
      <c r="S29" s="256">
        <f t="shared" si="19"/>
        <v>-3.7196925906834918E-2</v>
      </c>
      <c r="T29" s="256">
        <f t="shared" si="19"/>
        <v>6.6727713998301533E-2</v>
      </c>
      <c r="U29" s="256">
        <f t="shared" si="19"/>
        <v>0.10960525818177716</v>
      </c>
      <c r="V29" s="256">
        <f t="shared" si="19"/>
        <v>0.13734571136317336</v>
      </c>
      <c r="W29" s="256">
        <f t="shared" si="19"/>
        <v>-2.9060609682141636E-2</v>
      </c>
      <c r="X29" s="256">
        <f t="shared" si="19"/>
        <v>9.4648473516901796E-2</v>
      </c>
      <c r="Y29" s="256">
        <f t="shared" si="19"/>
        <v>9.6738015567169974E-2</v>
      </c>
      <c r="Z29" s="256">
        <f t="shared" si="19"/>
        <v>0.10945394224418228</v>
      </c>
      <c r="AA29" s="256">
        <f t="shared" si="19"/>
        <v>6.8827746552995117E-2</v>
      </c>
      <c r="AB29" s="256">
        <f t="shared" si="19"/>
        <v>0.14183043767033637</v>
      </c>
      <c r="AC29" s="256">
        <f t="shared" si="19"/>
        <v>0.1844416137134931</v>
      </c>
      <c r="AD29" s="256">
        <f t="shared" si="19"/>
        <v>9.0496794553614215E-2</v>
      </c>
      <c r="AE29" s="256">
        <f t="shared" si="19"/>
        <v>3.0109002836292552E-2</v>
      </c>
      <c r="AF29" s="256">
        <f t="shared" si="19"/>
        <v>0.12739855482439547</v>
      </c>
      <c r="AG29" s="256">
        <f t="shared" si="19"/>
        <v>0.14059549481574934</v>
      </c>
      <c r="AH29" s="256">
        <f t="shared" si="19"/>
        <v>0.11239402794791836</v>
      </c>
      <c r="AI29" s="256">
        <f t="shared" si="19"/>
        <v>0.25484755707067236</v>
      </c>
      <c r="AJ29" s="256">
        <f t="shared" si="19"/>
        <v>0.13149181865381251</v>
      </c>
      <c r="AK29" s="256">
        <f t="shared" si="19"/>
        <v>0.15768411528287699</v>
      </c>
      <c r="AL29" s="256">
        <f t="shared" si="19"/>
        <v>0.16504875155113194</v>
      </c>
      <c r="AM29" s="256">
        <f t="shared" si="19"/>
        <v>0.1024329648600155</v>
      </c>
      <c r="AN29" s="256">
        <f t="shared" si="19"/>
        <v>4.1927587175223685E-2</v>
      </c>
      <c r="AO29" s="256">
        <f t="shared" si="19"/>
        <v>5.2601406282338711E-2</v>
      </c>
      <c r="AP29" s="256">
        <f t="shared" si="19"/>
        <v>0.11052613698968965</v>
      </c>
      <c r="AQ29" s="256">
        <f t="shared" si="19"/>
        <v>1.2626213839394123</v>
      </c>
      <c r="AR29" s="256">
        <f>-AR21/AR20</f>
        <v>0.22479100571738178</v>
      </c>
      <c r="AS29" s="256">
        <f>-AS21/AS20</f>
        <v>0.15690359502902662</v>
      </c>
      <c r="AT29" s="256">
        <f>-AT21/AT20</f>
        <v>0.2925730326454607</v>
      </c>
      <c r="AU29" s="258">
        <f>-AU21/AU20</f>
        <v>-1.7007008115495363</v>
      </c>
      <c r="AW29" s="135" t="s">
        <v>134</v>
      </c>
      <c r="AX29" s="135">
        <f t="shared" ref="AX29:BC29" si="20">-AX21/AX20</f>
        <v>6.2044414066895495E-2</v>
      </c>
      <c r="AY29" s="135">
        <f t="shared" si="20"/>
        <v>0.13421472996146683</v>
      </c>
      <c r="AZ29" s="135">
        <f t="shared" si="20"/>
        <v>0.17383505607497796</v>
      </c>
      <c r="BA29" s="135">
        <f t="shared" si="20"/>
        <v>0.14648551573364013</v>
      </c>
      <c r="BB29" s="135">
        <f t="shared" si="20"/>
        <v>0.14308095025859954</v>
      </c>
      <c r="BC29" s="299">
        <f t="shared" si="20"/>
        <v>4.8127384829744969E-2</v>
      </c>
      <c r="BD29" s="300"/>
      <c r="BE29" s="300"/>
      <c r="BF29" s="301"/>
      <c r="BG29" s="302"/>
      <c r="BH29" s="302"/>
      <c r="BI29" s="46" t="e">
        <v>#VALUE!</v>
      </c>
      <c r="BJ29" s="46">
        <v>0</v>
      </c>
      <c r="BK29" s="46">
        <v>0</v>
      </c>
      <c r="BL29" s="46">
        <v>0</v>
      </c>
      <c r="BM29" s="46">
        <v>0</v>
      </c>
      <c r="BN29" s="46"/>
      <c r="BQ29" s="135">
        <f>-BQ21/BQ20</f>
        <v>9.2714533512041217E-2</v>
      </c>
      <c r="BW29" s="249"/>
      <c r="BX29" s="249"/>
    </row>
    <row r="30" spans="1:76" s="304" customFormat="1">
      <c r="A30" s="303" t="s">
        <v>192</v>
      </c>
      <c r="B30" s="291" t="s">
        <v>237</v>
      </c>
      <c r="C30" s="140"/>
      <c r="D30" s="140"/>
      <c r="E30" s="140"/>
      <c r="F30" s="140"/>
      <c r="G30" s="88">
        <f>'Historical Financials THB_EN'!G30/G8</f>
        <v>-5.4911259692976158</v>
      </c>
      <c r="H30" s="88">
        <f>'Historical Financials THB_EN'!H30/H8</f>
        <v>-30.624655472625943</v>
      </c>
      <c r="I30" s="88">
        <f>'Historical Financials THB_EN'!I30/I8</f>
        <v>-29.753718645770526</v>
      </c>
      <c r="J30" s="88">
        <f>'Historical Financials THB_EN'!J30/J8</f>
        <v>-30.942964748595788</v>
      </c>
      <c r="K30" s="88">
        <v>-32.485613514015228</v>
      </c>
      <c r="L30" s="96">
        <v>-31.650713789121262</v>
      </c>
      <c r="M30" s="96">
        <v>-23.930578035142602</v>
      </c>
      <c r="N30" s="96">
        <f>SUM(AN30:AQ30)</f>
        <v>-31.650713789121262</v>
      </c>
      <c r="O30" s="96">
        <f>SUM(AR30:AU30)</f>
        <v>-23.930578035142602</v>
      </c>
      <c r="P30" s="88"/>
      <c r="Q30" s="88"/>
      <c r="R30" s="88"/>
      <c r="S30" s="88"/>
      <c r="T30" s="88"/>
      <c r="U30" s="88"/>
      <c r="V30" s="88"/>
      <c r="W30" s="88">
        <f>'Historical Financials THB_EN'!W30/W8</f>
        <v>-5.4539758447488049</v>
      </c>
      <c r="X30" s="88">
        <f>'Historical Financials THB_EN'!X30/X8</f>
        <v>-7.9306111463224251</v>
      </c>
      <c r="Y30" s="88">
        <v>-7.8688339153159763</v>
      </c>
      <c r="Z30" s="88">
        <v>-7.4656923901807488</v>
      </c>
      <c r="AA30" s="88">
        <f>H30-X30-Y30-Z30</f>
        <v>-7.3595180208067941</v>
      </c>
      <c r="AB30" s="88">
        <f>'Historical Financials THB_EN'!AB30/AB8</f>
        <v>-7.3436985417512837</v>
      </c>
      <c r="AC30" s="88">
        <v>-7.37425419056156</v>
      </c>
      <c r="AD30" s="88">
        <v>-7.5782377670827668</v>
      </c>
      <c r="AE30" s="88">
        <f>I30-AB30-AC30-AD30</f>
        <v>-7.4575281463749157</v>
      </c>
      <c r="AF30" s="88">
        <f>'Historical Financials THB_EN'!AF30/AF8</f>
        <v>-7.3749118396982318</v>
      </c>
      <c r="AG30" s="88">
        <v>-7.6291636556306699</v>
      </c>
      <c r="AH30" s="88">
        <v>-7.9222846200827135</v>
      </c>
      <c r="AI30" s="88">
        <f>J30-AF30-AG30-AH30</f>
        <v>-8.0166046331841727</v>
      </c>
      <c r="AJ30" s="88">
        <v>-8.2081817244529898</v>
      </c>
      <c r="AK30" s="88">
        <v>-8.1958903177775912</v>
      </c>
      <c r="AL30" s="88">
        <v>-8.0181348792520524</v>
      </c>
      <c r="AM30" s="88">
        <v>-8.0634065925325942</v>
      </c>
      <c r="AN30" s="88">
        <v>-8.1868206482012713</v>
      </c>
      <c r="AO30" s="88">
        <v>-8.2858590160351593</v>
      </c>
      <c r="AP30" s="88">
        <v>-8.6178934533830471</v>
      </c>
      <c r="AQ30" s="88">
        <f>L30-(AN30+AO30+AP30)</f>
        <v>-6.5601406715017845</v>
      </c>
      <c r="AR30" s="88">
        <v>-5.8753226951666857</v>
      </c>
      <c r="AS30" s="88">
        <v>-5.8565683134396167</v>
      </c>
      <c r="AT30" s="88">
        <v>-6.0326456388306919</v>
      </c>
      <c r="AU30" s="278">
        <v>-6.1660413877056079</v>
      </c>
      <c r="AW30" s="128">
        <f>AB30+AC30</f>
        <v>-14.717952732312844</v>
      </c>
      <c r="AX30" s="128">
        <f>AD30+AE30</f>
        <v>-15.035765913457682</v>
      </c>
      <c r="AY30" s="128">
        <f>AF30+AG30</f>
        <v>-15.004075495328902</v>
      </c>
      <c r="AZ30" s="128">
        <f>AH30+AI30</f>
        <v>-15.938889253266886</v>
      </c>
      <c r="BA30" s="128">
        <f>AJ30+AK30</f>
        <v>-16.404072042230581</v>
      </c>
      <c r="BB30" s="128">
        <f>AL30+AM30</f>
        <v>-16.081541471784647</v>
      </c>
      <c r="BC30" s="278">
        <f>AO30+AN30</f>
        <v>-16.472679664236431</v>
      </c>
      <c r="BD30" s="124"/>
      <c r="BE30" s="128">
        <v>-25.090573117619478</v>
      </c>
      <c r="BF30" s="123"/>
      <c r="BG30" s="305"/>
      <c r="BH30" s="305"/>
      <c r="BI30" s="46">
        <v>0</v>
      </c>
      <c r="BJ30" s="46">
        <v>0</v>
      </c>
      <c r="BK30" s="46">
        <v>0</v>
      </c>
      <c r="BL30" s="46">
        <v>0</v>
      </c>
      <c r="BM30" s="46">
        <v>0</v>
      </c>
      <c r="BN30" s="46"/>
      <c r="BQ30" s="128">
        <v>-8.6178934533830454</v>
      </c>
      <c r="BW30" s="249"/>
      <c r="BX30" s="249"/>
    </row>
    <row r="31" spans="1:76" s="304" customFormat="1">
      <c r="A31" s="306" t="s">
        <v>193</v>
      </c>
      <c r="B31" s="307" t="s">
        <v>194</v>
      </c>
      <c r="C31" s="88">
        <v>4240.0370000000003</v>
      </c>
      <c r="D31" s="88">
        <v>4737.9849999999997</v>
      </c>
      <c r="E31" s="88">
        <v>4814.2569999999996</v>
      </c>
      <c r="F31" s="88">
        <v>4814.2569999999996</v>
      </c>
      <c r="G31" s="147">
        <v>4814.2569999999996</v>
      </c>
      <c r="H31" s="147">
        <v>4814.2569999999996</v>
      </c>
      <c r="I31" s="145">
        <v>4814.2719999999999</v>
      </c>
      <c r="J31" s="145">
        <f>'Historical Financials THB_EN'!J31</f>
        <v>4985.1961624739724</v>
      </c>
      <c r="K31" s="145">
        <f>'Historical Financials THB_EN'!K31</f>
        <v>5511.506733268493</v>
      </c>
      <c r="L31" s="308">
        <f>'Historical Financials THB_EN'!L31</f>
        <v>5614.5519080000004</v>
      </c>
      <c r="M31" s="308">
        <f>'Historical Financials THB_EN'!M31</f>
        <v>5614.5519080000004</v>
      </c>
      <c r="N31" s="308">
        <f>'Historical Financials THB_EN'!N31</f>
        <v>5614.5519080000004</v>
      </c>
      <c r="O31" s="308">
        <f>'Historical Financials THB_EN'!O31</f>
        <v>5614.5519080000004</v>
      </c>
      <c r="P31" s="88">
        <f>'Historical Financials THB_EN'!P31</f>
        <v>4814.2569999999996</v>
      </c>
      <c r="Q31" s="88">
        <f>'Historical Financials THB_EN'!Q31</f>
        <v>4814.2569999999996</v>
      </c>
      <c r="R31" s="88">
        <f>'Historical Financials THB_EN'!R31</f>
        <v>4814.2569999999996</v>
      </c>
      <c r="S31" s="88">
        <f>'Historical Financials THB_EN'!S31</f>
        <v>4814.2569999999996</v>
      </c>
      <c r="T31" s="88">
        <f>'Historical Financials THB_EN'!T31</f>
        <v>4814.2569999999996</v>
      </c>
      <c r="U31" s="88">
        <f>'Historical Financials THB_EN'!U31</f>
        <v>4814.2569999999996</v>
      </c>
      <c r="V31" s="88">
        <f>'Historical Financials THB_EN'!V31</f>
        <v>4814.2569999999996</v>
      </c>
      <c r="W31" s="88">
        <f>'Historical Financials THB_EN'!W31</f>
        <v>4814.2569999999996</v>
      </c>
      <c r="X31" s="88">
        <f>'Historical Financials THB_EN'!X31</f>
        <v>4814.2569999999996</v>
      </c>
      <c r="Y31" s="88">
        <f>'Historical Financials THB_EN'!Y31</f>
        <v>4814.2569999999996</v>
      </c>
      <c r="Z31" s="88">
        <f>'Historical Financials THB_EN'!Z31</f>
        <v>4814.2569999999996</v>
      </c>
      <c r="AA31" s="88">
        <f>'Historical Financials THB_EN'!AA31</f>
        <v>4814.2569999999996</v>
      </c>
      <c r="AB31" s="88">
        <f>'Historical Financials THB_EN'!AB31</f>
        <v>4814</v>
      </c>
      <c r="AC31" s="88">
        <f>'Historical Financials THB_EN'!AC31</f>
        <v>4814.2719999999999</v>
      </c>
      <c r="AD31" s="88">
        <f>'Historical Financials THB_EN'!AD31</f>
        <v>4814.2719999999999</v>
      </c>
      <c r="AE31" s="88">
        <f>'Historical Financials THB_EN'!AE31</f>
        <v>4814.2719999999999</v>
      </c>
      <c r="AF31" s="88">
        <f>'Historical Financials THB_EN'!AF31</f>
        <v>4814.2929999999997</v>
      </c>
      <c r="AG31" s="88">
        <f>'Historical Financials THB_EN'!AG31</f>
        <v>4814.3190583626374</v>
      </c>
      <c r="AH31" s="88">
        <f>'Historical Financials THB_EN'!AH31</f>
        <v>5061.3676620326087</v>
      </c>
      <c r="AI31" s="88">
        <f>'Historical Financials THB_EN'!AI31</f>
        <v>5245.2320779239126</v>
      </c>
      <c r="AJ31" s="88">
        <f>'Historical Financials THB_EN'!AJ31</f>
        <v>5345.1549869999999</v>
      </c>
      <c r="AK31" s="88">
        <f>'Historical Financials THB_EN'!AK31</f>
        <v>5500.1167873956038</v>
      </c>
      <c r="AL31" s="88">
        <f>'Historical Financials THB_EN'!AL31</f>
        <v>5584.9049171521738</v>
      </c>
      <c r="AM31" s="88">
        <f>'Historical Financials THB_EN'!AM31</f>
        <v>5614.5519080000004</v>
      </c>
      <c r="AN31" s="88">
        <f>'Historical Financials THB_EN'!AN31</f>
        <v>5614.5519080000004</v>
      </c>
      <c r="AO31" s="88">
        <f>'Historical Financials THB_EN'!AO31</f>
        <v>5614.5519080000004</v>
      </c>
      <c r="AP31" s="88">
        <f>'Historical Financials THB_EN'!AP31</f>
        <v>5614.5519080000004</v>
      </c>
      <c r="AQ31" s="88">
        <f>'Historical Financials THB_EN'!AQ31</f>
        <v>5614.5519080000004</v>
      </c>
      <c r="AR31" s="88">
        <f>'Historical Financials THB_EN'!AR31</f>
        <v>5614.5519080000004</v>
      </c>
      <c r="AS31" s="88">
        <f>'Historical Financials THB_EN'!AS31</f>
        <v>5614.5519080000004</v>
      </c>
      <c r="AT31" s="88">
        <f>'Historical Financials THB_EN'!AT31</f>
        <v>5614.5519080000004</v>
      </c>
      <c r="AU31" s="278">
        <f>'Historical Financials THB_EN'!AU31</f>
        <v>5614.5519080000004</v>
      </c>
      <c r="AW31" s="43"/>
      <c r="AX31" s="43"/>
      <c r="AY31" s="43"/>
      <c r="AZ31" s="43"/>
      <c r="BA31" s="43"/>
      <c r="BB31" s="43"/>
      <c r="BC31" s="242"/>
      <c r="BD31" s="45"/>
      <c r="BE31" s="45"/>
      <c r="BF31" s="247"/>
      <c r="BG31" s="305"/>
      <c r="BH31" s="305"/>
      <c r="BI31" s="46">
        <v>0</v>
      </c>
      <c r="BJ31" s="46">
        <v>0</v>
      </c>
      <c r="BK31" s="46">
        <v>0</v>
      </c>
      <c r="BL31" s="46">
        <v>0</v>
      </c>
      <c r="BM31" s="46">
        <v>0</v>
      </c>
      <c r="BN31" s="46"/>
      <c r="BQ31" s="43">
        <f>'Historical Financials THB_EN'!BO31</f>
        <v>5614.5519080000004</v>
      </c>
      <c r="BW31" s="249"/>
      <c r="BX31" s="249"/>
    </row>
    <row r="32" spans="1:76" s="304" customFormat="1">
      <c r="A32" s="138" t="s">
        <v>195</v>
      </c>
      <c r="B32" s="309" t="s">
        <v>196</v>
      </c>
      <c r="C32" s="148">
        <f>'Historical Financials THB_EN'!C32</f>
        <v>1.5999605751524579</v>
      </c>
      <c r="D32" s="148">
        <f>'Historical Financials THB_EN'!D32</f>
        <v>1.9688994707148779</v>
      </c>
      <c r="E32" s="148">
        <f>'Historical Financials THB_EN'!E32</f>
        <v>0.29870619713926977</v>
      </c>
      <c r="F32" s="148">
        <f>'Historical Financials THB_EN'!F32</f>
        <v>0.35491567464316087</v>
      </c>
      <c r="G32" s="148">
        <f>'Historical Financials THB_EN'!G32</f>
        <v>0.76081727979374414</v>
      </c>
      <c r="H32" s="148">
        <f>'Historical Financials THB_EN'!H32</f>
        <v>1.0606187004532617</v>
      </c>
      <c r="I32" s="148">
        <f>'Historical Financials THB_EN'!I32</f>
        <v>1.787054095186986</v>
      </c>
      <c r="J32" s="148">
        <f>'Historical Financials THB_EN'!J32</f>
        <v>2.9138499556926156</v>
      </c>
      <c r="K32" s="148">
        <f>'Historical Financials THB_EN'!K32</f>
        <v>4.4340792548496726</v>
      </c>
      <c r="L32" s="149">
        <f>'Historical Financials THB_EN'!L32</f>
        <v>1.9627245110072975</v>
      </c>
      <c r="M32" s="149">
        <f>'Historical Financials THB_EN'!M32</f>
        <v>1.0118434134430285</v>
      </c>
      <c r="N32" s="149">
        <f>SUM(AN32:AQ32)</f>
        <v>1.9627245110072977</v>
      </c>
      <c r="O32" s="149">
        <f>SUM(AR32:AU32)</f>
        <v>1.0118434134430285</v>
      </c>
      <c r="P32" s="148">
        <f>'Historical Financials THB_EN'!P32</f>
        <v>-2.6894273062810385E-2</v>
      </c>
      <c r="Q32" s="148">
        <f>'Historical Financials THB_EN'!Q32</f>
        <v>0.14728312536861987</v>
      </c>
      <c r="R32" s="148">
        <f>'Historical Financials THB_EN'!R32</f>
        <v>0.10787075546880817</v>
      </c>
      <c r="S32" s="148">
        <f>'Historical Financials THB_EN'!S32</f>
        <v>8.5661645883702162E-2</v>
      </c>
      <c r="T32" s="148">
        <f>'Historical Financials THB_EN'!T32</f>
        <v>0.19420692496876557</v>
      </c>
      <c r="U32" s="148">
        <f>'Historical Financials THB_EN'!U32</f>
        <v>0.26108301157378233</v>
      </c>
      <c r="V32" s="148">
        <f>'Historical Financials THB_EN'!V32</f>
        <v>0.20194272859664245</v>
      </c>
      <c r="W32" s="148">
        <f>'Historical Financials THB_EN'!W32</f>
        <v>0.10358461465455344</v>
      </c>
      <c r="X32" s="148">
        <f>'Historical Financials THB_EN'!X32</f>
        <v>0.14667915112975538</v>
      </c>
      <c r="Y32" s="148">
        <f>'Historical Financials THB_EN'!Y32</f>
        <v>0.36745616825598271</v>
      </c>
      <c r="Z32" s="148">
        <f>'Historical Financials THB_EN'!Z32</f>
        <v>0.28810197343867916</v>
      </c>
      <c r="AA32" s="148">
        <f>'Historical Financials THB_EN'!AA32</f>
        <v>0.25838140762884426</v>
      </c>
      <c r="AB32" s="148">
        <f>'Historical Financials THB_EN'!AB32</f>
        <v>0.19830773615894809</v>
      </c>
      <c r="AC32" s="148">
        <f>'Historical Financials THB_EN'!AC32</f>
        <v>0.56066927948422318</v>
      </c>
      <c r="AD32" s="148">
        <f>'Historical Financials THB_EN'!AD32</f>
        <v>0.54012545444095528</v>
      </c>
      <c r="AE32" s="148">
        <f>'Historical Financials THB_EN'!AE32</f>
        <v>0.48796282915433864</v>
      </c>
      <c r="AF32" s="148">
        <f>'Historical Financials THB_EN'!AF32</f>
        <v>0.63620135534683242</v>
      </c>
      <c r="AG32" s="148">
        <f>'Historical Financials THB_EN'!AG32</f>
        <v>0.72855653643298801</v>
      </c>
      <c r="AH32" s="148">
        <f>'Historical Financials THB_EN'!AH32</f>
        <v>0.86012799237804227</v>
      </c>
      <c r="AI32" s="148">
        <f>'Historical Financials THB_EN'!AI32</f>
        <v>0.68678110095322353</v>
      </c>
      <c r="AJ32" s="148">
        <f>'Historical Financials THB_EN'!AJ32</f>
        <v>0.98590409087270725</v>
      </c>
      <c r="AK32" s="148">
        <f>'Historical Financials THB_EN'!AK32</f>
        <v>1.3092497311080276</v>
      </c>
      <c r="AL32" s="148">
        <f>'Historical Financials THB_EN'!AL32</f>
        <v>1.4786584798474938</v>
      </c>
      <c r="AM32" s="148">
        <f>'Historical Financials THB_EN'!AM32</f>
        <v>0.66026695302144378</v>
      </c>
      <c r="AN32" s="148">
        <f>'Historical Financials THB_EN'!AN32</f>
        <v>0.67387758679741983</v>
      </c>
      <c r="AO32" s="148">
        <f>'Historical Financials THB_EN'!AO32</f>
        <v>0.84865259634472001</v>
      </c>
      <c r="AP32" s="148">
        <f>'Historical Financials THB_EN'!AP32</f>
        <v>0.44757937123159131</v>
      </c>
      <c r="AQ32" s="148">
        <f>'Historical Financials THB_EN'!AQ32</f>
        <v>-7.3850433664336187E-3</v>
      </c>
      <c r="AR32" s="148">
        <f>'Historical Financials THB_EN'!AR32</f>
        <v>0.24547964399743705</v>
      </c>
      <c r="AS32" s="148">
        <f>'Historical Financials THB_EN'!AS32</f>
        <v>0.43139883240347426</v>
      </c>
      <c r="AT32" s="148">
        <f>'Historical Financials THB_EN'!AT32</f>
        <v>0.10876189237844817</v>
      </c>
      <c r="AU32" s="265">
        <f>'Historical Financials THB_EN'!AU32</f>
        <v>0.22620304466366919</v>
      </c>
      <c r="AW32" s="151">
        <f>AB32+AC32</f>
        <v>0.75897701564317122</v>
      </c>
      <c r="AX32" s="151">
        <f>AD32+AE32</f>
        <v>1.0280882835952938</v>
      </c>
      <c r="AY32" s="151">
        <f>AF32+AG32</f>
        <v>1.3647578917798204</v>
      </c>
      <c r="AZ32" s="151">
        <f>AH32+AI32</f>
        <v>1.5469090933312657</v>
      </c>
      <c r="BA32" s="151">
        <f>AJ32+AK32</f>
        <v>2.295153821980735</v>
      </c>
      <c r="BB32" s="151">
        <f>AL32+AM32</f>
        <v>2.1389254328689375</v>
      </c>
      <c r="BC32" s="265">
        <f>AN32+AO32</f>
        <v>1.5225301831421398</v>
      </c>
      <c r="BD32" s="174"/>
      <c r="BE32" s="174"/>
      <c r="BF32" s="176"/>
      <c r="BG32" s="214"/>
      <c r="BH32" s="214"/>
      <c r="BI32" s="46">
        <v>0</v>
      </c>
      <c r="BJ32" s="46">
        <v>-7.3304695646925211E-11</v>
      </c>
      <c r="BK32" s="46">
        <v>0</v>
      </c>
      <c r="BL32" s="46">
        <v>0</v>
      </c>
      <c r="BM32" s="46">
        <v>3.041772411727095E-6</v>
      </c>
      <c r="BN32" s="46"/>
      <c r="BQ32" s="151">
        <f>'Historical Financials THB_EN'!BO32</f>
        <v>0.49776737030980817</v>
      </c>
      <c r="BW32" s="249"/>
      <c r="BX32" s="249"/>
    </row>
    <row r="33" spans="1:76" s="237" customFormat="1" ht="26">
      <c r="A33" s="80" t="s">
        <v>197</v>
      </c>
      <c r="B33" s="271"/>
      <c r="C33" s="82"/>
      <c r="D33" s="82"/>
      <c r="E33" s="82"/>
      <c r="F33" s="82"/>
      <c r="G33" s="82"/>
      <c r="H33" s="82"/>
      <c r="I33" s="82"/>
      <c r="J33" s="82"/>
      <c r="K33" s="82"/>
      <c r="L33" s="83"/>
      <c r="M33" s="83"/>
      <c r="N33" s="83"/>
      <c r="O33" s="83"/>
      <c r="P33" s="82"/>
      <c r="Q33" s="82"/>
      <c r="R33" s="82"/>
      <c r="S33" s="82"/>
      <c r="T33" s="82"/>
      <c r="U33" s="82"/>
      <c r="V33" s="82"/>
      <c r="W33" s="82"/>
      <c r="X33" s="82"/>
      <c r="Y33" s="82"/>
      <c r="Z33" s="82"/>
      <c r="AA33" s="82"/>
      <c r="AB33" s="82"/>
      <c r="AC33" s="82"/>
      <c r="AD33" s="82"/>
      <c r="AE33" s="82"/>
      <c r="AF33" s="82"/>
      <c r="AG33" s="82"/>
      <c r="AH33" s="82"/>
      <c r="AI33" s="82"/>
      <c r="AJ33" s="82"/>
      <c r="AK33" s="82"/>
      <c r="AL33" s="82"/>
      <c r="AM33" s="310"/>
      <c r="AN33" s="82"/>
      <c r="AO33" s="82"/>
      <c r="AP33" s="82"/>
      <c r="AQ33" s="82"/>
      <c r="AR33" s="82"/>
      <c r="AS33" s="82"/>
      <c r="AT33" s="82"/>
      <c r="AU33" s="272"/>
      <c r="AW33" s="155"/>
      <c r="AX33" s="155"/>
      <c r="AY33" s="155"/>
      <c r="AZ33" s="155"/>
      <c r="BA33" s="155"/>
      <c r="BB33" s="155"/>
      <c r="BC33" s="311"/>
      <c r="BD33" s="156"/>
      <c r="BE33" s="156"/>
      <c r="BF33" s="33"/>
      <c r="BG33" s="30"/>
      <c r="BH33" s="30"/>
      <c r="BI33" s="46">
        <v>0</v>
      </c>
      <c r="BJ33" s="46">
        <v>0</v>
      </c>
      <c r="BK33" s="46">
        <v>0</v>
      </c>
      <c r="BL33" s="46">
        <v>0</v>
      </c>
      <c r="BM33" s="46">
        <v>0</v>
      </c>
      <c r="BN33" s="46"/>
      <c r="BQ33" s="155"/>
      <c r="BW33" s="249"/>
      <c r="BX33" s="249"/>
    </row>
    <row r="34" spans="1:76">
      <c r="A34" s="157"/>
      <c r="B34" s="240"/>
      <c r="C34" s="105"/>
      <c r="D34" s="105"/>
      <c r="E34" s="105"/>
      <c r="F34" s="105"/>
      <c r="G34" s="105"/>
      <c r="H34" s="105"/>
      <c r="I34" s="105"/>
      <c r="J34" s="105"/>
      <c r="K34" s="105"/>
      <c r="L34" s="106"/>
      <c r="M34" s="106"/>
      <c r="N34" s="106"/>
      <c r="O34" s="106"/>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273"/>
      <c r="AW34" s="159"/>
      <c r="AX34" s="159"/>
      <c r="AY34" s="159"/>
      <c r="AZ34" s="159"/>
      <c r="BA34" s="159"/>
      <c r="BB34" s="159"/>
      <c r="BC34" s="312"/>
      <c r="BD34" s="161"/>
      <c r="BE34" s="161"/>
      <c r="BF34" s="214"/>
      <c r="BI34" s="46">
        <v>0</v>
      </c>
      <c r="BJ34" s="46">
        <v>0</v>
      </c>
      <c r="BK34" s="46">
        <v>0</v>
      </c>
      <c r="BL34" s="46">
        <v>0</v>
      </c>
      <c r="BM34" s="46">
        <v>0</v>
      </c>
      <c r="BN34" s="46"/>
      <c r="BQ34" s="159"/>
      <c r="BW34" s="249"/>
      <c r="BX34" s="249"/>
    </row>
    <row r="35" spans="1:76">
      <c r="A35" s="35" t="s">
        <v>198</v>
      </c>
      <c r="B35" s="240" t="s">
        <v>237</v>
      </c>
      <c r="C35" s="88">
        <v>37.180585356528894</v>
      </c>
      <c r="D35" s="88">
        <v>7.4422426441206788</v>
      </c>
      <c r="E35" s="88">
        <v>2.2129554248891612</v>
      </c>
      <c r="F35" s="88">
        <v>-21.009929571556498</v>
      </c>
      <c r="G35" s="88">
        <v>-76.936388741522407</v>
      </c>
      <c r="H35" s="88">
        <v>-74.453093223606174</v>
      </c>
      <c r="I35" s="88">
        <v>7.3980511257612749</v>
      </c>
      <c r="J35" s="88">
        <f>'Historical Financials THB_EN'!J35/J$8</f>
        <v>37.461732464492499</v>
      </c>
      <c r="K35" s="88">
        <v>16.689355644067302</v>
      </c>
      <c r="L35" s="122">
        <f>'Historical Financials THB_EN'!L35/'Historical Financials THB_EN'!L8</f>
        <v>-215.46356687789418</v>
      </c>
      <c r="M35" s="122">
        <f>'Historical Financials THB_EN'!M35/'Historical Financials THB_EN'!M8</f>
        <v>-173.29244252369188</v>
      </c>
      <c r="N35" s="122">
        <f>SUM(AN35:AQ35)</f>
        <v>-215.46356687789418</v>
      </c>
      <c r="O35" s="122">
        <f>SUM(AR35:AU35)</f>
        <v>-173.29172638369184</v>
      </c>
      <c r="P35" s="88">
        <v>12.882467775010003</v>
      </c>
      <c r="Q35" s="88">
        <v>-26.777215231046409</v>
      </c>
      <c r="R35" s="88">
        <v>3.79762298877377</v>
      </c>
      <c r="S35" s="88">
        <v>-10.91280510429387</v>
      </c>
      <c r="T35" s="88">
        <v>-17.802145913318327</v>
      </c>
      <c r="U35" s="88">
        <v>0.52844242498975147</v>
      </c>
      <c r="V35" s="88">
        <v>-0.70310251902687737</v>
      </c>
      <c r="W35" s="88">
        <v>-58.959582734166951</v>
      </c>
      <c r="X35" s="88">
        <v>-32.716098976380337</v>
      </c>
      <c r="Y35" s="88">
        <v>30.273026817947624</v>
      </c>
      <c r="Z35" s="88">
        <v>-41.659802073272949</v>
      </c>
      <c r="AA35" s="88">
        <v>-30.350218991900501</v>
      </c>
      <c r="AB35" s="88">
        <v>-12.545514878631639</v>
      </c>
      <c r="AC35" s="88">
        <v>17.969922486755998</v>
      </c>
      <c r="AD35" s="88">
        <v>-4.0697698305358649</v>
      </c>
      <c r="AE35" s="88">
        <v>6.0434133481727788</v>
      </c>
      <c r="AF35" s="88">
        <v>38.196031051793604</v>
      </c>
      <c r="AG35" s="88">
        <v>-22.316894640358996</v>
      </c>
      <c r="AH35" s="88">
        <v>7.5379639086318564</v>
      </c>
      <c r="AI35" s="88">
        <f>J35-AF35-AG35-AH35</f>
        <v>14.044632144426036</v>
      </c>
      <c r="AJ35" s="88">
        <v>18.174971859255567</v>
      </c>
      <c r="AK35" s="88">
        <v>9.1371631261799937</v>
      </c>
      <c r="AL35" s="88">
        <v>67.847332044909763</v>
      </c>
      <c r="AM35" s="88">
        <v>-78.47011138627802</v>
      </c>
      <c r="AN35" s="88">
        <v>-38.310149200525778</v>
      </c>
      <c r="AO35" s="88">
        <v>-88.710735732826763</v>
      </c>
      <c r="AP35" s="88">
        <v>-70.70244082556124</v>
      </c>
      <c r="AQ35" s="88">
        <f>L35-(AN35+AO35+AP35)</f>
        <v>-17.740241118980407</v>
      </c>
      <c r="AR35" s="88">
        <v>-109.86200871756544</v>
      </c>
      <c r="AS35" s="88">
        <v>-103.01288494392188</v>
      </c>
      <c r="AT35" s="88">
        <v>8.3139048295048177</v>
      </c>
      <c r="AU35" s="278">
        <v>31.269262448290647</v>
      </c>
      <c r="AV35" s="98"/>
      <c r="AW35" s="128">
        <f>AB35+AC35</f>
        <v>5.4244076081243584</v>
      </c>
      <c r="AX35" s="128">
        <f>AD35+AE35</f>
        <v>1.9736435176369138</v>
      </c>
      <c r="AY35" s="128">
        <f>AF35+AG35</f>
        <v>15.879136411434608</v>
      </c>
      <c r="AZ35" s="128">
        <f>AH35+AI35</f>
        <v>21.582596053057891</v>
      </c>
      <c r="BA35" s="128">
        <f>AJ35+AK35</f>
        <v>27.312134985435563</v>
      </c>
      <c r="BB35" s="128">
        <f>AL35+AM35</f>
        <v>-10.622779341368258</v>
      </c>
      <c r="BC35" s="278">
        <f>AO35+AN35</f>
        <v>-127.02088493335253</v>
      </c>
      <c r="BD35" s="124"/>
      <c r="BE35" s="92">
        <v>-197.72332575891377</v>
      </c>
      <c r="BF35" s="34">
        <f>AO35+AN35+AM35+AL35-N35</f>
        <v>77.819902603173404</v>
      </c>
      <c r="BG35" s="103">
        <f>AS35+AR35+AQ35+AP35-O35</f>
        <v>-128.02584922233714</v>
      </c>
      <c r="BH35" s="285"/>
      <c r="BI35" s="46">
        <v>0</v>
      </c>
      <c r="BJ35" s="46">
        <v>0</v>
      </c>
      <c r="BK35" s="46">
        <v>0</v>
      </c>
      <c r="BL35" s="46">
        <v>0</v>
      </c>
      <c r="BM35" s="46">
        <v>0</v>
      </c>
      <c r="BN35" s="46"/>
      <c r="BQ35" s="177">
        <v>-67.964366889888979</v>
      </c>
      <c r="BS35" s="313">
        <v>0.7234211969024249</v>
      </c>
      <c r="BT35" s="313">
        <v>2.0146527387698665</v>
      </c>
      <c r="BU35" s="313">
        <v>2.7380739356722916</v>
      </c>
      <c r="BV35" s="98"/>
      <c r="BW35" s="249"/>
      <c r="BX35" s="249"/>
    </row>
    <row r="36" spans="1:76" s="315" customFormat="1">
      <c r="A36" s="163" t="s">
        <v>3</v>
      </c>
      <c r="B36" s="314" t="s">
        <v>237</v>
      </c>
      <c r="C36" s="165">
        <f t="shared" ref="C36:AU36" si="21">C15+C35</f>
        <v>434.60943735450064</v>
      </c>
      <c r="D36" s="165">
        <f t="shared" si="21"/>
        <v>561.39596116956898</v>
      </c>
      <c r="E36" s="165">
        <f t="shared" si="21"/>
        <v>463.53237687779443</v>
      </c>
      <c r="F36" s="165">
        <f t="shared" si="21"/>
        <v>456.80739868141006</v>
      </c>
      <c r="G36" s="165">
        <f t="shared" si="21"/>
        <v>491.34627802685208</v>
      </c>
      <c r="H36" s="165">
        <f t="shared" si="21"/>
        <v>565.96831512252811</v>
      </c>
      <c r="I36" s="165">
        <f t="shared" si="21"/>
        <v>782.85564531634896</v>
      </c>
      <c r="J36" s="165">
        <f t="shared" si="21"/>
        <v>1041.7068175013419</v>
      </c>
      <c r="K36" s="165">
        <f t="shared" si="21"/>
        <v>1458.0941710786208</v>
      </c>
      <c r="L36" s="96">
        <f t="shared" si="21"/>
        <v>931.33643855740615</v>
      </c>
      <c r="M36" s="96">
        <f t="shared" si="21"/>
        <v>940.25962834212135</v>
      </c>
      <c r="N36" s="96">
        <f t="shared" si="21"/>
        <v>931.33643855740615</v>
      </c>
      <c r="O36" s="96">
        <f t="shared" si="21"/>
        <v>940.2603444821209</v>
      </c>
      <c r="P36" s="165">
        <f t="shared" si="21"/>
        <v>104.43975481199899</v>
      </c>
      <c r="Q36" s="165">
        <f t="shared" si="21"/>
        <v>106.17823212486267</v>
      </c>
      <c r="R36" s="165">
        <f t="shared" si="21"/>
        <v>131.10691523669325</v>
      </c>
      <c r="S36" s="165">
        <f t="shared" si="21"/>
        <v>115.08249650785447</v>
      </c>
      <c r="T36" s="165">
        <f t="shared" si="21"/>
        <v>121.93458789934814</v>
      </c>
      <c r="U36" s="165">
        <f t="shared" si="21"/>
        <v>153.53034443553213</v>
      </c>
      <c r="V36" s="165">
        <f t="shared" si="21"/>
        <v>135.00961327146189</v>
      </c>
      <c r="W36" s="165">
        <f t="shared" si="21"/>
        <v>80.871732420509545</v>
      </c>
      <c r="X36" s="165">
        <f t="shared" si="21"/>
        <v>113.11915931809214</v>
      </c>
      <c r="Y36" s="165">
        <f t="shared" si="21"/>
        <v>217.40077061858051</v>
      </c>
      <c r="Z36" s="165">
        <f t="shared" si="21"/>
        <v>125.56519307128235</v>
      </c>
      <c r="AA36" s="165">
        <f t="shared" si="21"/>
        <v>109.88319211457303</v>
      </c>
      <c r="AB36" s="165">
        <f t="shared" si="21"/>
        <v>122.2230864869416</v>
      </c>
      <c r="AC36" s="165">
        <f t="shared" si="21"/>
        <v>237.06509873476506</v>
      </c>
      <c r="AD36" s="165">
        <f t="shared" si="21"/>
        <v>212.60198184395165</v>
      </c>
      <c r="AE36" s="165">
        <f t="shared" si="21"/>
        <v>210.96547825069069</v>
      </c>
      <c r="AF36" s="165">
        <f t="shared" si="21"/>
        <v>257.00273397437388</v>
      </c>
      <c r="AG36" s="165">
        <f t="shared" si="21"/>
        <v>216.1906370765679</v>
      </c>
      <c r="AH36" s="165">
        <f t="shared" si="21"/>
        <v>298.78755144212425</v>
      </c>
      <c r="AI36" s="165">
        <f t="shared" si="21"/>
        <v>269.72589500827593</v>
      </c>
      <c r="AJ36" s="165">
        <f t="shared" si="21"/>
        <v>344.39823886729528</v>
      </c>
      <c r="AK36" s="165">
        <f t="shared" si="21"/>
        <v>397.57391599767465</v>
      </c>
      <c r="AL36" s="165">
        <f t="shared" si="21"/>
        <v>476.78983881445811</v>
      </c>
      <c r="AM36" s="165">
        <f t="shared" si="21"/>
        <v>239.33217739919309</v>
      </c>
      <c r="AN36" s="165">
        <f t="shared" si="21"/>
        <v>265.38772801211758</v>
      </c>
      <c r="AO36" s="165">
        <f t="shared" si="21"/>
        <v>272.69602414707657</v>
      </c>
      <c r="AP36" s="165">
        <f t="shared" si="21"/>
        <v>210.39136319541987</v>
      </c>
      <c r="AQ36" s="165">
        <f t="shared" si="21"/>
        <v>182.86132320279216</v>
      </c>
      <c r="AR36" s="165">
        <f t="shared" si="21"/>
        <v>193.88995396934484</v>
      </c>
      <c r="AS36" s="165">
        <f t="shared" si="21"/>
        <v>201.49292112570245</v>
      </c>
      <c r="AT36" s="165">
        <f t="shared" si="21"/>
        <v>258.93101586700703</v>
      </c>
      <c r="AU36" s="276">
        <f t="shared" si="21"/>
        <v>285.9464535200666</v>
      </c>
      <c r="AW36" s="166">
        <f t="shared" ref="AW36:BC36" si="22">AW15+AW35</f>
        <v>359.28818522170667</v>
      </c>
      <c r="AX36" s="166">
        <f t="shared" si="22"/>
        <v>423.56746009464234</v>
      </c>
      <c r="AY36" s="166">
        <f t="shared" si="22"/>
        <v>473.19337105094178</v>
      </c>
      <c r="AZ36" s="166">
        <f t="shared" si="22"/>
        <v>568.51344645040012</v>
      </c>
      <c r="BA36" s="166">
        <f t="shared" si="22"/>
        <v>741.97215486496998</v>
      </c>
      <c r="BB36" s="166">
        <f t="shared" si="22"/>
        <v>716.12201621365114</v>
      </c>
      <c r="BC36" s="276">
        <f t="shared" si="22"/>
        <v>538.08375215919409</v>
      </c>
      <c r="BD36" s="167"/>
      <c r="BE36" s="167"/>
      <c r="BF36" s="34">
        <f t="shared" ref="BF36:BF44" si="23">AO36+AN36+AM36+AL36-N36</f>
        <v>322.86932981543919</v>
      </c>
      <c r="BG36" s="103">
        <f t="shared" ref="BG36:BG44" si="24">AS36+AR36+AQ36+AP36-O36</f>
        <v>-151.62478298886151</v>
      </c>
      <c r="BH36" s="285"/>
      <c r="BI36" s="46">
        <v>0</v>
      </c>
      <c r="BJ36" s="46">
        <v>0</v>
      </c>
      <c r="BK36" s="46">
        <v>0</v>
      </c>
      <c r="BL36" s="46">
        <v>0</v>
      </c>
      <c r="BM36" s="46">
        <v>0</v>
      </c>
      <c r="BN36" s="46"/>
      <c r="BQ36" s="166">
        <f>BQ15+BQ35</f>
        <v>210.39136319541979</v>
      </c>
      <c r="BW36" s="249"/>
      <c r="BX36" s="249"/>
    </row>
    <row r="37" spans="1:76">
      <c r="A37" s="35" t="s">
        <v>199</v>
      </c>
      <c r="B37" s="240" t="s">
        <v>237</v>
      </c>
      <c r="C37" s="88">
        <v>77.319999999999993</v>
      </c>
      <c r="D37" s="88">
        <f>200.132496590853-3.26523538812501</f>
        <v>196.867261202728</v>
      </c>
      <c r="E37" s="88">
        <f>49.8280353202303-6.443</f>
        <v>43.385035320230301</v>
      </c>
      <c r="F37" s="88">
        <v>6.2458941270639308</v>
      </c>
      <c r="G37" s="88">
        <f>SUM(T37:W37)</f>
        <v>-1.7796244317620915</v>
      </c>
      <c r="H37" s="88">
        <v>70.371391485432753</v>
      </c>
      <c r="I37" s="88">
        <v>179.6277617013757</v>
      </c>
      <c r="J37" s="88">
        <f t="shared" ref="J37:O37" si="25">SUM(J38:J40)</f>
        <v>123.91038495409974</v>
      </c>
      <c r="K37" s="88">
        <f t="shared" si="25"/>
        <v>21.176240784488996</v>
      </c>
      <c r="L37" s="122">
        <f t="shared" si="25"/>
        <v>-22.704657810592632</v>
      </c>
      <c r="M37" s="122">
        <f t="shared" si="25"/>
        <v>2.8543501385775087</v>
      </c>
      <c r="N37" s="122">
        <f t="shared" si="25"/>
        <v>-22.704657810592632</v>
      </c>
      <c r="O37" s="122">
        <f t="shared" si="25"/>
        <v>2.854350138577507</v>
      </c>
      <c r="P37" s="88">
        <v>9.7665882700288869</v>
      </c>
      <c r="Q37" s="88">
        <v>3.4256408373233178</v>
      </c>
      <c r="R37" s="88">
        <v>11.780280839706421</v>
      </c>
      <c r="S37" s="88">
        <v>-18.726553253555903</v>
      </c>
      <c r="T37" s="88">
        <v>-1.6853204653989287</v>
      </c>
      <c r="U37" s="88">
        <v>8.4179974717497004</v>
      </c>
      <c r="V37" s="88">
        <v>-8.8431048346428529</v>
      </c>
      <c r="W37" s="88">
        <v>0.33080339652999013</v>
      </c>
      <c r="X37" s="88">
        <v>4.2129566842015898</v>
      </c>
      <c r="Y37" s="88">
        <v>80.592070640192517</v>
      </c>
      <c r="Z37" s="88">
        <v>-2.4458283763442807</v>
      </c>
      <c r="AA37" s="88">
        <f>H37-X37-Y37-Z37</f>
        <v>-11.98780746261707</v>
      </c>
      <c r="AB37" s="88">
        <v>91.905215109265853</v>
      </c>
      <c r="AC37" s="88">
        <v>70.497108968314066</v>
      </c>
      <c r="AD37" s="88">
        <v>12.453103145329351</v>
      </c>
      <c r="AE37" s="88">
        <f>SUM(AE38:AE40)</f>
        <v>4.7723581589591113</v>
      </c>
      <c r="AF37" s="88">
        <f>SUM(AF38:AF40)</f>
        <v>-0.76472598199578079</v>
      </c>
      <c r="AG37" s="88">
        <f>SUM(AG38:AG40)</f>
        <v>-2.5498486848736164</v>
      </c>
      <c r="AH37" s="88">
        <v>-40.066162126404436</v>
      </c>
      <c r="AI37" s="88">
        <f>SUM(AI38:AI40)</f>
        <v>167.29112444191833</v>
      </c>
      <c r="AJ37" s="88">
        <f>SUM(AJ38:AJ40)</f>
        <v>-6.1623388173941578</v>
      </c>
      <c r="AK37" s="88">
        <f>SUM(AK38:AK40)</f>
        <v>16.859329265854576</v>
      </c>
      <c r="AL37" s="88">
        <f t="shared" ref="AL37:AW37" si="26">SUM(AL38:AL40)</f>
        <v>-7.7099475843354206</v>
      </c>
      <c r="AM37" s="88">
        <f t="shared" si="26"/>
        <v>18.189197920363998</v>
      </c>
      <c r="AN37" s="88">
        <f t="shared" si="26"/>
        <v>24.349117474213291</v>
      </c>
      <c r="AO37" s="88">
        <f t="shared" si="26"/>
        <v>-6.0978063870010413</v>
      </c>
      <c r="AP37" s="88">
        <f t="shared" si="26"/>
        <v>-6.7779646306819377</v>
      </c>
      <c r="AQ37" s="88">
        <f>SUM(AQ38:AQ40)</f>
        <v>-34.178004267122944</v>
      </c>
      <c r="AR37" s="88">
        <f>SUM(AR38:AR40)</f>
        <v>52.099365778129055</v>
      </c>
      <c r="AS37" s="88">
        <f>SUM(AS38:AS40)</f>
        <v>-7.5775111165157227E-2</v>
      </c>
      <c r="AT37" s="88">
        <f>SUM(AT38:AT40)</f>
        <v>-19.13303519028689</v>
      </c>
      <c r="AU37" s="278">
        <f>SUM(AU38:AU40)</f>
        <v>-30.036205338099499</v>
      </c>
      <c r="AV37" s="98"/>
      <c r="AW37" s="128">
        <f t="shared" si="26"/>
        <v>162.4023219778492</v>
      </c>
      <c r="AX37" s="128">
        <f>SUM(AX38:AX40)</f>
        <v>17.225454542439671</v>
      </c>
      <c r="AY37" s="128">
        <f>SUM(AY38:AY40)</f>
        <v>-3.3145746668693969</v>
      </c>
      <c r="AZ37" s="128">
        <f>SUM(AZ38:AZ40)</f>
        <v>127.22495962096914</v>
      </c>
      <c r="BA37" s="128">
        <f>SUM(BA38:BA40)</f>
        <v>10.69699044846042</v>
      </c>
      <c r="BB37" s="128">
        <f>SUM(BB38:BB40)</f>
        <v>10.479250336028578</v>
      </c>
      <c r="BC37" s="278">
        <f>AO37+AN37</f>
        <v>18.251311087212251</v>
      </c>
      <c r="BD37" s="124"/>
      <c r="BE37" s="124"/>
      <c r="BF37" s="34">
        <f t="shared" si="23"/>
        <v>51.435219233833465</v>
      </c>
      <c r="BG37" s="103">
        <f t="shared" si="24"/>
        <v>8.2132716305815094</v>
      </c>
      <c r="BH37" s="285"/>
      <c r="BI37" s="46">
        <v>0</v>
      </c>
      <c r="BJ37" s="46">
        <v>0</v>
      </c>
      <c r="BK37" s="46">
        <v>0</v>
      </c>
      <c r="BL37" s="46">
        <v>0</v>
      </c>
      <c r="BM37" s="46">
        <v>0</v>
      </c>
      <c r="BN37" s="46"/>
      <c r="BQ37" s="128">
        <f>SUM(BQ38:BQ40)</f>
        <v>-6.7779646306819377</v>
      </c>
      <c r="BV37" s="98"/>
      <c r="BW37" s="249"/>
      <c r="BX37" s="249"/>
    </row>
    <row r="38" spans="1:76" hidden="1" outlineLevel="1">
      <c r="A38" s="35" t="s">
        <v>200</v>
      </c>
      <c r="B38" s="240" t="s">
        <v>237</v>
      </c>
      <c r="C38" s="88">
        <f>'Historical Financials THB_EN'!C38/'Historical Financials USD_TH'!C$8</f>
        <v>0</v>
      </c>
      <c r="D38" s="88">
        <f>'Historical Financials THB_EN'!D38/'Historical Financials USD_TH'!D$8</f>
        <v>-20.100535467771923</v>
      </c>
      <c r="E38" s="88">
        <f>'Historical Financials THB_EN'!E38/'Historical Financials USD_TH'!E$8</f>
        <v>-12.440698684337505</v>
      </c>
      <c r="F38" s="88">
        <f>'Historical Financials THB_EN'!F38/'Historical Financials USD_TH'!F$8</f>
        <v>1.0387800433801064</v>
      </c>
      <c r="G38" s="88">
        <f>'Historical Financials THB_EN'!G38/'Historical Financials USD_TH'!G$8</f>
        <v>-3.8858058833791653</v>
      </c>
      <c r="H38" s="88">
        <f>'Historical Financials THB_EN'!H38/'Historical Financials USD_TH'!H$8</f>
        <v>-4.8273525344795134</v>
      </c>
      <c r="I38" s="88">
        <f>'Historical Financials THB_EN'!I38/'Historical Financials USD_TH'!I$8</f>
        <v>-5.2825851272437161</v>
      </c>
      <c r="J38" s="88">
        <f>'Historical Financials THB_EN'!J38/J$8</f>
        <v>-15.904235513087757</v>
      </c>
      <c r="K38" s="88">
        <f>'Historical Financials THB_EN'!K38/K$8</f>
        <v>-34.893683699366768</v>
      </c>
      <c r="L38" s="122">
        <v>-25.748795432772454</v>
      </c>
      <c r="M38" s="122">
        <v>-31.68142101039399</v>
      </c>
      <c r="N38" s="122">
        <f>SUM(AN38:AQ38)</f>
        <v>-25.748795432772454</v>
      </c>
      <c r="O38" s="122">
        <f>SUM(AR38:AU38)</f>
        <v>-31.68142101039399</v>
      </c>
      <c r="P38" s="88">
        <f>'Historical Financials THB_EN'!P38/'Historical Financials USD_TH'!P$8</f>
        <v>-4.6806009796119624E-4</v>
      </c>
      <c r="Q38" s="88">
        <v>1.0353786559217764</v>
      </c>
      <c r="R38" s="88">
        <v>3.8686039937152472E-3</v>
      </c>
      <c r="S38" s="88">
        <f>F38-P38-Q38-R38</f>
        <v>8.4356257601392315E-7</v>
      </c>
      <c r="T38" s="88">
        <f>'Historical Financials THB_EN'!T38/'Historical Financials USD_TH'!T$8</f>
        <v>0</v>
      </c>
      <c r="U38" s="88">
        <v>-0.69060098353912314</v>
      </c>
      <c r="V38" s="88">
        <v>-0.43843594187692747</v>
      </c>
      <c r="W38" s="88">
        <f>G38-T38-U38-V38</f>
        <v>-2.7567689579631143</v>
      </c>
      <c r="X38" s="88">
        <f>'Historical Financials THB_EN'!X38/'Historical Financials USD_TH'!X$8</f>
        <v>-0.58682690850307873</v>
      </c>
      <c r="Y38" s="88">
        <v>-2.9217806278780851</v>
      </c>
      <c r="Z38" s="88">
        <v>-0.26403451914345721</v>
      </c>
      <c r="AA38" s="88">
        <f>H38-X38-Y38-Z38</f>
        <v>-1.0547104789548927</v>
      </c>
      <c r="AB38" s="88">
        <f>'Historical Financials THB_EN'!AB38/'Historical Financials USD_TH'!AB$8</f>
        <v>-0.29176302998462711</v>
      </c>
      <c r="AC38" s="88">
        <v>-1.1802769321158468</v>
      </c>
      <c r="AD38" s="88">
        <v>-0.36429427303193052</v>
      </c>
      <c r="AE38" s="88">
        <f>I38-AB38-AC38-AD38</f>
        <v>-3.446250892111312</v>
      </c>
      <c r="AF38" s="88">
        <f>'Historical Financials THB_EN'!AF38/'Historical Financials USD_TH'!AF$8</f>
        <v>-2.0747431261768194</v>
      </c>
      <c r="AG38" s="88">
        <f>('Historical Financials THB_EN'!AG38+'Historical Financials THB_EN'!AF38)/34.7029-AF38</f>
        <v>-2.6962814868145721</v>
      </c>
      <c r="AH38" s="88">
        <f>('Historical Financials THB_EN'!AH38+'Historical Financials THB_EN'!AG38+'Historical Financials THB_EN'!AF38)/34.255-AG38-AF38</f>
        <v>-3.6899206683406196</v>
      </c>
      <c r="AI38" s="88">
        <f>J38-AF38-AG38-AH38</f>
        <v>-7.4432902317557463</v>
      </c>
      <c r="AJ38" s="88">
        <f>'Historical Financials THB_EN'!AJ38/'Historical Financials USD_TH'!AJ$8</f>
        <v>-6.003977454184743</v>
      </c>
      <c r="AK38" s="88">
        <f>('Historical Financials THB_EN'!AJ38+'Historical Financials THB_EN'!AK38)/31.7412-AJ38</f>
        <v>-11.20143569995701</v>
      </c>
      <c r="AL38" s="88">
        <f>('Historical Financials THB_EN'!AJ38+'Historical Financials THB_EN'!AK38+'Historical Financials THB_EN'!AL38)/32.1569-AK38-AJ38</f>
        <v>-7.7321881147619314</v>
      </c>
      <c r="AM38" s="88">
        <f>K38-AJ38-AK38-AL38</f>
        <v>-9.9560824304630842</v>
      </c>
      <c r="AN38" s="88">
        <v>-7.3720730401127303</v>
      </c>
      <c r="AO38" s="88">
        <v>-4.6366357800670288</v>
      </c>
      <c r="AP38" s="88">
        <v>-6.8971077563354557</v>
      </c>
      <c r="AQ38" s="88">
        <f>L38-(AN38+AO38+AP38)</f>
        <v>-6.8429788562572398</v>
      </c>
      <c r="AR38" s="88">
        <v>-3.2104784402230933</v>
      </c>
      <c r="AS38" s="88">
        <v>-8.0554057269246826</v>
      </c>
      <c r="AT38" s="88">
        <v>-9.9702828101189258</v>
      </c>
      <c r="AU38" s="278">
        <v>-10.445254033127288</v>
      </c>
      <c r="AV38" s="98"/>
      <c r="AW38" s="128">
        <f>AB38+AC38</f>
        <v>-1.4720399621004741</v>
      </c>
      <c r="AX38" s="128">
        <f>AD38+AE38</f>
        <v>-3.8105451651432425</v>
      </c>
      <c r="AY38" s="128">
        <f>AF38+AG38</f>
        <v>-4.7710246129913916</v>
      </c>
      <c r="AZ38" s="128">
        <f>AH38+AI38</f>
        <v>-11.133210900096365</v>
      </c>
      <c r="BA38" s="128">
        <f>AJ38+AK38</f>
        <v>-17.205413154141752</v>
      </c>
      <c r="BB38" s="128">
        <f>AL38+AM38</f>
        <v>-17.688270545225016</v>
      </c>
      <c r="BC38" s="278">
        <f>AO38+AN38</f>
        <v>-12.008708820179759</v>
      </c>
      <c r="BD38" s="124"/>
      <c r="BE38" s="124"/>
      <c r="BF38" s="34">
        <f t="shared" si="23"/>
        <v>-3.9481839326323218</v>
      </c>
      <c r="BG38" s="103">
        <f t="shared" si="24"/>
        <v>6.6754502306535208</v>
      </c>
      <c r="BH38" s="285"/>
      <c r="BI38" s="46">
        <v>0</v>
      </c>
      <c r="BJ38" s="46">
        <v>0</v>
      </c>
      <c r="BK38" s="46">
        <v>0</v>
      </c>
      <c r="BL38" s="46">
        <v>0</v>
      </c>
      <c r="BM38" s="46">
        <v>0</v>
      </c>
      <c r="BN38" s="46"/>
      <c r="BQ38" s="128">
        <v>-6.8971077563354557</v>
      </c>
      <c r="BV38" s="98"/>
      <c r="BW38" s="249"/>
      <c r="BX38" s="249"/>
    </row>
    <row r="39" spans="1:76" ht="26" hidden="1" customHeight="1" outlineLevel="1">
      <c r="A39" s="157" t="s">
        <v>201</v>
      </c>
      <c r="B39" s="240" t="s">
        <v>237</v>
      </c>
      <c r="C39" s="88">
        <f>'Historical Financials THB_EN'!C39/'Historical Financials USD_TH'!C$8</f>
        <v>77.316172991388285</v>
      </c>
      <c r="D39" s="88">
        <f>'Historical Financials THB_EN'!D39/'Historical Financials USD_TH'!D$8</f>
        <v>274.0952299757023</v>
      </c>
      <c r="E39" s="88">
        <f>'Historical Financials THB_EN'!E39/'Historical Financials USD_TH'!E$8</f>
        <v>4.7460353202303214</v>
      </c>
      <c r="F39" s="88">
        <f>'Historical Financials THB_EN'!F39/'Historical Financials USD_TH'!F$8</f>
        <v>-9.6998930049243715</v>
      </c>
      <c r="G39" s="88">
        <f>'Historical Financials THB_EN'!G39/'Historical Financials USD_TH'!G$8</f>
        <v>15.591189533612406</v>
      </c>
      <c r="H39" s="88">
        <f>'Historical Financials THB_EN'!H39/'Historical Financials USD_TH'!H$8</f>
        <v>76.660061982723832</v>
      </c>
      <c r="I39" s="88">
        <f>'Historical Financials THB_EN'!I39/'Historical Financials USD_TH'!I$8</f>
        <v>170.63896470337983</v>
      </c>
      <c r="J39" s="88">
        <f>'Historical Financials THB_EN'!J39/J$8</f>
        <v>40.687009452829074</v>
      </c>
      <c r="K39" s="88">
        <f>'Historical Financials THB_EN'!K39/K$8</f>
        <v>58.123523280559318</v>
      </c>
      <c r="L39" s="122">
        <v>11.892414934512226</v>
      </c>
      <c r="M39" s="122">
        <v>36.043226507924921</v>
      </c>
      <c r="N39" s="122">
        <f>SUM(AN39:AQ39)</f>
        <v>11.892414934512226</v>
      </c>
      <c r="O39" s="122">
        <f>SUM(AR39:AU39)</f>
        <v>36.043226507924921</v>
      </c>
      <c r="P39" s="88">
        <f>'Historical Financials THB_EN'!P39/'Historical Financials USD_TH'!P$8</f>
        <v>0</v>
      </c>
      <c r="Q39" s="88">
        <v>0</v>
      </c>
      <c r="R39" s="88">
        <v>-2.8053066324685142E-3</v>
      </c>
      <c r="S39" s="88">
        <f>F39-P39-Q39-R39</f>
        <v>-9.6970876982919023</v>
      </c>
      <c r="T39" s="88">
        <f>'Historical Financials THB_EN'!T39/'Historical Financials USD_TH'!T$8</f>
        <v>0</v>
      </c>
      <c r="U39" s="88">
        <v>12.384443718144029</v>
      </c>
      <c r="V39" s="88">
        <v>5.9994921629963116E-2</v>
      </c>
      <c r="W39" s="88">
        <f>G39-T39-U39-V39</f>
        <v>3.1467508938384139</v>
      </c>
      <c r="X39" s="88">
        <f>'Historical Financials THB_EN'!X39/'Historical Financials USD_TH'!X$8</f>
        <v>5.9060005955850938</v>
      </c>
      <c r="Y39" s="88">
        <v>83.595172661369148</v>
      </c>
      <c r="Z39" s="88">
        <v>-2.1218964939383937</v>
      </c>
      <c r="AA39" s="88">
        <f>H39-X39-Y39-Z39</f>
        <v>-10.71921478029202</v>
      </c>
      <c r="AB39" s="88">
        <f>'Historical Financials THB_EN'!AB39/'Historical Financials USD_TH'!AB$8</f>
        <v>92.288811504833504</v>
      </c>
      <c r="AC39" s="88">
        <v>73.973234517868505</v>
      </c>
      <c r="AD39" s="88">
        <v>13.317431643161342</v>
      </c>
      <c r="AE39" s="88">
        <f>I39-AB39-AC39-AD39</f>
        <v>-8.940512962483524</v>
      </c>
      <c r="AF39" s="88">
        <f>'Historical Financials THB_EN'!AF39/'Historical Financials USD_TH'!AF$8</f>
        <v>0</v>
      </c>
      <c r="AG39" s="88">
        <f>('Historical Financials THB_EN'!AG39+'Historical Financials THB_EN'!AF39)/34.7029-AF39</f>
        <v>-4.8744138097968757E-2</v>
      </c>
      <c r="AH39" s="88">
        <f>('Historical Financials THB_EN'!AH39+'Historical Financials THB_EN'!AG39+'Historical Financials THB_EN'!AF39)/34.255-AG39-AF39</f>
        <v>-35.467845726898148</v>
      </c>
      <c r="AI39" s="88">
        <f>J39-AF39-AG39-AH39</f>
        <v>76.203599317825194</v>
      </c>
      <c r="AJ39" s="88">
        <f>'Historical Financials THB_EN'!AJ39/'Historical Financials USD_TH'!AJ$8</f>
        <v>0</v>
      </c>
      <c r="AK39" s="88">
        <f>('Historical Financials THB_EN'!AJ39+'Historical Financials THB_EN'!AK39)/31.7412-AJ39</f>
        <v>28.192919286616387</v>
      </c>
      <c r="AL39" s="88">
        <f>('Historical Financials THB_EN'!AJ39+'Historical Financials THB_EN'!AK39+'Historical Financials THB_EN'!AL39)/32.1569-AK39-AJ39</f>
        <v>-0.50380031411573967</v>
      </c>
      <c r="AM39" s="88">
        <f>K39-AJ39-AK39-AL39</f>
        <v>30.434404308058671</v>
      </c>
      <c r="AN39" s="88">
        <v>25.773069076265553</v>
      </c>
      <c r="AO39" s="88">
        <v>-3.9635779680310401E-2</v>
      </c>
      <c r="AP39" s="88">
        <v>0.6113310053613189</v>
      </c>
      <c r="AQ39" s="88">
        <f>L39-(AN39+AO39+AP39)</f>
        <v>-14.452349367434335</v>
      </c>
      <c r="AR39" s="88">
        <v>61.714781346986484</v>
      </c>
      <c r="AS39" s="88">
        <v>-0.66028082946530509</v>
      </c>
      <c r="AT39" s="88">
        <v>-8.6752887420055433</v>
      </c>
      <c r="AU39" s="278">
        <v>-16.335985267590715</v>
      </c>
      <c r="AV39" s="98"/>
      <c r="AW39" s="128">
        <f>AB39+AC39</f>
        <v>166.26204602270201</v>
      </c>
      <c r="AX39" s="128">
        <f>AD39+AE39</f>
        <v>4.376918680677818</v>
      </c>
      <c r="AY39" s="128">
        <f>AF39+AG39</f>
        <v>-4.8744138097968757E-2</v>
      </c>
      <c r="AZ39" s="128">
        <f>AH39+AI39</f>
        <v>40.735753590927047</v>
      </c>
      <c r="BA39" s="128">
        <f>AJ39+AK39</f>
        <v>28.192919286616387</v>
      </c>
      <c r="BB39" s="128">
        <f>AL39+AM39</f>
        <v>29.930603993942931</v>
      </c>
      <c r="BC39" s="278">
        <f>AO39+AN39</f>
        <v>25.733433296585243</v>
      </c>
      <c r="BD39" s="124"/>
      <c r="BE39" s="124"/>
      <c r="BF39" s="34">
        <f t="shared" si="23"/>
        <v>43.771622356015946</v>
      </c>
      <c r="BG39" s="103">
        <f t="shared" si="24"/>
        <v>11.170255647523241</v>
      </c>
      <c r="BH39" s="285"/>
      <c r="BI39" s="46">
        <v>0</v>
      </c>
      <c r="BJ39" s="46">
        <v>0</v>
      </c>
      <c r="BK39" s="46">
        <v>0</v>
      </c>
      <c r="BL39" s="46">
        <v>0</v>
      </c>
      <c r="BM39" s="46">
        <v>0</v>
      </c>
      <c r="BN39" s="46"/>
      <c r="BQ39" s="128">
        <v>0.6113310053613189</v>
      </c>
      <c r="BV39" s="98"/>
      <c r="BW39" s="249"/>
      <c r="BX39" s="249"/>
    </row>
    <row r="40" spans="1:76" hidden="1" outlineLevel="1">
      <c r="A40" s="35" t="s">
        <v>202</v>
      </c>
      <c r="B40" s="240" t="s">
        <v>237</v>
      </c>
      <c r="C40" s="88">
        <f>'Historical Financials THB_EN'!C40/'Historical Financials USD_TH'!C$8</f>
        <v>0</v>
      </c>
      <c r="D40" s="88">
        <f>'Historical Financials THB_EN'!D40/'Historical Financials USD_TH'!D$8</f>
        <v>-57.205533713483753</v>
      </c>
      <c r="E40" s="88">
        <f>'Historical Financials THB_EN'!E40/'Historical Financials USD_TH'!E$8</f>
        <v>51.080515971306333</v>
      </c>
      <c r="F40" s="88">
        <f>'Historical Financials THB_EN'!F40/'Historical Financials USD_TH'!F$8</f>
        <v>14.906848235133323</v>
      </c>
      <c r="G40" s="88">
        <f>'Historical Financials THB_EN'!G40/'Historical Financials USD_TH'!G$8</f>
        <v>-13.491113799160294</v>
      </c>
      <c r="H40" s="88">
        <f>'Historical Financials THB_EN'!H40/'Historical Financials USD_TH'!H$8</f>
        <v>-1.4613570769592854</v>
      </c>
      <c r="I40" s="88">
        <f>'Historical Financials THB_EN'!I40/'Historical Financials USD_TH'!I$8</f>
        <v>14.271396944152743</v>
      </c>
      <c r="J40" s="88">
        <f>'Historical Financials THB_EN'!J40/J$8</f>
        <v>99.127611014358422</v>
      </c>
      <c r="K40" s="88">
        <f>'Historical Financials THB_EN'!K40/K$8</f>
        <v>-2.0535987967035521</v>
      </c>
      <c r="L40" s="122">
        <v>-8.8482773123324048</v>
      </c>
      <c r="M40" s="122">
        <v>-1.5074553589534219</v>
      </c>
      <c r="N40" s="122">
        <f>SUM(AN40:AQ40)</f>
        <v>-8.8482773123324048</v>
      </c>
      <c r="O40" s="149">
        <f>SUM(AR40:AU40)</f>
        <v>-1.5074553589534236</v>
      </c>
      <c r="P40" s="88">
        <f>'Historical Financials THB_EN'!P40/'Historical Financials USD_TH'!P$8</f>
        <v>9.7650471422536977</v>
      </c>
      <c r="Q40" s="88">
        <v>2.3976393421558164</v>
      </c>
      <c r="R40" s="88">
        <v>11.779102188998133</v>
      </c>
      <c r="S40" s="88">
        <f>F40-P40-Q40-R40</f>
        <v>-9.0349404382743241</v>
      </c>
      <c r="T40" s="88">
        <f>'Historical Financials THB_EN'!T40/'Historical Financials USD_TH'!T$8</f>
        <v>-1.6853204653989287</v>
      </c>
      <c r="U40" s="88">
        <v>-3.281950980020174</v>
      </c>
      <c r="V40" s="88">
        <v>-8.4646638143958768</v>
      </c>
      <c r="W40" s="88">
        <f>G40-T40-U40-V40</f>
        <v>-5.9178539345314363E-2</v>
      </c>
      <c r="X40" s="88">
        <f>'Historical Financials THB_EN'!X40/'Historical Financials USD_TH'!X$8</f>
        <v>-1.1061909799487042</v>
      </c>
      <c r="Y40" s="88">
        <v>-8.1381617986868271E-2</v>
      </c>
      <c r="Z40" s="88">
        <v>-5.9880969915705906E-2</v>
      </c>
      <c r="AA40" s="88">
        <f>H40-X40-Y40-Z40</f>
        <v>-0.21390350910800704</v>
      </c>
      <c r="AB40" s="88">
        <f>'Historical Financials THB_EN'!AB40/'Historical Financials USD_TH'!AB$8</f>
        <v>-9.1825961442758175E-2</v>
      </c>
      <c r="AC40" s="88">
        <v>-2.295858121309593</v>
      </c>
      <c r="AD40" s="88">
        <v>-0.50004098664885266</v>
      </c>
      <c r="AE40" s="88">
        <f>I40-AB40-AC40-AD40</f>
        <v>17.159122013553947</v>
      </c>
      <c r="AF40" s="88">
        <f>'Historical Financials THB_EN'!AF40/'Historical Financials USD_TH'!AF$8</f>
        <v>1.3100171441810387</v>
      </c>
      <c r="AG40" s="88">
        <f>('Historical Financials THB_EN'!AG40+'Historical Financials THB_EN'!AF40)/34.7029-AF40</f>
        <v>0.19517694003892472</v>
      </c>
      <c r="AH40" s="88">
        <f>('Historical Financials THB_EN'!AH40+'Historical Financials THB_EN'!AG40+'Historical Financials THB_EN'!AF40)/34.255-AG40-AF40</f>
        <v>-0.90839842571042728</v>
      </c>
      <c r="AI40" s="88">
        <f>J40-AF40-AG40-AH40</f>
        <v>98.530815355848901</v>
      </c>
      <c r="AJ40" s="88">
        <f>'Historical Financials THB_EN'!AJ40/'Historical Financials USD_TH'!AJ$8</f>
        <v>-0.15836136320941518</v>
      </c>
      <c r="AK40" s="88">
        <f>('Historical Financials THB_EN'!AJ40+'Historical Financials THB_EN'!AK40)/31.7412-AJ40</f>
        <v>-0.13215432080479983</v>
      </c>
      <c r="AL40" s="88">
        <f>('Historical Financials THB_EN'!AJ40+'Historical Financials THB_EN'!AK40+'Historical Financials THB_EN'!AL40)/32.1569-AK40-AJ40</f>
        <v>0.52604084454225097</v>
      </c>
      <c r="AM40" s="88">
        <f>K40-AJ40-AK40-AL40</f>
        <v>-2.2891239572315878</v>
      </c>
      <c r="AN40" s="88">
        <v>5.9481214380604692</v>
      </c>
      <c r="AO40" s="88">
        <v>-1.4215348272537021</v>
      </c>
      <c r="AP40" s="88">
        <v>-0.49218787970780087</v>
      </c>
      <c r="AQ40" s="88">
        <f>L40-(AN40+AO40+AP40)</f>
        <v>-12.882676043431371</v>
      </c>
      <c r="AR40" s="88">
        <v>-6.4049371286343391</v>
      </c>
      <c r="AS40" s="88">
        <v>8.6399114452248309</v>
      </c>
      <c r="AT40" s="88">
        <v>-0.48746363816241889</v>
      </c>
      <c r="AU40" s="278">
        <v>-3.2549660373814966</v>
      </c>
      <c r="AV40" s="98"/>
      <c r="AW40" s="128">
        <f>AB40+AC40</f>
        <v>-2.3876840827523513</v>
      </c>
      <c r="AX40" s="128">
        <f>AD40+AE40</f>
        <v>16.659081026905096</v>
      </c>
      <c r="AY40" s="128">
        <f>AF40+AG40</f>
        <v>1.5051940842199634</v>
      </c>
      <c r="AZ40" s="128">
        <f>AH40+AI40</f>
        <v>97.622416930138471</v>
      </c>
      <c r="BA40" s="128">
        <f>AJ40+AK40</f>
        <v>-0.29051568401421501</v>
      </c>
      <c r="BB40" s="128">
        <f>AL40+AM40</f>
        <v>-1.7630831126893369</v>
      </c>
      <c r="BC40" s="278">
        <f>AO40+AN40</f>
        <v>4.5265866108067669</v>
      </c>
      <c r="BD40" s="124"/>
      <c r="BE40" s="124"/>
      <c r="BF40" s="34">
        <f t="shared" si="23"/>
        <v>11.611780810449835</v>
      </c>
      <c r="BG40" s="103">
        <f t="shared" si="24"/>
        <v>-9.6324342475952562</v>
      </c>
      <c r="BH40" s="285"/>
      <c r="BI40" s="46">
        <v>0</v>
      </c>
      <c r="BJ40" s="46">
        <v>0</v>
      </c>
      <c r="BK40" s="46">
        <v>0</v>
      </c>
      <c r="BL40" s="46">
        <v>0</v>
      </c>
      <c r="BM40" s="46">
        <v>0</v>
      </c>
      <c r="BN40" s="46"/>
      <c r="BQ40" s="128">
        <v>-0.49218787970780087</v>
      </c>
      <c r="BV40" s="98"/>
      <c r="BW40" s="249"/>
      <c r="BX40" s="249"/>
    </row>
    <row r="41" spans="1:76" hidden="1" outlineLevel="1">
      <c r="A41" s="35"/>
      <c r="B41" s="240"/>
      <c r="C41" s="88"/>
      <c r="D41" s="88"/>
      <c r="E41" s="88"/>
      <c r="F41" s="88"/>
      <c r="G41" s="88"/>
      <c r="H41" s="88"/>
      <c r="I41" s="88"/>
      <c r="J41" s="88"/>
      <c r="K41" s="88"/>
      <c r="L41" s="122"/>
      <c r="M41" s="122"/>
      <c r="N41" s="122"/>
      <c r="O41" s="122"/>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278"/>
      <c r="AV41" s="98"/>
      <c r="AW41" s="128"/>
      <c r="AX41" s="128"/>
      <c r="AY41" s="128"/>
      <c r="AZ41" s="128"/>
      <c r="BA41" s="128"/>
      <c r="BB41" s="128"/>
      <c r="BC41" s="278"/>
      <c r="BD41" s="124"/>
      <c r="BE41" s="124"/>
      <c r="BF41" s="34">
        <f t="shared" si="23"/>
        <v>0</v>
      </c>
      <c r="BG41" s="103">
        <f t="shared" si="24"/>
        <v>0</v>
      </c>
      <c r="BH41" s="285"/>
      <c r="BI41" s="46"/>
      <c r="BJ41" s="46"/>
      <c r="BK41" s="46"/>
      <c r="BL41" s="46"/>
      <c r="BM41" s="46"/>
      <c r="BN41" s="46"/>
      <c r="BQ41" s="128"/>
      <c r="BV41" s="98"/>
      <c r="BW41" s="249"/>
      <c r="BX41" s="249"/>
    </row>
    <row r="42" spans="1:76" collapsed="1">
      <c r="A42" s="35" t="s">
        <v>185</v>
      </c>
      <c r="B42" s="240" t="s">
        <v>237</v>
      </c>
      <c r="C42" s="115">
        <f t="shared" ref="C42:M42" si="27">C23</f>
        <v>0</v>
      </c>
      <c r="D42" s="115">
        <f t="shared" si="27"/>
        <v>0</v>
      </c>
      <c r="E42" s="115">
        <f t="shared" si="27"/>
        <v>3.7295829708445778</v>
      </c>
      <c r="F42" s="115">
        <f t="shared" si="27"/>
        <v>-8.7296155807936557</v>
      </c>
      <c r="G42" s="115">
        <f t="shared" si="27"/>
        <v>-12.034538503636391</v>
      </c>
      <c r="H42" s="115">
        <f t="shared" si="27"/>
        <v>-17.299107518763456</v>
      </c>
      <c r="I42" s="115">
        <f t="shared" si="27"/>
        <v>1.5967122915987675</v>
      </c>
      <c r="J42" s="115">
        <f t="shared" si="27"/>
        <v>4.9849309398531103</v>
      </c>
      <c r="K42" s="115">
        <f t="shared" si="27"/>
        <v>7.6401945852252018</v>
      </c>
      <c r="L42" s="114">
        <f t="shared" si="27"/>
        <v>-20.733242958124798</v>
      </c>
      <c r="M42" s="114">
        <f t="shared" si="27"/>
        <v>-42.115101018217992</v>
      </c>
      <c r="N42" s="114">
        <f>SUM(AN42:AQ42)</f>
        <v>-20.733242958124798</v>
      </c>
      <c r="O42" s="316">
        <f>SUM(AR42:AU42)</f>
        <v>-42.115101018217985</v>
      </c>
      <c r="P42" s="115">
        <f t="shared" ref="P42:AN42" si="28">P23</f>
        <v>1.8364617307786564</v>
      </c>
      <c r="Q42" s="115">
        <f t="shared" si="28"/>
        <v>-6.7444439905258236</v>
      </c>
      <c r="R42" s="115">
        <f t="shared" si="28"/>
        <v>-3.1167205658001045</v>
      </c>
      <c r="S42" s="115">
        <f t="shared" si="28"/>
        <v>-0.7049127552463843</v>
      </c>
      <c r="T42" s="115">
        <f t="shared" si="28"/>
        <v>-3.5832150526483324</v>
      </c>
      <c r="U42" s="115">
        <f t="shared" si="28"/>
        <v>0.60095429474264883</v>
      </c>
      <c r="V42" s="115">
        <f t="shared" si="28"/>
        <v>0.89991241094340169</v>
      </c>
      <c r="W42" s="115">
        <f t="shared" si="28"/>
        <v>-9.95219015667411</v>
      </c>
      <c r="X42" s="115">
        <f t="shared" si="28"/>
        <v>-11.509849142170365</v>
      </c>
      <c r="Y42" s="115">
        <f t="shared" si="28"/>
        <v>7.9505491046887373</v>
      </c>
      <c r="Z42" s="115">
        <f t="shared" si="28"/>
        <v>-7.3402305073042502</v>
      </c>
      <c r="AA42" s="115">
        <f t="shared" si="28"/>
        <v>-6.3995769739775783</v>
      </c>
      <c r="AB42" s="115">
        <f t="shared" si="28"/>
        <v>-1.6575761239823301</v>
      </c>
      <c r="AC42" s="115">
        <f t="shared" si="28"/>
        <v>3.7938415595506001</v>
      </c>
      <c r="AD42" s="115">
        <f t="shared" si="28"/>
        <v>-1.7116384669547318</v>
      </c>
      <c r="AE42" s="115">
        <f t="shared" si="28"/>
        <v>1.1720853229852288</v>
      </c>
      <c r="AF42" s="115">
        <f t="shared" si="28"/>
        <v>5.9635845080908005</v>
      </c>
      <c r="AG42" s="115">
        <f t="shared" si="28"/>
        <v>-1.2513801611229693</v>
      </c>
      <c r="AH42" s="115">
        <f t="shared" si="28"/>
        <v>-0.47103525838693439</v>
      </c>
      <c r="AI42" s="115">
        <f t="shared" si="28"/>
        <v>0.7437618512722135</v>
      </c>
      <c r="AJ42" s="115">
        <f t="shared" si="28"/>
        <v>2.9669376662067153</v>
      </c>
      <c r="AK42" s="115">
        <f t="shared" si="28"/>
        <v>1.4830710528711462</v>
      </c>
      <c r="AL42" s="115">
        <f t="shared" si="28"/>
        <v>12.956283109051427</v>
      </c>
      <c r="AM42" s="115">
        <f t="shared" si="28"/>
        <v>-8.1383858576320947</v>
      </c>
      <c r="AN42" s="115">
        <f t="shared" si="28"/>
        <v>-3.3767813122834638</v>
      </c>
      <c r="AO42" s="115">
        <v>-10.39590376485258</v>
      </c>
      <c r="AP42" s="115">
        <f>BE42-(AN42+AO42)</f>
        <v>-10.212800740998185</v>
      </c>
      <c r="AQ42" s="115">
        <f>L42-(AN42+AO42+AP42)</f>
        <v>3.2522428600094315</v>
      </c>
      <c r="AR42" s="115">
        <f>AR23</f>
        <v>-26.073535812832329</v>
      </c>
      <c r="AS42" s="115">
        <f>AS23</f>
        <v>-25.715051582138518</v>
      </c>
      <c r="AT42" s="115">
        <f>AT23</f>
        <v>2.8117090647997189</v>
      </c>
      <c r="AU42" s="292">
        <f>AU23</f>
        <v>6.8617773119531442</v>
      </c>
      <c r="AV42" s="98"/>
      <c r="AW42" s="113">
        <f t="shared" ref="AW42:BC42" si="29">AW23</f>
        <v>2.1362654355682702</v>
      </c>
      <c r="AX42" s="113">
        <f t="shared" si="29"/>
        <v>-0.53955314396950294</v>
      </c>
      <c r="AY42" s="113">
        <f t="shared" si="29"/>
        <v>4.7122043469678312</v>
      </c>
      <c r="AZ42" s="113">
        <f t="shared" si="29"/>
        <v>0.27272659288527912</v>
      </c>
      <c r="BA42" s="113">
        <f t="shared" si="29"/>
        <v>4.4500087190778617</v>
      </c>
      <c r="BB42" s="113">
        <f t="shared" si="29"/>
        <v>4.8178972514193319</v>
      </c>
      <c r="BC42" s="292">
        <f t="shared" si="29"/>
        <v>-13.772685077136044</v>
      </c>
      <c r="BD42" s="124"/>
      <c r="BE42" s="113">
        <v>-23.985485818134229</v>
      </c>
      <c r="BF42" s="34">
        <f t="shared" si="23"/>
        <v>11.778455132408084</v>
      </c>
      <c r="BG42" s="103">
        <f t="shared" si="24"/>
        <v>-16.634044257741614</v>
      </c>
      <c r="BH42" s="285"/>
      <c r="BI42" s="46">
        <v>0</v>
      </c>
      <c r="BJ42" s="46">
        <v>0</v>
      </c>
      <c r="BK42" s="46">
        <v>0</v>
      </c>
      <c r="BL42" s="46">
        <v>0</v>
      </c>
      <c r="BM42" s="46">
        <v>0</v>
      </c>
      <c r="BN42" s="46"/>
      <c r="BQ42" s="113">
        <v>-11.137306008478397</v>
      </c>
      <c r="BV42" s="98"/>
      <c r="BW42" s="249"/>
      <c r="BX42" s="249"/>
    </row>
    <row r="43" spans="1:76" s="320" customFormat="1">
      <c r="A43" s="317" t="s">
        <v>189</v>
      </c>
      <c r="B43" s="314" t="s">
        <v>237</v>
      </c>
      <c r="C43" s="165">
        <f t="shared" ref="C43:K43" si="30">C27+C35+C37-C42</f>
        <v>328.44460274360512</v>
      </c>
      <c r="D43" s="165">
        <f t="shared" si="30"/>
        <v>510.20359624881479</v>
      </c>
      <c r="E43" s="165">
        <f t="shared" si="30"/>
        <v>88.127242673786313</v>
      </c>
      <c r="F43" s="165">
        <f t="shared" si="30"/>
        <v>49.646788423618254</v>
      </c>
      <c r="G43" s="165">
        <f t="shared" si="30"/>
        <v>51.590894688379635</v>
      </c>
      <c r="H43" s="165">
        <f t="shared" si="30"/>
        <v>192.76800776363771</v>
      </c>
      <c r="I43" s="165">
        <f t="shared" si="30"/>
        <v>458.97528146530084</v>
      </c>
      <c r="J43" s="165">
        <f t="shared" si="30"/>
        <v>615.40731464579096</v>
      </c>
      <c r="K43" s="165">
        <f t="shared" si="30"/>
        <v>818.80462555937856</v>
      </c>
      <c r="L43" s="96">
        <f>L27+L35+L37-L42-L41</f>
        <v>169.17619770737437</v>
      </c>
      <c r="M43" s="96">
        <f>M27+M35+M37-M42-M41</f>
        <v>77.148977745719449</v>
      </c>
      <c r="N43" s="96">
        <f>SUM(AN43:AQ43)</f>
        <v>169.17621082746095</v>
      </c>
      <c r="O43" s="96">
        <f>SUM(AR43:AU43)</f>
        <v>77.149693885719046</v>
      </c>
      <c r="P43" s="165">
        <f t="shared" ref="P43:AN43" si="31">P27+P35+P37-P42</f>
        <v>16.473359122583894</v>
      </c>
      <c r="Q43" s="165">
        <f t="shared" si="31"/>
        <v>7.1453647092702504</v>
      </c>
      <c r="R43" s="165">
        <f t="shared" si="31"/>
        <v>35.494986582699013</v>
      </c>
      <c r="S43" s="165">
        <f t="shared" si="31"/>
        <v>-15.889214213243436</v>
      </c>
      <c r="T43" s="165">
        <f t="shared" si="31"/>
        <v>12.718317664371686</v>
      </c>
      <c r="U43" s="165">
        <f t="shared" si="31"/>
        <v>47.029534581698449</v>
      </c>
      <c r="V43" s="165">
        <f t="shared" si="31"/>
        <v>19.903356609395054</v>
      </c>
      <c r="W43" s="165">
        <f t="shared" si="31"/>
        <v>-28.060053206057415</v>
      </c>
      <c r="X43" s="165">
        <f t="shared" si="31"/>
        <v>12.567906746307051</v>
      </c>
      <c r="Y43" s="165">
        <f t="shared" si="31"/>
        <v>164.25489949965922</v>
      </c>
      <c r="Z43" s="165">
        <f t="shared" si="31"/>
        <v>10.012257843355977</v>
      </c>
      <c r="AA43" s="165">
        <f t="shared" si="31"/>
        <v>5.9329436743154043</v>
      </c>
      <c r="AB43" s="165">
        <f t="shared" si="31"/>
        <v>115.14172620416883</v>
      </c>
      <c r="AC43" s="165">
        <f t="shared" si="31"/>
        <v>168.26275926163643</v>
      </c>
      <c r="AD43" s="165">
        <f t="shared" si="31"/>
        <v>92.072470535511513</v>
      </c>
      <c r="AE43" s="165">
        <f t="shared" si="31"/>
        <v>83.498349144476762</v>
      </c>
      <c r="AF43" s="165">
        <f t="shared" si="31"/>
        <v>126.08852037309151</v>
      </c>
      <c r="AG43" s="165">
        <f t="shared" si="31"/>
        <v>86.099736375499901</v>
      </c>
      <c r="AH43" s="165">
        <f t="shared" si="31"/>
        <v>105.42944014664675</v>
      </c>
      <c r="AI43" s="165">
        <f t="shared" si="31"/>
        <v>297.78962044509763</v>
      </c>
      <c r="AJ43" s="165">
        <f t="shared" si="31"/>
        <v>184.32509943992466</v>
      </c>
      <c r="AK43" s="165">
        <f t="shared" si="31"/>
        <v>258.52872780109504</v>
      </c>
      <c r="AL43" s="165">
        <f t="shared" si="31"/>
        <v>306.92879898313072</v>
      </c>
      <c r="AM43" s="165">
        <f t="shared" si="31"/>
        <v>69.021999335228571</v>
      </c>
      <c r="AN43" s="165">
        <f t="shared" si="31"/>
        <v>117.24147964655474</v>
      </c>
      <c r="AO43" s="165">
        <v>71.781541319448621</v>
      </c>
      <c r="AP43" s="165">
        <v>27.195271638221129</v>
      </c>
      <c r="AQ43" s="165">
        <f>AQ27+AQ35+AQ37-AQ42-AQ41</f>
        <v>-47.042081776763524</v>
      </c>
      <c r="AR43" s="165">
        <f>AR27+AR35+AR37-AR42-AR41</f>
        <v>18.243248943375928</v>
      </c>
      <c r="AS43" s="165">
        <f>AS27+AS35+AS37-AS42-AS41</f>
        <v>4.6717527957163192</v>
      </c>
      <c r="AT43" s="165">
        <f>AT27+AT35+AT37-AT42</f>
        <v>12.126996756198476</v>
      </c>
      <c r="AU43" s="276">
        <f>AU27+AU35+AU37-AU42</f>
        <v>42.107695390428319</v>
      </c>
      <c r="AV43" s="98"/>
      <c r="AW43" s="166">
        <f t="shared" ref="AW43:BC43" si="32">AW27+AW35+AW37-AW42</f>
        <v>283.4044833660746</v>
      </c>
      <c r="AX43" s="166">
        <f t="shared" si="32"/>
        <v>175.57081291813947</v>
      </c>
      <c r="AY43" s="166">
        <f t="shared" si="32"/>
        <v>212.18825674859147</v>
      </c>
      <c r="AZ43" s="166">
        <f t="shared" si="32"/>
        <v>403.21905789719949</v>
      </c>
      <c r="BA43" s="166">
        <f t="shared" si="32"/>
        <v>442.85382724101976</v>
      </c>
      <c r="BB43" s="166">
        <f t="shared" si="32"/>
        <v>375.95079831835926</v>
      </c>
      <c r="BC43" s="276">
        <f t="shared" si="32"/>
        <v>191.91536249003539</v>
      </c>
      <c r="BD43" s="167"/>
      <c r="BE43" s="166">
        <v>216.21829260422447</v>
      </c>
      <c r="BF43" s="318">
        <f t="shared" si="23"/>
        <v>395.79760845690168</v>
      </c>
      <c r="BG43" s="319">
        <f t="shared" si="24"/>
        <v>-74.081502285169194</v>
      </c>
      <c r="BH43" s="285"/>
      <c r="BI43" s="46">
        <v>0</v>
      </c>
      <c r="BJ43" s="46">
        <v>0</v>
      </c>
      <c r="BK43" s="46">
        <v>0</v>
      </c>
      <c r="BL43" s="46">
        <v>0</v>
      </c>
      <c r="BM43" s="46">
        <v>0</v>
      </c>
      <c r="BN43" s="46"/>
      <c r="BQ43" s="166">
        <v>27.195261885126886</v>
      </c>
      <c r="BV43" s="98"/>
      <c r="BW43" s="249"/>
      <c r="BX43" s="249"/>
    </row>
    <row r="44" spans="1:76">
      <c r="A44" s="138" t="s">
        <v>195</v>
      </c>
      <c r="B44" s="309" t="s">
        <v>196</v>
      </c>
      <c r="C44" s="148">
        <f>(C43+C30)/C31*C8</f>
        <v>2.4556442199855861</v>
      </c>
      <c r="D44" s="148">
        <f>(D43+D30)/D31*D8</f>
        <v>3.2839964697484754</v>
      </c>
      <c r="E44" s="148">
        <f>'Historical Financials THB_EN'!E44</f>
        <v>0.56917630280227949</v>
      </c>
      <c r="F44" s="148">
        <f>(F43+F30)/F31*F8</f>
        <v>0.31689955041870521</v>
      </c>
      <c r="G44" s="148">
        <f>(G43+G30)/G31*G8</f>
        <v>0.31102564067742117</v>
      </c>
      <c r="H44" s="148">
        <f>(H43+H30)/H31*H8</f>
        <v>1.1547499834314743</v>
      </c>
      <c r="I44" s="148">
        <f>'Historical Financials THB_EN'!I44</f>
        <v>3.1462915936106399</v>
      </c>
      <c r="J44" s="148">
        <f>'Historical Financials THB_EN'!J44</f>
        <v>3.9783514879701531</v>
      </c>
      <c r="K44" s="148">
        <f>'Historical Financials THB_EN'!K44</f>
        <v>4.6113319058785187</v>
      </c>
      <c r="L44" s="149">
        <f>'Historical Financials THB_EN'!L44</f>
        <v>0.76043576575168381</v>
      </c>
      <c r="M44" s="149">
        <f>'Historical Financials THB_EN'!M44</f>
        <v>0.29662332938545727</v>
      </c>
      <c r="N44" s="149">
        <f>'Historical Financials THB_EN'!N44</f>
        <v>0.76043576575168381</v>
      </c>
      <c r="O44" s="149">
        <f>'Historical Financials THB_EN'!O44</f>
        <v>0.29662332938545727</v>
      </c>
      <c r="P44" s="148">
        <f>'Historical Financials THB_EN'!P44</f>
        <v>0.10195924313969945</v>
      </c>
      <c r="Q44" s="148">
        <f>'Historical Financials THB_EN'!Q44</f>
        <v>4.4509256568561736E-2</v>
      </c>
      <c r="R44" s="148">
        <f>'Historical Financials THB_EN'!R44</f>
        <v>0.22644781946622444</v>
      </c>
      <c r="S44" s="148">
        <f>'Historical Financials THB_EN'!S44</f>
        <v>-9.7512866471400228E-2</v>
      </c>
      <c r="T44" s="148">
        <f>'Historical Financials THB_EN'!T44</f>
        <v>8.6290604498582488E-2</v>
      </c>
      <c r="U44" s="148">
        <f>'Historical Financials THB_EN'!U44</f>
        <v>0.31783126151052438</v>
      </c>
      <c r="V44" s="148">
        <f>'Historical Financials THB_EN'!V44</f>
        <v>0.13187479062511712</v>
      </c>
      <c r="W44" s="148">
        <f>'Historical Financials THB_EN'!W44</f>
        <v>-0.22510488293762621</v>
      </c>
      <c r="X44" s="148">
        <f>'Historical Financials THB_EN'!X44</f>
        <v>3.1445169830443424E-2</v>
      </c>
      <c r="Y44" s="148">
        <f>'Historical Financials THB_EN'!Y44</f>
        <v>1.0708623834761568</v>
      </c>
      <c r="Z44" s="148">
        <f>'Historical Financials THB_EN'!Z44</f>
        <v>4.4596534064234715E-2</v>
      </c>
      <c r="AA44" s="148">
        <f>'Historical Financials THB_EN'!AA44</f>
        <v>7.8461432277453381E-3</v>
      </c>
      <c r="AB44" s="148">
        <f>'Historical Financials THB_EN'!AB44</f>
        <v>0.79822939179106611</v>
      </c>
      <c r="AC44" s="148">
        <f>'Historical Financials THB_EN'!AC44</f>
        <v>1.1817349343503296</v>
      </c>
      <c r="AD44" s="148">
        <f>'Historical Financials THB_EN'!AD44</f>
        <v>0.60647385488038252</v>
      </c>
      <c r="AE44" s="148">
        <f>'Historical Financials THB_EN'!AE44</f>
        <v>0.55989857631495754</v>
      </c>
      <c r="AF44" s="148">
        <f>'Historical Financials THB_EN'!AF44</f>
        <v>0.86566511300965976</v>
      </c>
      <c r="AG44" s="148">
        <f>'Historical Financials THB_EN'!AG44</f>
        <v>0.55569591405874119</v>
      </c>
      <c r="AH44" s="148">
        <f>'Historical Financials THB_EN'!AH44</f>
        <v>0.64247234001008913</v>
      </c>
      <c r="AI44" s="148">
        <f>'Historical Financials THB_EN'!AI44</f>
        <v>1.9145181208916631</v>
      </c>
      <c r="AJ44" s="148">
        <f>'Historical Financials THB_EN'!AJ44</f>
        <v>1.039280442845081</v>
      </c>
      <c r="AK44" s="148">
        <f>'Historical Financials THB_EN'!AK44</f>
        <v>1.45</v>
      </c>
      <c r="AL44" s="148">
        <f>'Historical Financials THB_EN'!AL44</f>
        <v>1.7528168595482341</v>
      </c>
      <c r="AM44" s="148">
        <f>'Historical Financials THB_EN'!AM44</f>
        <v>0.36923460348520321</v>
      </c>
      <c r="AN44" s="148">
        <f>'Historical Financials THB_EN'!AN44</f>
        <v>0.61426078518916916</v>
      </c>
      <c r="AO44" s="148">
        <f>'Historical Financials THB_EN'!AO44</f>
        <v>0.35716913966110292</v>
      </c>
      <c r="AP44" s="148">
        <f>'Historical Financials THB_EN'!AP44</f>
        <v>9.4078962817602016E-2</v>
      </c>
      <c r="AQ44" s="148">
        <f>'Historical Financials THB_EN'!AQ44</f>
        <v>-0.30507312191619013</v>
      </c>
      <c r="AR44" s="148">
        <f>'Historical Financials THB_EN'!AR44</f>
        <v>6.8912359726259489E-2</v>
      </c>
      <c r="AS44" s="148">
        <f>'Historical Financials THB_EN'!AS44</f>
        <v>-5.9608310418917199E-3</v>
      </c>
      <c r="AT44" s="148">
        <f>'Historical Financials THB_EN'!AT44</f>
        <v>3.4024772559741678E-2</v>
      </c>
      <c r="AU44" s="265">
        <f>'Historical Financials THB_EN'!AU44</f>
        <v>0.19964702814134783</v>
      </c>
      <c r="AW44" s="151">
        <f>AB44+AC44</f>
        <v>1.9799643261413957</v>
      </c>
      <c r="AX44" s="151">
        <f>AD44+AE44</f>
        <v>1.1663724311953401</v>
      </c>
      <c r="AY44" s="151">
        <f>AF44+AG44</f>
        <v>1.421361027068401</v>
      </c>
      <c r="AZ44" s="151">
        <f>AH44+AI44</f>
        <v>2.5569904609017522</v>
      </c>
      <c r="BA44" s="151">
        <f>AJ44+AK44</f>
        <v>2.489280442845081</v>
      </c>
      <c r="BB44" s="151">
        <f>AL44+AM44</f>
        <v>2.1220514630334373</v>
      </c>
      <c r="BC44" s="265">
        <f>AO44+AN44</f>
        <v>0.97142992485027202</v>
      </c>
      <c r="BD44" s="174"/>
      <c r="BE44" s="174"/>
      <c r="BF44" s="34">
        <f t="shared" si="23"/>
        <v>2.3330456221320253</v>
      </c>
      <c r="BG44" s="103">
        <f t="shared" si="24"/>
        <v>-0.4446659597996776</v>
      </c>
      <c r="BI44" s="46">
        <v>0</v>
      </c>
      <c r="BJ44" s="46">
        <v>-7.3304695646925211E-11</v>
      </c>
      <c r="BK44" s="46">
        <v>0</v>
      </c>
      <c r="BL44" s="46">
        <v>0</v>
      </c>
      <c r="BM44" s="46">
        <v>-1.0440843802417277E-3</v>
      </c>
      <c r="BN44" s="46"/>
      <c r="BQ44" s="151">
        <f>'Historical Financials THB_EN'!BO44</f>
        <v>9.4078907882358606E-2</v>
      </c>
      <c r="BW44" s="249"/>
      <c r="BX44" s="249"/>
    </row>
    <row r="45" spans="1:76" s="237" customFormat="1" ht="26">
      <c r="A45" s="80" t="s">
        <v>203</v>
      </c>
      <c r="B45" s="271"/>
      <c r="C45" s="82"/>
      <c r="D45" s="82"/>
      <c r="E45" s="82"/>
      <c r="F45" s="82"/>
      <c r="G45" s="82"/>
      <c r="H45" s="82"/>
      <c r="I45" s="82"/>
      <c r="J45" s="82"/>
      <c r="K45" s="82"/>
      <c r="L45" s="83"/>
      <c r="M45" s="83"/>
      <c r="N45" s="83"/>
      <c r="O45" s="83"/>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272"/>
      <c r="AW45" s="155"/>
      <c r="AX45" s="155"/>
      <c r="AY45" s="155"/>
      <c r="AZ45" s="155"/>
      <c r="BA45" s="155"/>
      <c r="BB45" s="155"/>
      <c r="BC45" s="311"/>
      <c r="BD45" s="156"/>
      <c r="BE45" s="156"/>
      <c r="BF45" s="33"/>
      <c r="BG45" s="30"/>
      <c r="BH45" s="30"/>
      <c r="BI45" s="46">
        <v>0</v>
      </c>
      <c r="BJ45" s="46">
        <v>0</v>
      </c>
      <c r="BK45" s="46">
        <v>0</v>
      </c>
      <c r="BL45" s="46">
        <v>0</v>
      </c>
      <c r="BM45" s="46">
        <v>0</v>
      </c>
      <c r="BN45" s="46"/>
      <c r="BQ45" s="155"/>
      <c r="BW45" s="249"/>
      <c r="BX45" s="249"/>
    </row>
    <row r="46" spans="1:76">
      <c r="A46" s="35" t="s">
        <v>204</v>
      </c>
      <c r="B46" s="240" t="s">
        <v>237</v>
      </c>
      <c r="C46" s="88">
        <v>1063.5693983344004</v>
      </c>
      <c r="D46" s="88">
        <v>1935.7424142979755</v>
      </c>
      <c r="E46" s="88">
        <v>2632.2327269878165</v>
      </c>
      <c r="F46" s="88">
        <f>S46</f>
        <v>2598.4978789282495</v>
      </c>
      <c r="G46" s="88">
        <f>W46</f>
        <v>2223.5102952847651</v>
      </c>
      <c r="H46" s="88">
        <f>AA46</f>
        <v>2316.6943577750317</v>
      </c>
      <c r="I46" s="88">
        <v>2849.6665987546994</v>
      </c>
      <c r="J46" s="88">
        <v>2930.9189771395522</v>
      </c>
      <c r="K46" s="88">
        <f>AM46</f>
        <v>4214.6460730112349</v>
      </c>
      <c r="L46" s="122">
        <f>AQ46</f>
        <v>4873.3586920474909</v>
      </c>
      <c r="M46" s="122">
        <f>AU46</f>
        <v>7056.6217444427066</v>
      </c>
      <c r="N46" s="122">
        <f>AQ46</f>
        <v>4873.3586920474909</v>
      </c>
      <c r="O46" s="122">
        <f>AU46</f>
        <v>7056.6217444427066</v>
      </c>
      <c r="P46" s="88">
        <v>2755.2007096917278</v>
      </c>
      <c r="Q46" s="88">
        <v>2618.7699464453808</v>
      </c>
      <c r="R46" s="88">
        <v>2600.4895717521431</v>
      </c>
      <c r="S46" s="88">
        <v>2598.4978789282495</v>
      </c>
      <c r="T46" s="88">
        <v>2554.4005215268535</v>
      </c>
      <c r="U46" s="88">
        <v>2535.1896548937025</v>
      </c>
      <c r="V46" s="88">
        <v>2479.0044811473567</v>
      </c>
      <c r="W46" s="88">
        <v>2223.5102952847651</v>
      </c>
      <c r="X46" s="88">
        <v>2212.8338622147603</v>
      </c>
      <c r="Y46" s="88">
        <v>2339.7914552292591</v>
      </c>
      <c r="Z46" s="88">
        <v>2337.0495138797241</v>
      </c>
      <c r="AA46" s="88">
        <v>2316.6943577750317</v>
      </c>
      <c r="AB46" s="88">
        <v>2850.6824218483962</v>
      </c>
      <c r="AC46" s="88">
        <v>3040.1814088606661</v>
      </c>
      <c r="AD46" s="88">
        <v>2862.4568370514035</v>
      </c>
      <c r="AE46" s="88">
        <f>I46</f>
        <v>2849.6665987546994</v>
      </c>
      <c r="AF46" s="88">
        <v>2859.2447336872751</v>
      </c>
      <c r="AG46" s="88">
        <f>'Historical Financials THB_EN'!AG46/AG$9</f>
        <v>3139.6323424070347</v>
      </c>
      <c r="AH46" s="88">
        <f>'Historical Financials THB_EN'!AH46/AH$9</f>
        <v>2780.0815442154849</v>
      </c>
      <c r="AI46" s="88">
        <f>J46</f>
        <v>2930.9189771395522</v>
      </c>
      <c r="AJ46" s="88">
        <f>'Historical Financials THB_EN'!AJ46/AJ$9</f>
        <v>2904.9936282891158</v>
      </c>
      <c r="AK46" s="88">
        <f>'Historical Financials THB_EN'!AK46/AK$9</f>
        <v>3423.4253117537805</v>
      </c>
      <c r="AL46" s="88">
        <f>'Historical Financials THB_EN'!AL46/AL$9</f>
        <v>3634.7212296260641</v>
      </c>
      <c r="AM46" s="88">
        <f>'Historical Financials THB_EN'!AM46/AM$9</f>
        <v>4214.6460730112349</v>
      </c>
      <c r="AN46" s="88">
        <f>'Historical Financials THB_EN'!AN46/AN$9</f>
        <v>4603.1892668420742</v>
      </c>
      <c r="AO46" s="88">
        <f>'Historical Financials THB_EN'!AO46/AO$9</f>
        <v>4726.6436705340502</v>
      </c>
      <c r="AP46" s="88">
        <f>'Historical Financials THB_EN'!AP46/AP$9</f>
        <v>4685.7961748044427</v>
      </c>
      <c r="AQ46" s="88">
        <f>'Historical Financials THB_EN'!AQ46/AQ$9</f>
        <v>4873.3586920474909</v>
      </c>
      <c r="AR46" s="88">
        <v>7175.1602643918814</v>
      </c>
      <c r="AS46" s="88">
        <v>7275.0201841990265</v>
      </c>
      <c r="AT46" s="88">
        <v>6986.5239324149743</v>
      </c>
      <c r="AU46" s="278">
        <v>7056.6217444427066</v>
      </c>
      <c r="AW46" s="128">
        <f>AC46</f>
        <v>3040.1814088606661</v>
      </c>
      <c r="AX46" s="128">
        <f>AE46</f>
        <v>2849.6665987546994</v>
      </c>
      <c r="AY46" s="128">
        <f>AG46</f>
        <v>3139.6323424070347</v>
      </c>
      <c r="AZ46" s="128">
        <f>AI46</f>
        <v>2930.9189771395522</v>
      </c>
      <c r="BA46" s="128">
        <f>AK46</f>
        <v>3423.4253117537805</v>
      </c>
      <c r="BB46" s="128">
        <f>AM46</f>
        <v>4214.6460730112349</v>
      </c>
      <c r="BC46" s="278">
        <f>AO46</f>
        <v>4726.6436705340502</v>
      </c>
      <c r="BD46" s="124"/>
      <c r="BE46" s="124"/>
      <c r="BF46" s="123"/>
      <c r="BI46" s="46">
        <v>0</v>
      </c>
      <c r="BJ46" s="46">
        <v>0</v>
      </c>
      <c r="BK46" s="46">
        <v>0</v>
      </c>
      <c r="BL46" s="46">
        <v>0</v>
      </c>
      <c r="BM46" s="46">
        <v>0</v>
      </c>
      <c r="BN46" s="46"/>
      <c r="BQ46" s="128">
        <f>'Historical Financials THB_EN'!BO46/BQ$9</f>
        <v>4623.0681324141369</v>
      </c>
      <c r="BW46" s="249"/>
      <c r="BX46" s="249"/>
    </row>
    <row r="47" spans="1:76">
      <c r="A47" s="35" t="s">
        <v>205</v>
      </c>
      <c r="B47" s="240" t="s">
        <v>237</v>
      </c>
      <c r="C47" s="115">
        <v>-67.128117195610145</v>
      </c>
      <c r="D47" s="115">
        <v>-556.41251078185746</v>
      </c>
      <c r="E47" s="115">
        <v>-151.18172494757499</v>
      </c>
      <c r="F47" s="115">
        <f>S47</f>
        <v>-132.62980785718821</v>
      </c>
      <c r="G47" s="115">
        <f>W47</f>
        <v>-322.72645465336285</v>
      </c>
      <c r="H47" s="115">
        <f>AA47</f>
        <v>-118.37631014955925</v>
      </c>
      <c r="I47" s="115">
        <v>-127.74053816603856</v>
      </c>
      <c r="J47" s="115">
        <v>-208.62468194294127</v>
      </c>
      <c r="K47" s="115">
        <f>AM47</f>
        <v>-164.99813343546535</v>
      </c>
      <c r="L47" s="114">
        <f>'Historical Financials THB_EN'!L47/L$9</f>
        <v>-353.39343048884922</v>
      </c>
      <c r="M47" s="114">
        <f>'Historical Financials THB_EN'!M47/M$9</f>
        <v>-655.24005393241214</v>
      </c>
      <c r="N47" s="114">
        <f>AQ47</f>
        <v>-353.39343048884922</v>
      </c>
      <c r="O47" s="114">
        <f>AU47</f>
        <v>-655.24005393241202</v>
      </c>
      <c r="P47" s="115">
        <v>-195.01509800911001</v>
      </c>
      <c r="Q47" s="115">
        <v>-141.96758353340883</v>
      </c>
      <c r="R47" s="115">
        <v>-120.39955689287783</v>
      </c>
      <c r="S47" s="115">
        <v>-132.62980785718821</v>
      </c>
      <c r="T47" s="115">
        <v>-139.25787045133606</v>
      </c>
      <c r="U47" s="115">
        <v>-124.21587647460319</v>
      </c>
      <c r="V47" s="115">
        <v>-117.66884285003916</v>
      </c>
      <c r="W47" s="115">
        <v>-322.72645465336285</v>
      </c>
      <c r="X47" s="115">
        <v>-438.08932786371599</v>
      </c>
      <c r="Y47" s="115">
        <v>-178.60023268445676</v>
      </c>
      <c r="Z47" s="115">
        <v>-145.6794321221733</v>
      </c>
      <c r="AA47" s="115">
        <v>-118.37631014955925</v>
      </c>
      <c r="AB47" s="115">
        <v>-222.29023211204236</v>
      </c>
      <c r="AC47" s="115">
        <v>-131.13215291958275</v>
      </c>
      <c r="AD47" s="115">
        <v>-117.91280779872186</v>
      </c>
      <c r="AE47" s="115">
        <f>I47</f>
        <v>-127.74053816603856</v>
      </c>
      <c r="AF47" s="115">
        <v>-148.85322727917497</v>
      </c>
      <c r="AG47" s="115">
        <f>'Historical Financials THB_EN'!AG47/AG$9</f>
        <v>-162.27773438768952</v>
      </c>
      <c r="AH47" s="115">
        <f>'Historical Financials THB_EN'!AH47/AH$9</f>
        <v>-136.56332913967901</v>
      </c>
      <c r="AI47" s="115">
        <f>J47</f>
        <v>-208.62468194294127</v>
      </c>
      <c r="AJ47" s="115">
        <f>'Historical Financials THB_EN'!AJ47/AJ$9</f>
        <v>-422.83941268229989</v>
      </c>
      <c r="AK47" s="115">
        <f>'Historical Financials THB_EN'!AK47/AK$9</f>
        <v>-683.28699552762225</v>
      </c>
      <c r="AL47" s="115">
        <f>'Historical Financials THB_EN'!AL47/AL$9</f>
        <v>-348.17575645159343</v>
      </c>
      <c r="AM47" s="115">
        <f>'Historical Financials THB_EN'!AM47/AM$9</f>
        <v>-164.99813343546535</v>
      </c>
      <c r="AN47" s="115">
        <f>'Historical Financials THB_EN'!AN47/AN$9</f>
        <v>-206.54966611200265</v>
      </c>
      <c r="AO47" s="115">
        <f>'Historical Financials THB_EN'!AO47/AO$9</f>
        <v>-269.82477111956536</v>
      </c>
      <c r="AP47" s="115">
        <f>'Historical Financials THB_EN'!AP47/AP$9</f>
        <v>-358.55457687411479</v>
      </c>
      <c r="AQ47" s="115">
        <f>'Historical Financials THB_EN'!AQ47/AQ$9</f>
        <v>-353.39343048884922</v>
      </c>
      <c r="AR47" s="115">
        <v>-648.69267995072823</v>
      </c>
      <c r="AS47" s="115">
        <v>-749.19166754081891</v>
      </c>
      <c r="AT47" s="115">
        <v>-611.91570911544409</v>
      </c>
      <c r="AU47" s="292">
        <v>-655.24005393241202</v>
      </c>
      <c r="AW47" s="113">
        <f>AC47</f>
        <v>-131.13215291958275</v>
      </c>
      <c r="AX47" s="113">
        <f>AE47</f>
        <v>-127.74053816603856</v>
      </c>
      <c r="AY47" s="113">
        <f>AG47</f>
        <v>-162.27773438768952</v>
      </c>
      <c r="AZ47" s="113">
        <f>AI47</f>
        <v>-208.62468194294127</v>
      </c>
      <c r="BA47" s="113">
        <f>AK47</f>
        <v>-683.28699552762225</v>
      </c>
      <c r="BB47" s="113">
        <f>AM47</f>
        <v>-164.99813343546535</v>
      </c>
      <c r="BC47" s="292">
        <f>AO47</f>
        <v>-269.82477111956536</v>
      </c>
      <c r="BD47" s="124"/>
      <c r="BE47" s="124"/>
      <c r="BF47" s="123"/>
      <c r="BI47" s="46">
        <v>0</v>
      </c>
      <c r="BJ47" s="46">
        <v>0</v>
      </c>
      <c r="BK47" s="46">
        <v>0</v>
      </c>
      <c r="BL47" s="46">
        <v>0</v>
      </c>
      <c r="BM47" s="46">
        <v>0</v>
      </c>
      <c r="BN47" s="46"/>
      <c r="BQ47" s="113">
        <f>'Historical Financials THB_EN'!BO47/BQ$9</f>
        <v>-368.27032237459156</v>
      </c>
      <c r="BW47" s="249"/>
      <c r="BX47" s="249"/>
    </row>
    <row r="48" spans="1:76" s="141" customFormat="1">
      <c r="A48" s="138" t="s">
        <v>206</v>
      </c>
      <c r="B48" s="309" t="s">
        <v>237</v>
      </c>
      <c r="C48" s="321">
        <f t="shared" ref="C48:AU48" si="33">C46+C47</f>
        <v>996.44128113879026</v>
      </c>
      <c r="D48" s="321">
        <f t="shared" si="33"/>
        <v>1379.3299035161181</v>
      </c>
      <c r="E48" s="321">
        <f t="shared" si="33"/>
        <v>2481.0510020402417</v>
      </c>
      <c r="F48" s="321">
        <f t="shared" si="33"/>
        <v>2465.8680710710614</v>
      </c>
      <c r="G48" s="147">
        <f t="shared" si="33"/>
        <v>1900.7838406314022</v>
      </c>
      <c r="H48" s="147">
        <f t="shared" si="33"/>
        <v>2198.3180476254724</v>
      </c>
      <c r="I48" s="88">
        <f t="shared" si="33"/>
        <v>2721.9260605886607</v>
      </c>
      <c r="J48" s="88">
        <f t="shared" si="33"/>
        <v>2722.2942951966111</v>
      </c>
      <c r="K48" s="88">
        <f t="shared" si="33"/>
        <v>4049.6479395757697</v>
      </c>
      <c r="L48" s="122">
        <f t="shared" si="33"/>
        <v>4519.9652615586419</v>
      </c>
      <c r="M48" s="122">
        <f t="shared" si="33"/>
        <v>6401.381690510294</v>
      </c>
      <c r="N48" s="122">
        <f t="shared" si="33"/>
        <v>4519.9652615586419</v>
      </c>
      <c r="O48" s="122">
        <f t="shared" si="33"/>
        <v>6401.3816905102949</v>
      </c>
      <c r="P48" s="321">
        <f t="shared" si="33"/>
        <v>2560.1856116826179</v>
      </c>
      <c r="Q48" s="321">
        <f t="shared" si="33"/>
        <v>2476.8023629119721</v>
      </c>
      <c r="R48" s="321">
        <f t="shared" si="33"/>
        <v>2480.0900148592655</v>
      </c>
      <c r="S48" s="321">
        <f t="shared" si="33"/>
        <v>2465.8680710710614</v>
      </c>
      <c r="T48" s="321">
        <f t="shared" si="33"/>
        <v>2415.1426510755173</v>
      </c>
      <c r="U48" s="321">
        <f t="shared" si="33"/>
        <v>2410.9737784190993</v>
      </c>
      <c r="V48" s="321">
        <f t="shared" si="33"/>
        <v>2361.3356382973175</v>
      </c>
      <c r="W48" s="321">
        <f t="shared" si="33"/>
        <v>1900.7838406314022</v>
      </c>
      <c r="X48" s="321">
        <f>X46+X47</f>
        <v>1774.7445343510444</v>
      </c>
      <c r="Y48" s="321">
        <f t="shared" si="33"/>
        <v>2161.1912225448023</v>
      </c>
      <c r="Z48" s="321">
        <f t="shared" si="33"/>
        <v>2191.3700817575509</v>
      </c>
      <c r="AA48" s="321">
        <f t="shared" si="33"/>
        <v>2198.3180476254724</v>
      </c>
      <c r="AB48" s="321">
        <f t="shared" si="33"/>
        <v>2628.3921897363539</v>
      </c>
      <c r="AC48" s="321">
        <f t="shared" si="33"/>
        <v>2909.0492559410832</v>
      </c>
      <c r="AD48" s="321">
        <f t="shared" si="33"/>
        <v>2744.5440292526814</v>
      </c>
      <c r="AE48" s="321">
        <f t="shared" si="33"/>
        <v>2721.9260605886607</v>
      </c>
      <c r="AF48" s="321">
        <f t="shared" si="33"/>
        <v>2710.3915064081002</v>
      </c>
      <c r="AG48" s="321">
        <f t="shared" si="33"/>
        <v>2977.3546080193451</v>
      </c>
      <c r="AH48" s="321">
        <f t="shared" si="33"/>
        <v>2643.518215075806</v>
      </c>
      <c r="AI48" s="321">
        <f t="shared" si="33"/>
        <v>2722.2942951966111</v>
      </c>
      <c r="AJ48" s="147">
        <f t="shared" si="33"/>
        <v>2482.1542156068158</v>
      </c>
      <c r="AK48" s="147">
        <f t="shared" si="33"/>
        <v>2740.1383162261582</v>
      </c>
      <c r="AL48" s="147">
        <f t="shared" si="33"/>
        <v>3286.5454731744708</v>
      </c>
      <c r="AM48" s="147">
        <f t="shared" si="33"/>
        <v>4049.6479395757697</v>
      </c>
      <c r="AN48" s="147">
        <f t="shared" si="33"/>
        <v>4396.6396007300718</v>
      </c>
      <c r="AO48" s="147">
        <f t="shared" si="33"/>
        <v>4456.8188994144848</v>
      </c>
      <c r="AP48" s="147">
        <f t="shared" si="33"/>
        <v>4327.2415979303278</v>
      </c>
      <c r="AQ48" s="147">
        <f t="shared" si="33"/>
        <v>4519.9652615586419</v>
      </c>
      <c r="AR48" s="147">
        <f t="shared" si="33"/>
        <v>6526.4675844411531</v>
      </c>
      <c r="AS48" s="147">
        <f t="shared" si="33"/>
        <v>6525.8285166582073</v>
      </c>
      <c r="AT48" s="147">
        <f t="shared" si="33"/>
        <v>6374.6082232995304</v>
      </c>
      <c r="AU48" s="322">
        <f t="shared" si="33"/>
        <v>6401.3816905102949</v>
      </c>
      <c r="AW48" s="128">
        <f t="shared" ref="AW48:BC48" si="34">AW46+AW47</f>
        <v>2909.0492559410832</v>
      </c>
      <c r="AX48" s="128">
        <f t="shared" si="34"/>
        <v>2721.9260605886607</v>
      </c>
      <c r="AY48" s="128">
        <f t="shared" si="34"/>
        <v>2977.3546080193451</v>
      </c>
      <c r="AZ48" s="128">
        <f t="shared" si="34"/>
        <v>2722.2942951966111</v>
      </c>
      <c r="BA48" s="128">
        <f t="shared" si="34"/>
        <v>2740.1383162261582</v>
      </c>
      <c r="BB48" s="128">
        <f t="shared" si="34"/>
        <v>4049.6479395757697</v>
      </c>
      <c r="BC48" s="278">
        <f t="shared" si="34"/>
        <v>4456.8188994144848</v>
      </c>
      <c r="BD48" s="124"/>
      <c r="BE48" s="124"/>
      <c r="BF48" s="123"/>
      <c r="BG48" s="323"/>
      <c r="BH48" s="323"/>
      <c r="BI48" s="46">
        <v>0</v>
      </c>
      <c r="BJ48" s="46">
        <v>0</v>
      </c>
      <c r="BK48" s="46">
        <v>0</v>
      </c>
      <c r="BL48" s="46">
        <v>0</v>
      </c>
      <c r="BM48" s="46">
        <v>0</v>
      </c>
      <c r="BN48" s="46"/>
      <c r="BQ48" s="128">
        <f>BQ46+BQ47</f>
        <v>4254.7978100395458</v>
      </c>
      <c r="BW48" s="249"/>
      <c r="BX48" s="249"/>
    </row>
    <row r="49" spans="1:76" s="141" customFormat="1">
      <c r="A49" s="138" t="s">
        <v>207</v>
      </c>
      <c r="B49" s="309" t="s">
        <v>237</v>
      </c>
      <c r="C49" s="324">
        <v>0</v>
      </c>
      <c r="D49" s="324">
        <v>-211.16272025041653</v>
      </c>
      <c r="E49" s="324">
        <v>-161.18537423386283</v>
      </c>
      <c r="F49" s="324">
        <v>-241.44668673964452</v>
      </c>
      <c r="G49" s="324">
        <v>-140.84773837332767</v>
      </c>
      <c r="H49" s="324">
        <v>-333.5626514627279</v>
      </c>
      <c r="I49" s="115">
        <v>-460.22345950594274</v>
      </c>
      <c r="J49" s="115">
        <v>-763.50424512640961</v>
      </c>
      <c r="K49" s="115">
        <f>AM49</f>
        <v>-1219.6714433149548</v>
      </c>
      <c r="L49" s="114">
        <f>AQ49</f>
        <v>-1480.6400341223161</v>
      </c>
      <c r="M49" s="114">
        <f>AU49</f>
        <v>-823.87740970992422</v>
      </c>
      <c r="N49" s="114">
        <f>AQ49</f>
        <v>-1480.6400341223161</v>
      </c>
      <c r="O49" s="114">
        <f>AU49</f>
        <v>-823.87740970992422</v>
      </c>
      <c r="P49" s="115">
        <v>-242.3212256203262</v>
      </c>
      <c r="Q49" s="115">
        <v>-214.48520027858265</v>
      </c>
      <c r="R49" s="115">
        <v>-213.60532690029788</v>
      </c>
      <c r="S49" s="115">
        <v>-241.44668673964452</v>
      </c>
      <c r="T49" s="115">
        <v>-171.2796658378407</v>
      </c>
      <c r="U49" s="115">
        <v>-190.69977689433802</v>
      </c>
      <c r="V49" s="115">
        <v>-191.15091757713918</v>
      </c>
      <c r="W49" s="115">
        <v>-140.84773837332767</v>
      </c>
      <c r="X49" s="115">
        <v>-158.4401273867947</v>
      </c>
      <c r="Y49" s="115">
        <v>-164.86540101967236</v>
      </c>
      <c r="Z49" s="115">
        <v>-289.49960206223273</v>
      </c>
      <c r="AA49" s="115">
        <v>-333.5626514627279</v>
      </c>
      <c r="AB49" s="115">
        <v>-786.55493582431984</v>
      </c>
      <c r="AC49" s="115">
        <v>-399.15898992215205</v>
      </c>
      <c r="AD49" s="115">
        <v>-411.0314744641708</v>
      </c>
      <c r="AE49" s="115">
        <f>I49</f>
        <v>-460.22345950594274</v>
      </c>
      <c r="AF49" s="115">
        <v>-534.73513935664118</v>
      </c>
      <c r="AG49" s="115">
        <f>'Historical Financials THB_EN'!AG49/AG$9</f>
        <v>-635.24047623140677</v>
      </c>
      <c r="AH49" s="115">
        <f>'Historical Financials THB_EN'!AH49/AH$9</f>
        <v>-753.3090489339852</v>
      </c>
      <c r="AI49" s="115">
        <f>J49</f>
        <v>-763.50424512640961</v>
      </c>
      <c r="AJ49" s="115">
        <f>'Historical Financials THB_EN'!AJ49/AJ$9</f>
        <v>-872.06953866703179</v>
      </c>
      <c r="AK49" s="115">
        <v>-795.24536922623543</v>
      </c>
      <c r="AL49" s="115">
        <v>-842.903357179512</v>
      </c>
      <c r="AM49" s="115">
        <v>-1219.6714433149548</v>
      </c>
      <c r="AN49" s="115">
        <v>-1289.4496604730332</v>
      </c>
      <c r="AO49" s="115">
        <v>-1387.9380833762311</v>
      </c>
      <c r="AP49" s="115">
        <v>-1465.8802899712477</v>
      </c>
      <c r="AQ49" s="115">
        <v>-1480.6400341223161</v>
      </c>
      <c r="AR49" s="115">
        <v>-603.24041696056861</v>
      </c>
      <c r="AS49" s="115">
        <v>-729.34762845160276</v>
      </c>
      <c r="AT49" s="115">
        <v>-725.49304871123275</v>
      </c>
      <c r="AU49" s="292">
        <v>-823.87740970992422</v>
      </c>
      <c r="AW49" s="113">
        <f>AC49</f>
        <v>-399.15898992215205</v>
      </c>
      <c r="AX49" s="113">
        <f>AE49</f>
        <v>-460.22345950594274</v>
      </c>
      <c r="AY49" s="113">
        <f>AG49</f>
        <v>-635.24047623140677</v>
      </c>
      <c r="AZ49" s="113">
        <f>AI49</f>
        <v>-763.50424512640961</v>
      </c>
      <c r="BA49" s="113">
        <f>AK49</f>
        <v>-795.24536922623543</v>
      </c>
      <c r="BB49" s="113">
        <f>AM49</f>
        <v>-1219.6714433149548</v>
      </c>
      <c r="BC49" s="292">
        <f>AO49</f>
        <v>-1387.9380833762311</v>
      </c>
      <c r="BD49" s="124"/>
      <c r="BE49" s="124"/>
      <c r="BF49" s="123"/>
      <c r="BG49" s="323"/>
      <c r="BH49" s="323"/>
      <c r="BI49" s="46">
        <v>0</v>
      </c>
      <c r="BJ49" s="46">
        <v>0</v>
      </c>
      <c r="BK49" s="46">
        <v>0</v>
      </c>
      <c r="BL49" s="46">
        <v>0</v>
      </c>
      <c r="BM49" s="46">
        <v>0</v>
      </c>
      <c r="BN49" s="46"/>
      <c r="BQ49" s="113">
        <v>-1465.8802899712477</v>
      </c>
      <c r="BW49" s="249"/>
      <c r="BX49" s="249"/>
    </row>
    <row r="50" spans="1:76" s="331" customFormat="1">
      <c r="A50" s="325" t="s">
        <v>208</v>
      </c>
      <c r="B50" s="326" t="s">
        <v>237</v>
      </c>
      <c r="C50" s="327">
        <f t="shared" ref="C50:AU50" si="35">C48+C49</f>
        <v>996.44128113879026</v>
      </c>
      <c r="D50" s="327">
        <f t="shared" si="35"/>
        <v>1168.1671832657016</v>
      </c>
      <c r="E50" s="327">
        <f t="shared" si="35"/>
        <v>2319.8656278063791</v>
      </c>
      <c r="F50" s="327">
        <f t="shared" si="35"/>
        <v>2224.4213843314169</v>
      </c>
      <c r="G50" s="328">
        <f t="shared" si="35"/>
        <v>1759.9361022580745</v>
      </c>
      <c r="H50" s="328">
        <f t="shared" si="35"/>
        <v>1864.7553961627445</v>
      </c>
      <c r="I50" s="328">
        <f t="shared" si="35"/>
        <v>2261.702601082718</v>
      </c>
      <c r="J50" s="328">
        <f t="shared" si="35"/>
        <v>1958.7900500702015</v>
      </c>
      <c r="K50" s="328">
        <f t="shared" si="35"/>
        <v>2829.9764962608151</v>
      </c>
      <c r="L50" s="329">
        <f t="shared" si="35"/>
        <v>3039.3252274363258</v>
      </c>
      <c r="M50" s="329">
        <f t="shared" si="35"/>
        <v>5577.50428080037</v>
      </c>
      <c r="N50" s="329">
        <f t="shared" si="35"/>
        <v>3039.3252274363258</v>
      </c>
      <c r="O50" s="329">
        <f t="shared" si="35"/>
        <v>5577.5042808003709</v>
      </c>
      <c r="P50" s="328">
        <f t="shared" si="35"/>
        <v>2317.8643860622919</v>
      </c>
      <c r="Q50" s="328">
        <f t="shared" si="35"/>
        <v>2262.3171626333892</v>
      </c>
      <c r="R50" s="328">
        <f t="shared" si="35"/>
        <v>2266.4846879589677</v>
      </c>
      <c r="S50" s="328">
        <f t="shared" si="35"/>
        <v>2224.4213843314169</v>
      </c>
      <c r="T50" s="328">
        <f t="shared" si="35"/>
        <v>2243.8629852376766</v>
      </c>
      <c r="U50" s="328">
        <f t="shared" si="35"/>
        <v>2220.2740015247614</v>
      </c>
      <c r="V50" s="328">
        <f t="shared" si="35"/>
        <v>2170.1847207201781</v>
      </c>
      <c r="W50" s="328">
        <f t="shared" si="35"/>
        <v>1759.9361022580745</v>
      </c>
      <c r="X50" s="328">
        <f t="shared" si="35"/>
        <v>1616.3044069642497</v>
      </c>
      <c r="Y50" s="328">
        <f t="shared" si="35"/>
        <v>1996.3258215251299</v>
      </c>
      <c r="Z50" s="328">
        <f t="shared" si="35"/>
        <v>1901.8704796953182</v>
      </c>
      <c r="AA50" s="328">
        <f t="shared" si="35"/>
        <v>1864.7553961627445</v>
      </c>
      <c r="AB50" s="328">
        <f t="shared" si="35"/>
        <v>1841.8372539120342</v>
      </c>
      <c r="AC50" s="328">
        <f t="shared" si="35"/>
        <v>2509.890266018931</v>
      </c>
      <c r="AD50" s="328">
        <f t="shared" si="35"/>
        <v>2333.5125547885104</v>
      </c>
      <c r="AE50" s="328">
        <f t="shared" si="35"/>
        <v>2261.702601082718</v>
      </c>
      <c r="AF50" s="328">
        <f t="shared" si="35"/>
        <v>2175.6563670514588</v>
      </c>
      <c r="AG50" s="328">
        <f t="shared" si="35"/>
        <v>2342.1141317879383</v>
      </c>
      <c r="AH50" s="328">
        <f t="shared" si="35"/>
        <v>1890.2091661418208</v>
      </c>
      <c r="AI50" s="328">
        <f t="shared" si="35"/>
        <v>1958.7900500702015</v>
      </c>
      <c r="AJ50" s="328">
        <f t="shared" si="35"/>
        <v>1610.084676939784</v>
      </c>
      <c r="AK50" s="328">
        <f t="shared" si="35"/>
        <v>1944.8929469999227</v>
      </c>
      <c r="AL50" s="328">
        <f t="shared" si="35"/>
        <v>2443.6421159949587</v>
      </c>
      <c r="AM50" s="328">
        <f t="shared" si="35"/>
        <v>2829.9764962608151</v>
      </c>
      <c r="AN50" s="328">
        <f t="shared" si="35"/>
        <v>3107.1899402570389</v>
      </c>
      <c r="AO50" s="328">
        <f t="shared" si="35"/>
        <v>3068.8808160382537</v>
      </c>
      <c r="AP50" s="328">
        <f t="shared" si="35"/>
        <v>2861.36130795908</v>
      </c>
      <c r="AQ50" s="328">
        <f t="shared" si="35"/>
        <v>3039.3252274363258</v>
      </c>
      <c r="AR50" s="328">
        <f t="shared" si="35"/>
        <v>5923.2271674805843</v>
      </c>
      <c r="AS50" s="328">
        <f t="shared" si="35"/>
        <v>5796.4808882066045</v>
      </c>
      <c r="AT50" s="328">
        <f t="shared" si="35"/>
        <v>5649.115174588298</v>
      </c>
      <c r="AU50" s="330">
        <f t="shared" si="35"/>
        <v>5577.5042808003709</v>
      </c>
      <c r="AW50" s="102">
        <f t="shared" ref="AW50:BC50" si="36">AW48+AW49</f>
        <v>2509.890266018931</v>
      </c>
      <c r="AX50" s="102">
        <f t="shared" si="36"/>
        <v>2261.702601082718</v>
      </c>
      <c r="AY50" s="102">
        <f t="shared" si="36"/>
        <v>2342.1141317879383</v>
      </c>
      <c r="AZ50" s="102">
        <f t="shared" si="36"/>
        <v>1958.7900500702015</v>
      </c>
      <c r="BA50" s="102">
        <f t="shared" si="36"/>
        <v>1944.8929469999227</v>
      </c>
      <c r="BB50" s="102">
        <f t="shared" si="36"/>
        <v>2829.9764962608151</v>
      </c>
      <c r="BC50" s="276">
        <f t="shared" si="36"/>
        <v>3068.8808160382537</v>
      </c>
      <c r="BD50" s="167"/>
      <c r="BE50" s="167"/>
      <c r="BF50" s="198"/>
      <c r="BG50" s="332"/>
      <c r="BH50" s="332"/>
      <c r="BI50" s="46">
        <v>0</v>
      </c>
      <c r="BJ50" s="46">
        <v>0</v>
      </c>
      <c r="BK50" s="46">
        <v>0</v>
      </c>
      <c r="BL50" s="46">
        <v>0</v>
      </c>
      <c r="BM50" s="46">
        <v>0</v>
      </c>
      <c r="BN50" s="46"/>
      <c r="BQ50" s="102">
        <f>BQ48+BQ49</f>
        <v>2788.917520068298</v>
      </c>
      <c r="BW50" s="249"/>
      <c r="BX50" s="249"/>
    </row>
    <row r="51" spans="1:76">
      <c r="A51" s="169" t="s">
        <v>209</v>
      </c>
      <c r="B51" s="240" t="s">
        <v>237</v>
      </c>
      <c r="C51" s="171">
        <v>1069.3071277192028</v>
      </c>
      <c r="D51" s="171">
        <v>1854.3318018882212</v>
      </c>
      <c r="E51" s="171">
        <v>1846.6128768983665</v>
      </c>
      <c r="F51" s="171">
        <f>'Historical Financials THB_EN'!F51/'Historical Financials USD_TH'!$F$9</f>
        <v>1841.766748981127</v>
      </c>
      <c r="G51" s="171">
        <v>2263.4357081738885</v>
      </c>
      <c r="H51" s="171">
        <v>2298.5918822010276</v>
      </c>
      <c r="I51" s="171">
        <v>2562.4654556009227</v>
      </c>
      <c r="J51" s="171">
        <v>3640.8633789155133</v>
      </c>
      <c r="K51" s="171">
        <f>AM51</f>
        <v>4679.7008085103762</v>
      </c>
      <c r="L51" s="96">
        <f>AQ51</f>
        <v>4582.0551170657291</v>
      </c>
      <c r="M51" s="96">
        <f>AU51</f>
        <v>4514.6763502468611</v>
      </c>
      <c r="N51" s="96">
        <f>AQ51</f>
        <v>4582.0551170657291</v>
      </c>
      <c r="O51" s="96">
        <f>AU51</f>
        <v>4514.6763502468611</v>
      </c>
      <c r="P51" s="171">
        <v>1842.7179828377434</v>
      </c>
      <c r="Q51" s="171">
        <v>1838.7456589274298</v>
      </c>
      <c r="R51" s="171">
        <v>1871.9171601780142</v>
      </c>
      <c r="S51" s="171">
        <v>1876.2879720603653</v>
      </c>
      <c r="T51" s="171">
        <v>1858.9180561960663</v>
      </c>
      <c r="U51" s="171">
        <v>1912.7562544765517</v>
      </c>
      <c r="V51" s="171">
        <v>1858.9195248813176</v>
      </c>
      <c r="W51" s="171">
        <f>G51</f>
        <v>2263.4357081738885</v>
      </c>
      <c r="X51" s="171">
        <v>2213.5085730455653</v>
      </c>
      <c r="Y51" s="171">
        <v>2351.5458146722008</v>
      </c>
      <c r="Z51" s="171">
        <v>2311.8544793734327</v>
      </c>
      <c r="AA51" s="171">
        <v>2298.5918822010276</v>
      </c>
      <c r="AB51" s="171">
        <v>2448.7853583509273</v>
      </c>
      <c r="AC51" s="171">
        <v>2536.4391049510805</v>
      </c>
      <c r="AD51" s="171">
        <v>2572.012167182038</v>
      </c>
      <c r="AE51" s="171">
        <f>I51</f>
        <v>2562.4654556009227</v>
      </c>
      <c r="AF51" s="171">
        <v>2712.3337232693084</v>
      </c>
      <c r="AG51" s="171">
        <f>'Historical Financials THB_EN'!AG51/AG$9</f>
        <v>2789.6581820982019</v>
      </c>
      <c r="AH51" s="171">
        <f>'Historical Financials THB_EN'!AH51/AH$9</f>
        <v>3315.5842953213219</v>
      </c>
      <c r="AI51" s="171">
        <f>J51</f>
        <v>3640.8633789155133</v>
      </c>
      <c r="AJ51" s="171">
        <f>'Historical Financials THB_EN'!AJ51/AJ$9</f>
        <v>4095.5974679653427</v>
      </c>
      <c r="AK51" s="171">
        <v>4304.8972900938279</v>
      </c>
      <c r="AL51" s="171">
        <v>4629.6811451988178</v>
      </c>
      <c r="AM51" s="171">
        <v>4679.7008085103762</v>
      </c>
      <c r="AN51" s="171">
        <v>4803.5036794638463</v>
      </c>
      <c r="AO51" s="171">
        <v>4743.880729116665</v>
      </c>
      <c r="AP51" s="171">
        <v>4723.8792948460214</v>
      </c>
      <c r="AQ51" s="171">
        <v>4582.0551170657291</v>
      </c>
      <c r="AR51" s="171">
        <v>4401.6633108058486</v>
      </c>
      <c r="AS51" s="171">
        <v>4384.3812175264247</v>
      </c>
      <c r="AT51" s="171">
        <v>4376.1669599057423</v>
      </c>
      <c r="AU51" s="276">
        <v>4514.6763502468611</v>
      </c>
      <c r="AW51" s="102">
        <f>AC51</f>
        <v>2536.4391049510805</v>
      </c>
      <c r="AX51" s="102">
        <f>AE51</f>
        <v>2562.4654556009227</v>
      </c>
      <c r="AY51" s="102">
        <f>AG51</f>
        <v>2789.6581820982019</v>
      </c>
      <c r="AZ51" s="102">
        <f>AI51</f>
        <v>3640.8633789155133</v>
      </c>
      <c r="BA51" s="102">
        <f>AK51</f>
        <v>4304.8972900938279</v>
      </c>
      <c r="BB51" s="102">
        <f>AM51</f>
        <v>4679.7008085103762</v>
      </c>
      <c r="BC51" s="276">
        <f>AO51</f>
        <v>4743.880729116665</v>
      </c>
      <c r="BD51" s="167"/>
      <c r="BE51" s="167"/>
      <c r="BF51" s="198"/>
      <c r="BI51" s="46">
        <v>0</v>
      </c>
      <c r="BJ51" s="46">
        <v>0</v>
      </c>
      <c r="BK51" s="46">
        <v>0</v>
      </c>
      <c r="BL51" s="46">
        <v>0</v>
      </c>
      <c r="BM51" s="46">
        <v>0</v>
      </c>
      <c r="BN51" s="46"/>
      <c r="BQ51" s="178">
        <v>4025.3700534586364</v>
      </c>
      <c r="BW51" s="249"/>
      <c r="BX51" s="249"/>
    </row>
    <row r="52" spans="1:76">
      <c r="A52" s="35" t="s">
        <v>210</v>
      </c>
      <c r="B52" s="240" t="s">
        <v>237</v>
      </c>
      <c r="C52" s="88">
        <f t="shared" ref="C52:AU52" si="37">C51-C53-C54</f>
        <v>1058.2628278051029</v>
      </c>
      <c r="D52" s="88">
        <f t="shared" si="37"/>
        <v>1849.9457262583933</v>
      </c>
      <c r="E52" s="88">
        <f t="shared" si="37"/>
        <v>1835.9278653416734</v>
      </c>
      <c r="F52" s="88">
        <f t="shared" si="37"/>
        <v>1809.9065446755951</v>
      </c>
      <c r="G52" s="88">
        <f t="shared" si="37"/>
        <v>1749.8210592335613</v>
      </c>
      <c r="H52" s="88">
        <f t="shared" si="37"/>
        <v>1799.7697333784076</v>
      </c>
      <c r="I52" s="88">
        <f t="shared" si="37"/>
        <v>2070.328014802948</v>
      </c>
      <c r="J52" s="88">
        <f t="shared" si="37"/>
        <v>3126.8287899048064</v>
      </c>
      <c r="K52" s="88">
        <f t="shared" si="37"/>
        <v>4005.0699156851506</v>
      </c>
      <c r="L52" s="122">
        <f t="shared" si="37"/>
        <v>3829.8718246335479</v>
      </c>
      <c r="M52" s="122">
        <f t="shared" si="37"/>
        <v>3720.406996680771</v>
      </c>
      <c r="N52" s="122">
        <f t="shared" si="37"/>
        <v>3829.8718246335479</v>
      </c>
      <c r="O52" s="122">
        <f t="shared" si="37"/>
        <v>3720.406996680771</v>
      </c>
      <c r="P52" s="88">
        <f t="shared" si="37"/>
        <v>1831.4209188460686</v>
      </c>
      <c r="Q52" s="88">
        <f t="shared" si="37"/>
        <v>1826.0307898904812</v>
      </c>
      <c r="R52" s="88">
        <f t="shared" si="37"/>
        <v>1855.7622480543598</v>
      </c>
      <c r="S52" s="88">
        <f t="shared" si="37"/>
        <v>1843.9159068191238</v>
      </c>
      <c r="T52" s="88">
        <f t="shared" si="37"/>
        <v>1824.2684558393491</v>
      </c>
      <c r="U52" s="88">
        <f t="shared" si="37"/>
        <v>1844.4317916533853</v>
      </c>
      <c r="V52" s="88">
        <f t="shared" si="37"/>
        <v>1795.811538657862</v>
      </c>
      <c r="W52" s="88">
        <f t="shared" si="37"/>
        <v>1749.8210592335613</v>
      </c>
      <c r="X52" s="88">
        <f t="shared" si="37"/>
        <v>1702.0610161223133</v>
      </c>
      <c r="Y52" s="88">
        <f>Y51-Y53-Y54</f>
        <v>1850.3906231496173</v>
      </c>
      <c r="Z52" s="88">
        <f t="shared" si="37"/>
        <v>1815.0061314944351</v>
      </c>
      <c r="AA52" s="88">
        <f t="shared" si="37"/>
        <v>1799.7697333784076</v>
      </c>
      <c r="AB52" s="88">
        <f t="shared" si="37"/>
        <v>1937.313105859384</v>
      </c>
      <c r="AC52" s="88">
        <f t="shared" si="37"/>
        <v>2026.6621281288908</v>
      </c>
      <c r="AD52" s="88">
        <f t="shared" si="37"/>
        <v>2055.7648581119829</v>
      </c>
      <c r="AE52" s="88">
        <f t="shared" si="37"/>
        <v>2070.328014802948</v>
      </c>
      <c r="AF52" s="88">
        <f t="shared" si="37"/>
        <v>2204.1067224768581</v>
      </c>
      <c r="AG52" s="88">
        <f t="shared" si="37"/>
        <v>2292.8292025511651</v>
      </c>
      <c r="AH52" s="88">
        <f t="shared" si="37"/>
        <v>2809.7052600664101</v>
      </c>
      <c r="AI52" s="88">
        <f t="shared" si="37"/>
        <v>3126.8287899048064</v>
      </c>
      <c r="AJ52" s="88">
        <f t="shared" si="37"/>
        <v>3562.140030353678</v>
      </c>
      <c r="AK52" s="88">
        <f t="shared" si="37"/>
        <v>3761.7317229069686</v>
      </c>
      <c r="AL52" s="88">
        <f t="shared" si="37"/>
        <v>3990.0451759826701</v>
      </c>
      <c r="AM52" s="88">
        <f t="shared" si="37"/>
        <v>4005.0699156851506</v>
      </c>
      <c r="AN52" s="88">
        <f t="shared" si="37"/>
        <v>4072.0101409229947</v>
      </c>
      <c r="AO52" s="88">
        <f t="shared" si="37"/>
        <v>4009.8683354739405</v>
      </c>
      <c r="AP52" s="88">
        <f t="shared" si="37"/>
        <v>3930.8779448154578</v>
      </c>
      <c r="AQ52" s="88">
        <f t="shared" si="37"/>
        <v>3829.8718246335479</v>
      </c>
      <c r="AR52" s="88">
        <f t="shared" si="37"/>
        <v>3648.1659186072147</v>
      </c>
      <c r="AS52" s="88">
        <f t="shared" si="37"/>
        <v>3618.6268270180158</v>
      </c>
      <c r="AT52" s="88">
        <f t="shared" si="37"/>
        <v>3607.9898540332742</v>
      </c>
      <c r="AU52" s="278">
        <f t="shared" si="37"/>
        <v>3720.406996680771</v>
      </c>
      <c r="AW52" s="128">
        <f t="shared" ref="AW52:BC52" si="38">AW51-AW53-AW54</f>
        <v>2026.6621281288908</v>
      </c>
      <c r="AX52" s="128">
        <f t="shared" si="38"/>
        <v>2070.328014802948</v>
      </c>
      <c r="AY52" s="128">
        <f t="shared" si="38"/>
        <v>2292.8292025511651</v>
      </c>
      <c r="AZ52" s="128">
        <f t="shared" si="38"/>
        <v>3126.8287899048064</v>
      </c>
      <c r="BA52" s="128">
        <f t="shared" si="38"/>
        <v>3761.7317229069686</v>
      </c>
      <c r="BB52" s="128">
        <f t="shared" si="38"/>
        <v>4005.0699156851506</v>
      </c>
      <c r="BC52" s="278">
        <f t="shared" si="38"/>
        <v>4009.8683354739405</v>
      </c>
      <c r="BD52" s="124"/>
      <c r="BE52" s="124"/>
      <c r="BF52" s="123"/>
      <c r="BI52" s="46">
        <v>0</v>
      </c>
      <c r="BJ52" s="46">
        <v>0</v>
      </c>
      <c r="BK52" s="46">
        <v>0</v>
      </c>
      <c r="BL52" s="46">
        <v>0</v>
      </c>
      <c r="BM52" s="46">
        <v>0</v>
      </c>
      <c r="BN52" s="46"/>
      <c r="BQ52" s="128">
        <f>BQ51-BQ53-BQ54</f>
        <v>3232.3687034034565</v>
      </c>
      <c r="BW52" s="249"/>
      <c r="BX52" s="249"/>
    </row>
    <row r="53" spans="1:76">
      <c r="A53" s="35" t="s">
        <v>211</v>
      </c>
      <c r="B53" s="240" t="s">
        <v>237</v>
      </c>
      <c r="C53" s="88">
        <v>11.04429991409989</v>
      </c>
      <c r="D53" s="88">
        <v>4.3860756298278387</v>
      </c>
      <c r="E53" s="88">
        <v>10.685011556693087</v>
      </c>
      <c r="F53" s="88">
        <f>'Historical Financials THB_EN'!F53/'Historical Financials USD_TH'!$F$9</f>
        <v>31.860204305531855</v>
      </c>
      <c r="G53" s="88">
        <v>62.379273731153113</v>
      </c>
      <c r="H53" s="88">
        <v>86.667839705613403</v>
      </c>
      <c r="I53" s="88">
        <v>77.016552844348553</v>
      </c>
      <c r="J53" s="88">
        <v>58.904161146112862</v>
      </c>
      <c r="K53" s="88">
        <f>AM53</f>
        <v>216.25914098083805</v>
      </c>
      <c r="L53" s="122">
        <f>AQ53</f>
        <v>280.40611527492206</v>
      </c>
      <c r="M53" s="122">
        <f>AU53</f>
        <v>298.05773526738602</v>
      </c>
      <c r="N53" s="122">
        <f>AQ53</f>
        <v>280.40611527492206</v>
      </c>
      <c r="O53" s="122">
        <f>AU53</f>
        <v>298.05773526738602</v>
      </c>
      <c r="P53" s="88">
        <v>11.297063991674772</v>
      </c>
      <c r="Q53" s="88">
        <v>12.714869036948512</v>
      </c>
      <c r="R53" s="88">
        <v>16.154912123654459</v>
      </c>
      <c r="S53" s="88">
        <v>32.37206524124143</v>
      </c>
      <c r="T53" s="88">
        <v>34.649600356717237</v>
      </c>
      <c r="U53" s="88">
        <v>68.324462823166328</v>
      </c>
      <c r="V53" s="88">
        <v>63.107986223455498</v>
      </c>
      <c r="W53" s="88">
        <f>G52:G53</f>
        <v>62.379273731153113</v>
      </c>
      <c r="X53" s="88">
        <v>54.558415958549347</v>
      </c>
      <c r="Y53" s="88">
        <v>60.791638047417166</v>
      </c>
      <c r="Z53" s="88">
        <v>87.878447934538741</v>
      </c>
      <c r="AA53" s="88">
        <v>86.667839705613403</v>
      </c>
      <c r="AB53" s="88">
        <v>89.383442302889975</v>
      </c>
      <c r="AC53" s="88">
        <v>86.980290049516483</v>
      </c>
      <c r="AD53" s="88">
        <v>87.598465701630261</v>
      </c>
      <c r="AE53" s="88">
        <f>I53</f>
        <v>77.016552844348553</v>
      </c>
      <c r="AF53" s="88">
        <v>76.469995732958679</v>
      </c>
      <c r="AG53" s="88">
        <f>'Historical Financials THB_EN'!AG53/AG$9</f>
        <v>59.116828987613232</v>
      </c>
      <c r="AH53" s="88">
        <f>'Historical Financials THB_EN'!AH53/AH$9</f>
        <v>60.125807650351824</v>
      </c>
      <c r="AI53" s="88">
        <f>J53</f>
        <v>58.904161146112862</v>
      </c>
      <c r="AJ53" s="88">
        <f>'Historical Financials THB_EN'!AJ53/AJ$9</f>
        <v>57.209766968282324</v>
      </c>
      <c r="AK53" s="88">
        <v>94.708296148001637</v>
      </c>
      <c r="AL53" s="88">
        <v>180.65316941610661</v>
      </c>
      <c r="AM53" s="88">
        <v>216.25914098083805</v>
      </c>
      <c r="AN53" s="88">
        <v>263.92745436427481</v>
      </c>
      <c r="AO53" s="88">
        <v>250.21305522877407</v>
      </c>
      <c r="AP53" s="88">
        <v>306.79186320561979</v>
      </c>
      <c r="AQ53" s="88">
        <v>280.40611527492206</v>
      </c>
      <c r="AR53" s="88">
        <v>297.29260021058303</v>
      </c>
      <c r="AS53" s="88">
        <v>283.25142033958662</v>
      </c>
      <c r="AT53" s="88">
        <v>297.37019827594372</v>
      </c>
      <c r="AU53" s="278">
        <v>298.05773526738602</v>
      </c>
      <c r="AW53" s="128">
        <f>AC53</f>
        <v>86.980290049516483</v>
      </c>
      <c r="AX53" s="128">
        <f>AE53</f>
        <v>77.016552844348553</v>
      </c>
      <c r="AY53" s="128">
        <f>AG53</f>
        <v>59.116828987613232</v>
      </c>
      <c r="AZ53" s="128">
        <f>AI53</f>
        <v>58.904161146112862</v>
      </c>
      <c r="BA53" s="128">
        <f>AK53</f>
        <v>94.708296148001637</v>
      </c>
      <c r="BB53" s="128">
        <f>AM53</f>
        <v>216.25914098083805</v>
      </c>
      <c r="BC53" s="278">
        <f>AO53</f>
        <v>250.21305522877407</v>
      </c>
      <c r="BD53" s="124"/>
      <c r="BE53" s="124"/>
      <c r="BF53" s="123"/>
      <c r="BI53" s="46">
        <v>0</v>
      </c>
      <c r="BJ53" s="46">
        <v>0</v>
      </c>
      <c r="BK53" s="46">
        <v>0</v>
      </c>
      <c r="BL53" s="46">
        <v>0</v>
      </c>
      <c r="BM53" s="46">
        <v>0</v>
      </c>
      <c r="BN53" s="46"/>
      <c r="BQ53" s="177">
        <v>306.79186323023629</v>
      </c>
      <c r="BW53" s="249"/>
      <c r="BX53" s="249"/>
    </row>
    <row r="54" spans="1:76">
      <c r="A54" s="35" t="s">
        <v>212</v>
      </c>
      <c r="B54" s="240" t="s">
        <v>237</v>
      </c>
      <c r="C54" s="88">
        <v>0</v>
      </c>
      <c r="D54" s="88">
        <v>0</v>
      </c>
      <c r="E54" s="88">
        <v>0</v>
      </c>
      <c r="F54" s="88">
        <v>0</v>
      </c>
      <c r="G54" s="88">
        <v>451.23537520917392</v>
      </c>
      <c r="H54" s="88">
        <v>412.15430911700651</v>
      </c>
      <c r="I54" s="88">
        <v>415.12088795362638</v>
      </c>
      <c r="J54" s="88">
        <v>455.13042786459368</v>
      </c>
      <c r="K54" s="88">
        <f>AM54</f>
        <v>458.37175184438729</v>
      </c>
      <c r="L54" s="122">
        <f>AQ54</f>
        <v>471.77717715725936</v>
      </c>
      <c r="M54" s="122">
        <f>AU54</f>
        <v>496.21161829870397</v>
      </c>
      <c r="N54" s="122">
        <f>AQ54</f>
        <v>471.77717715725936</v>
      </c>
      <c r="O54" s="122">
        <f>AU54</f>
        <v>496.21161829870397</v>
      </c>
      <c r="P54" s="88">
        <v>0</v>
      </c>
      <c r="Q54" s="88">
        <v>0</v>
      </c>
      <c r="R54" s="88">
        <v>0</v>
      </c>
      <c r="S54" s="88">
        <v>0</v>
      </c>
      <c r="T54" s="88">
        <v>0</v>
      </c>
      <c r="U54" s="88">
        <v>0</v>
      </c>
      <c r="V54" s="88">
        <v>0</v>
      </c>
      <c r="W54" s="88">
        <v>451.23537520917392</v>
      </c>
      <c r="X54" s="88">
        <v>456.8891409647029</v>
      </c>
      <c r="Y54" s="88">
        <v>440.36355347516638</v>
      </c>
      <c r="Z54" s="88">
        <v>408.96989994445914</v>
      </c>
      <c r="AA54" s="88">
        <v>412.15430911700651</v>
      </c>
      <c r="AB54" s="88">
        <v>422.08881018865361</v>
      </c>
      <c r="AC54" s="88">
        <v>422.7966867726733</v>
      </c>
      <c r="AD54" s="88">
        <v>428.64884336842471</v>
      </c>
      <c r="AE54" s="88">
        <f>I54</f>
        <v>415.12088795362638</v>
      </c>
      <c r="AF54" s="88">
        <v>431.75700505949186</v>
      </c>
      <c r="AG54" s="88">
        <f>'Historical Financials THB_EN'!AG54/AG$9</f>
        <v>437.71215055942366</v>
      </c>
      <c r="AH54" s="88">
        <f>'Historical Financials THB_EN'!AH54/AH$9</f>
        <v>445.75322760455998</v>
      </c>
      <c r="AI54" s="88">
        <f>J54</f>
        <v>455.13042786459368</v>
      </c>
      <c r="AJ54" s="88">
        <f>'Historical Financials THB_EN'!AJ54/AJ$9</f>
        <v>476.24767064338272</v>
      </c>
      <c r="AK54" s="88">
        <v>448.45727103885764</v>
      </c>
      <c r="AL54" s="88">
        <v>458.98279980004077</v>
      </c>
      <c r="AM54" s="88">
        <v>458.37175184438729</v>
      </c>
      <c r="AN54" s="88">
        <v>467.56608417657657</v>
      </c>
      <c r="AO54" s="88">
        <v>483.7993384139499</v>
      </c>
      <c r="AP54" s="88">
        <v>486.20948682494389</v>
      </c>
      <c r="AQ54" s="88">
        <v>471.77717715725936</v>
      </c>
      <c r="AR54" s="88">
        <v>456.20479198805066</v>
      </c>
      <c r="AS54" s="88">
        <v>482.50297016882212</v>
      </c>
      <c r="AT54" s="88">
        <v>470.80690759652407</v>
      </c>
      <c r="AU54" s="278">
        <v>496.21161829870397</v>
      </c>
      <c r="AW54" s="128">
        <f>AC54</f>
        <v>422.7966867726733</v>
      </c>
      <c r="AX54" s="128">
        <f>AE54</f>
        <v>415.12088795362638</v>
      </c>
      <c r="AY54" s="128">
        <f>AG54</f>
        <v>437.71215055942366</v>
      </c>
      <c r="AZ54" s="128">
        <f>AI54</f>
        <v>455.13042786459368</v>
      </c>
      <c r="BA54" s="128">
        <f>AK54</f>
        <v>448.45727103885764</v>
      </c>
      <c r="BB54" s="128">
        <f>AM54</f>
        <v>458.37175184438729</v>
      </c>
      <c r="BC54" s="278">
        <f>AO54</f>
        <v>483.7993384139499</v>
      </c>
      <c r="BD54" s="124"/>
      <c r="BE54" s="124"/>
      <c r="BF54" s="123"/>
      <c r="BI54" s="46">
        <v>0</v>
      </c>
      <c r="BJ54" s="46">
        <v>0</v>
      </c>
      <c r="BK54" s="46">
        <v>0</v>
      </c>
      <c r="BL54" s="46">
        <v>0</v>
      </c>
      <c r="BM54" s="46">
        <v>0</v>
      </c>
      <c r="BN54" s="46"/>
      <c r="BQ54" s="128">
        <v>486.20948682494389</v>
      </c>
      <c r="BW54" s="249"/>
      <c r="BX54" s="249"/>
    </row>
    <row r="55" spans="1:76">
      <c r="A55" s="35" t="s">
        <v>213</v>
      </c>
      <c r="B55" s="240" t="s">
        <v>214</v>
      </c>
      <c r="C55" s="71">
        <f t="shared" ref="C55:Z55" si="39">C50/C51</f>
        <v>0.93185695232778165</v>
      </c>
      <c r="D55" s="71">
        <f t="shared" si="39"/>
        <v>0.62996664462971796</v>
      </c>
      <c r="E55" s="71">
        <f t="shared" si="39"/>
        <v>1.2562815178148783</v>
      </c>
      <c r="F55" s="71">
        <f t="shared" si="39"/>
        <v>1.2077649819457192</v>
      </c>
      <c r="G55" s="71">
        <f t="shared" si="39"/>
        <v>0.77755073665333696</v>
      </c>
      <c r="H55" s="71">
        <f t="shared" si="39"/>
        <v>0.81125988941418303</v>
      </c>
      <c r="I55" s="71">
        <f t="shared" si="39"/>
        <v>0.88262754767647278</v>
      </c>
      <c r="J55" s="71">
        <f t="shared" si="39"/>
        <v>0.53800152497171072</v>
      </c>
      <c r="K55" s="71">
        <f t="shared" si="39"/>
        <v>0.60473449309286975</v>
      </c>
      <c r="L55" s="72">
        <f t="shared" si="39"/>
        <v>0.66331049055181568</v>
      </c>
      <c r="M55" s="149">
        <f t="shared" si="39"/>
        <v>1.2354161955586016</v>
      </c>
      <c r="N55" s="72">
        <f t="shared" si="39"/>
        <v>0.66331049055181568</v>
      </c>
      <c r="O55" s="149">
        <f t="shared" si="39"/>
        <v>1.2354161955586018</v>
      </c>
      <c r="P55" s="71">
        <f t="shared" si="39"/>
        <v>1.2578508527348466</v>
      </c>
      <c r="Q55" s="71">
        <f t="shared" si="39"/>
        <v>1.2303589415150737</v>
      </c>
      <c r="R55" s="71">
        <f t="shared" si="39"/>
        <v>1.2107825795792326</v>
      </c>
      <c r="S55" s="71">
        <f t="shared" si="39"/>
        <v>1.1855436998238409</v>
      </c>
      <c r="T55" s="71">
        <f t="shared" si="39"/>
        <v>1.2070800957355428</v>
      </c>
      <c r="U55" s="71">
        <f t="shared" si="39"/>
        <v>1.1607720514982007</v>
      </c>
      <c r="V55" s="71">
        <f t="shared" si="39"/>
        <v>1.1674441478894753</v>
      </c>
      <c r="W55" s="71">
        <f t="shared" si="39"/>
        <v>0.77755073665333696</v>
      </c>
      <c r="X55" s="71">
        <f t="shared" si="39"/>
        <v>0.73020020190858226</v>
      </c>
      <c r="Y55" s="71">
        <f t="shared" si="39"/>
        <v>0.8489419211266408</v>
      </c>
      <c r="Z55" s="71">
        <f t="shared" si="39"/>
        <v>0.82266011838719633</v>
      </c>
      <c r="AA55" s="71">
        <f>AA50/AA51</f>
        <v>0.81125988941418303</v>
      </c>
      <c r="AB55" s="71">
        <f>AB50/AB51</f>
        <v>0.75214319933388241</v>
      </c>
      <c r="AC55" s="71">
        <f t="shared" ref="AC55:AU55" si="40">AC50/AC51</f>
        <v>0.98953302727421022</v>
      </c>
      <c r="AD55" s="71">
        <f t="shared" si="40"/>
        <v>0.90727119589996585</v>
      </c>
      <c r="AE55" s="71">
        <f t="shared" si="40"/>
        <v>0.88262754767647278</v>
      </c>
      <c r="AF55" s="71">
        <f t="shared" si="40"/>
        <v>0.80213446759384532</v>
      </c>
      <c r="AG55" s="71">
        <f t="shared" si="40"/>
        <v>0.83957029101907754</v>
      </c>
      <c r="AH55" s="71">
        <f t="shared" si="40"/>
        <v>0.57009835907629536</v>
      </c>
      <c r="AI55" s="71">
        <f t="shared" si="40"/>
        <v>0.53800152497171072</v>
      </c>
      <c r="AJ55" s="71">
        <f t="shared" si="40"/>
        <v>0.39312571353347869</v>
      </c>
      <c r="AK55" s="71">
        <f t="shared" si="40"/>
        <v>0.45178614399823058</v>
      </c>
      <c r="AL55" s="71">
        <f t="shared" si="40"/>
        <v>0.5278208238010349</v>
      </c>
      <c r="AM55" s="71">
        <f t="shared" si="40"/>
        <v>0.60473449309286975</v>
      </c>
      <c r="AN55" s="71">
        <f t="shared" si="40"/>
        <v>0.64685907362599437</v>
      </c>
      <c r="AO55" s="71">
        <f t="shared" si="40"/>
        <v>0.64691356955968304</v>
      </c>
      <c r="AP55" s="71">
        <f t="shared" si="40"/>
        <v>0.60572278192649043</v>
      </c>
      <c r="AQ55" s="71">
        <f t="shared" si="40"/>
        <v>0.66331049055181568</v>
      </c>
      <c r="AR55" s="71">
        <f t="shared" si="40"/>
        <v>1.3456792919484273</v>
      </c>
      <c r="AS55" s="71">
        <f t="shared" si="40"/>
        <v>1.3220750205377572</v>
      </c>
      <c r="AT55" s="71">
        <f t="shared" si="40"/>
        <v>1.2908820038963902</v>
      </c>
      <c r="AU55" s="265">
        <f t="shared" si="40"/>
        <v>1.2354161955586018</v>
      </c>
      <c r="AW55" s="46">
        <f t="shared" ref="AW55:BC55" si="41">AW50/AW51</f>
        <v>0.98953302727421022</v>
      </c>
      <c r="AX55" s="46">
        <f t="shared" si="41"/>
        <v>0.88262754767647278</v>
      </c>
      <c r="AY55" s="46">
        <f t="shared" si="41"/>
        <v>0.83957029101907754</v>
      </c>
      <c r="AZ55" s="46">
        <f t="shared" si="41"/>
        <v>0.53800152497171072</v>
      </c>
      <c r="BA55" s="46">
        <f t="shared" si="41"/>
        <v>0.45178614399823058</v>
      </c>
      <c r="BB55" s="46">
        <f t="shared" si="41"/>
        <v>0.60473449309286975</v>
      </c>
      <c r="BC55" s="333">
        <f t="shared" si="41"/>
        <v>0.64691356955968304</v>
      </c>
      <c r="BD55" s="182"/>
      <c r="BE55" s="182"/>
      <c r="BF55" s="184"/>
      <c r="BI55" s="46">
        <v>0</v>
      </c>
      <c r="BJ55" s="46">
        <v>0</v>
      </c>
      <c r="BK55" s="46">
        <v>0</v>
      </c>
      <c r="BL55" s="46">
        <v>0</v>
      </c>
      <c r="BM55" s="46">
        <v>0</v>
      </c>
      <c r="BN55" s="46"/>
      <c r="BQ55" s="46">
        <f>BQ50/BQ51</f>
        <v>0.69283506436185494</v>
      </c>
      <c r="BW55" s="249"/>
      <c r="BX55" s="249"/>
    </row>
    <row r="56" spans="1:76">
      <c r="A56" s="35" t="s">
        <v>215</v>
      </c>
      <c r="B56" s="240" t="s">
        <v>237</v>
      </c>
      <c r="C56" s="105">
        <f>C51+C50</f>
        <v>2065.7484088579931</v>
      </c>
      <c r="D56" s="105">
        <f>D51+D50</f>
        <v>3022.4989851539231</v>
      </c>
      <c r="E56" s="105">
        <f>E51+E50</f>
        <v>4166.4785047047453</v>
      </c>
      <c r="F56" s="105">
        <f>F51+F50</f>
        <v>4066.1881333125439</v>
      </c>
      <c r="G56" s="105">
        <f>G51+G50</f>
        <v>4023.3718104319632</v>
      </c>
      <c r="H56" s="105">
        <f t="shared" ref="H56:AP56" si="42">H51+H50</f>
        <v>4163.3472783637717</v>
      </c>
      <c r="I56" s="105">
        <f t="shared" si="42"/>
        <v>4824.1680566836403</v>
      </c>
      <c r="J56" s="105">
        <f t="shared" si="42"/>
        <v>5599.6534289857145</v>
      </c>
      <c r="K56" s="105">
        <f t="shared" si="42"/>
        <v>7509.6773047711913</v>
      </c>
      <c r="L56" s="106">
        <f t="shared" si="42"/>
        <v>7621.3803445020549</v>
      </c>
      <c r="M56" s="122">
        <f t="shared" si="42"/>
        <v>10092.180631047231</v>
      </c>
      <c r="N56" s="106">
        <f t="shared" si="42"/>
        <v>7621.3803445020549</v>
      </c>
      <c r="O56" s="122">
        <f t="shared" si="42"/>
        <v>10092.180631047231</v>
      </c>
      <c r="P56" s="105">
        <f t="shared" si="42"/>
        <v>4160.5823689000354</v>
      </c>
      <c r="Q56" s="105">
        <f t="shared" si="42"/>
        <v>4101.0628215608194</v>
      </c>
      <c r="R56" s="105">
        <f t="shared" si="42"/>
        <v>4138.4018481369822</v>
      </c>
      <c r="S56" s="105">
        <f t="shared" si="42"/>
        <v>4100.7093563917824</v>
      </c>
      <c r="T56" s="105">
        <f t="shared" si="42"/>
        <v>4102.7810414337428</v>
      </c>
      <c r="U56" s="105">
        <f t="shared" si="42"/>
        <v>4133.0302560013133</v>
      </c>
      <c r="V56" s="105">
        <f t="shared" si="42"/>
        <v>4029.1042456014957</v>
      </c>
      <c r="W56" s="105">
        <f t="shared" si="42"/>
        <v>4023.3718104319632</v>
      </c>
      <c r="X56" s="105">
        <f t="shared" si="42"/>
        <v>3829.812980009815</v>
      </c>
      <c r="Y56" s="105">
        <f t="shared" si="42"/>
        <v>4347.8716361973311</v>
      </c>
      <c r="Z56" s="105">
        <f t="shared" si="42"/>
        <v>4213.7249590687506</v>
      </c>
      <c r="AA56" s="105">
        <f t="shared" si="42"/>
        <v>4163.3472783637717</v>
      </c>
      <c r="AB56" s="105">
        <f t="shared" si="42"/>
        <v>4290.6226122629614</v>
      </c>
      <c r="AC56" s="105">
        <f t="shared" si="42"/>
        <v>5046.329370970012</v>
      </c>
      <c r="AD56" s="105">
        <f t="shared" si="42"/>
        <v>4905.5247219705489</v>
      </c>
      <c r="AE56" s="105">
        <f t="shared" si="42"/>
        <v>4824.1680566836403</v>
      </c>
      <c r="AF56" s="105">
        <f t="shared" si="42"/>
        <v>4887.9900903207672</v>
      </c>
      <c r="AG56" s="105">
        <f t="shared" si="42"/>
        <v>5131.7723138861402</v>
      </c>
      <c r="AH56" s="105">
        <f t="shared" si="42"/>
        <v>5205.7934614631431</v>
      </c>
      <c r="AI56" s="105">
        <f t="shared" si="42"/>
        <v>5599.6534289857145</v>
      </c>
      <c r="AJ56" s="105">
        <f t="shared" si="42"/>
        <v>5705.6821449051267</v>
      </c>
      <c r="AK56" s="105">
        <f t="shared" si="42"/>
        <v>6249.7902370937509</v>
      </c>
      <c r="AL56" s="105">
        <f t="shared" si="42"/>
        <v>7073.3232611937765</v>
      </c>
      <c r="AM56" s="105">
        <f t="shared" si="42"/>
        <v>7509.6773047711913</v>
      </c>
      <c r="AN56" s="105">
        <f t="shared" si="42"/>
        <v>7910.6936197208852</v>
      </c>
      <c r="AO56" s="105">
        <f t="shared" si="42"/>
        <v>7812.7615451549191</v>
      </c>
      <c r="AP56" s="105">
        <f t="shared" si="42"/>
        <v>7585.2406028051009</v>
      </c>
      <c r="AQ56" s="105">
        <f>AQ51+AQ50</f>
        <v>7621.3803445020549</v>
      </c>
      <c r="AR56" s="105">
        <f>AR51+AR50</f>
        <v>10324.890478286434</v>
      </c>
      <c r="AS56" s="105">
        <f>AS51+AS50</f>
        <v>10180.862105733029</v>
      </c>
      <c r="AT56" s="105">
        <f>AT51+AT50</f>
        <v>10025.28213449404</v>
      </c>
      <c r="AU56" s="278">
        <f>AU51+AU50</f>
        <v>10092.180631047231</v>
      </c>
      <c r="AW56" s="98">
        <f t="shared" ref="AW56:BC56" si="43">AW51+AW50</f>
        <v>5046.329370970012</v>
      </c>
      <c r="AX56" s="98">
        <f t="shared" si="43"/>
        <v>4824.1680566836403</v>
      </c>
      <c r="AY56" s="98">
        <f t="shared" si="43"/>
        <v>5131.7723138861402</v>
      </c>
      <c r="AZ56" s="98">
        <f t="shared" si="43"/>
        <v>5599.6534289857145</v>
      </c>
      <c r="BA56" s="98">
        <f t="shared" si="43"/>
        <v>6249.7902370937509</v>
      </c>
      <c r="BB56" s="98">
        <f t="shared" si="43"/>
        <v>7509.6773047711913</v>
      </c>
      <c r="BC56" s="334">
        <f t="shared" si="43"/>
        <v>7812.7615451549191</v>
      </c>
      <c r="BD56" s="186"/>
      <c r="BE56" s="186"/>
      <c r="BF56" s="335"/>
      <c r="BI56" s="46">
        <v>0</v>
      </c>
      <c r="BJ56" s="46">
        <v>0</v>
      </c>
      <c r="BK56" s="46">
        <v>0</v>
      </c>
      <c r="BL56" s="46">
        <v>0</v>
      </c>
      <c r="BM56" s="46">
        <v>0</v>
      </c>
      <c r="BN56" s="46"/>
      <c r="BQ56" s="98">
        <f>BQ51+BQ50</f>
        <v>6814.2875735269345</v>
      </c>
      <c r="BW56" s="249"/>
      <c r="BX56" s="249"/>
    </row>
    <row r="57" spans="1:76" s="342" customFormat="1" hidden="1" outlineLevel="1">
      <c r="A57" s="336" t="s">
        <v>238</v>
      </c>
      <c r="B57" s="337" t="s">
        <v>236</v>
      </c>
      <c r="C57" s="338">
        <f t="shared" ref="C57:M57" si="44">C56/C4</f>
        <v>633.66515609140902</v>
      </c>
      <c r="D57" s="338">
        <f t="shared" si="44"/>
        <v>550.1454286774524</v>
      </c>
      <c r="E57" s="338">
        <f t="shared" si="44"/>
        <v>614.52485320128983</v>
      </c>
      <c r="F57" s="338">
        <f t="shared" si="44"/>
        <v>578.48742827038609</v>
      </c>
      <c r="G57" s="338">
        <f t="shared" si="44"/>
        <v>535.73526104287123</v>
      </c>
      <c r="H57" s="338">
        <f t="shared" si="44"/>
        <v>474.40146745257198</v>
      </c>
      <c r="I57" s="338">
        <f t="shared" si="44"/>
        <v>460.74723373276134</v>
      </c>
      <c r="J57" s="338">
        <f t="shared" si="44"/>
        <v>523.72535232392238</v>
      </c>
      <c r="K57" s="338">
        <f t="shared" si="44"/>
        <v>575.20293787701337</v>
      </c>
      <c r="L57" s="339">
        <f t="shared" si="44"/>
        <v>514.32124023707365</v>
      </c>
      <c r="M57" s="339">
        <f t="shared" si="44"/>
        <v>583.52432392904416</v>
      </c>
      <c r="N57" s="339"/>
      <c r="O57" s="339"/>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1"/>
      <c r="AW57" s="191"/>
      <c r="AX57" s="191"/>
      <c r="AY57" s="191"/>
      <c r="AZ57" s="191"/>
      <c r="BA57" s="191"/>
      <c r="BB57" s="191"/>
      <c r="BC57" s="343"/>
      <c r="BD57" s="193"/>
      <c r="BE57" s="193"/>
      <c r="BF57" s="207"/>
      <c r="BG57" s="344"/>
      <c r="BH57" s="344"/>
      <c r="BI57" s="46">
        <v>0</v>
      </c>
      <c r="BJ57" s="46">
        <v>0</v>
      </c>
      <c r="BK57" s="46">
        <v>0</v>
      </c>
      <c r="BL57" s="46">
        <v>0</v>
      </c>
      <c r="BM57" s="46">
        <v>0</v>
      </c>
      <c r="BN57" s="46"/>
      <c r="BQ57" s="193"/>
      <c r="BW57" s="249"/>
      <c r="BX57" s="249"/>
    </row>
    <row r="58" spans="1:76" collapsed="1">
      <c r="A58" s="35"/>
      <c r="B58" s="240"/>
      <c r="C58" s="105"/>
      <c r="D58" s="105"/>
      <c r="E58" s="105"/>
      <c r="F58" s="105"/>
      <c r="G58" s="105"/>
      <c r="H58" s="105"/>
      <c r="I58" s="105"/>
      <c r="J58" s="105"/>
      <c r="K58" s="105"/>
      <c r="L58" s="345"/>
      <c r="M58" s="345"/>
      <c r="N58" s="345"/>
      <c r="O58" s="34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273"/>
      <c r="AY58" s="8"/>
      <c r="AZ58" s="8"/>
      <c r="BA58" s="8"/>
      <c r="BB58" s="8"/>
      <c r="BC58" s="346"/>
      <c r="BD58" s="196"/>
      <c r="BE58" s="196"/>
      <c r="BF58" s="234"/>
      <c r="BI58" s="46">
        <v>0</v>
      </c>
      <c r="BJ58" s="46">
        <v>0</v>
      </c>
      <c r="BK58" s="46">
        <v>0</v>
      </c>
      <c r="BL58" s="46">
        <v>0</v>
      </c>
      <c r="BM58" s="46">
        <v>0</v>
      </c>
      <c r="BN58" s="46"/>
      <c r="BQ58" s="196"/>
      <c r="BW58" s="249"/>
      <c r="BX58" s="249"/>
    </row>
    <row r="59" spans="1:76" s="237" customFormat="1" ht="26">
      <c r="A59" s="80" t="s">
        <v>216</v>
      </c>
      <c r="B59" s="271"/>
      <c r="C59" s="82"/>
      <c r="D59" s="82"/>
      <c r="E59" s="82"/>
      <c r="F59" s="82"/>
      <c r="G59" s="82"/>
      <c r="H59" s="82"/>
      <c r="I59" s="82"/>
      <c r="J59" s="82"/>
      <c r="K59" s="82"/>
      <c r="L59" s="83"/>
      <c r="M59" s="83"/>
      <c r="N59" s="83"/>
      <c r="O59" s="83"/>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272"/>
      <c r="AW59" s="31"/>
      <c r="AX59" s="31"/>
      <c r="AY59" s="31"/>
      <c r="AZ59" s="31"/>
      <c r="BA59" s="31"/>
      <c r="BB59" s="31"/>
      <c r="BC59" s="238"/>
      <c r="BD59" s="32"/>
      <c r="BE59" s="32"/>
      <c r="BF59" s="239"/>
      <c r="BG59" s="30"/>
      <c r="BH59" s="30"/>
      <c r="BI59" s="46">
        <v>0</v>
      </c>
      <c r="BJ59" s="46">
        <v>0</v>
      </c>
      <c r="BK59" s="46">
        <v>0</v>
      </c>
      <c r="BL59" s="46">
        <v>0</v>
      </c>
      <c r="BM59" s="46">
        <v>0</v>
      </c>
      <c r="BN59" s="46"/>
      <c r="BQ59" s="32"/>
      <c r="BW59" s="249"/>
      <c r="BX59" s="249"/>
    </row>
    <row r="60" spans="1:76">
      <c r="A60" s="169" t="s">
        <v>0</v>
      </c>
      <c r="B60" s="240" t="s">
        <v>237</v>
      </c>
      <c r="C60" s="88">
        <f t="shared" ref="C60:M60" si="45">C15</f>
        <v>397.42885199797178</v>
      </c>
      <c r="D60" s="88">
        <f t="shared" si="45"/>
        <v>553.95371852544827</v>
      </c>
      <c r="E60" s="88">
        <f t="shared" si="45"/>
        <v>461.31942145290526</v>
      </c>
      <c r="F60" s="88">
        <f t="shared" si="45"/>
        <v>477.81732825296655</v>
      </c>
      <c r="G60" s="88">
        <f t="shared" si="45"/>
        <v>568.2826667683745</v>
      </c>
      <c r="H60" s="88">
        <f t="shared" si="45"/>
        <v>640.42140834613429</v>
      </c>
      <c r="I60" s="88">
        <f t="shared" si="45"/>
        <v>775.45759419058766</v>
      </c>
      <c r="J60" s="88">
        <f t="shared" si="45"/>
        <v>1004.2450850368494</v>
      </c>
      <c r="K60" s="88">
        <f t="shared" si="45"/>
        <v>1441.4048154345535</v>
      </c>
      <c r="L60" s="122">
        <f t="shared" si="45"/>
        <v>1146.8000054353004</v>
      </c>
      <c r="M60" s="122">
        <f t="shared" si="45"/>
        <v>1113.5520708658132</v>
      </c>
      <c r="N60" s="122">
        <f>SUM(AN60:AQ60)</f>
        <v>1146.8000054353004</v>
      </c>
      <c r="O60" s="122">
        <f>SUM(AR60:AU60)</f>
        <v>1113.5520708658128</v>
      </c>
      <c r="P60" s="88">
        <f t="shared" ref="P60:AH60" si="46">P15</f>
        <v>91.557287036988996</v>
      </c>
      <c r="Q60" s="88">
        <f t="shared" si="46"/>
        <v>132.95544735590909</v>
      </c>
      <c r="R60" s="88">
        <f t="shared" si="46"/>
        <v>127.30929224791949</v>
      </c>
      <c r="S60" s="88">
        <f t="shared" si="46"/>
        <v>125.99530161214834</v>
      </c>
      <c r="T60" s="88">
        <f t="shared" si="46"/>
        <v>139.73673381266647</v>
      </c>
      <c r="U60" s="88">
        <f t="shared" si="46"/>
        <v>153.00190201054238</v>
      </c>
      <c r="V60" s="88">
        <f t="shared" si="46"/>
        <v>135.71271579048877</v>
      </c>
      <c r="W60" s="88">
        <f t="shared" si="46"/>
        <v>139.8313151546765</v>
      </c>
      <c r="X60" s="88">
        <f t="shared" si="46"/>
        <v>145.83525829447248</v>
      </c>
      <c r="Y60" s="88">
        <f t="shared" si="46"/>
        <v>187.12774380063289</v>
      </c>
      <c r="Z60" s="88">
        <f t="shared" si="46"/>
        <v>167.22499514455529</v>
      </c>
      <c r="AA60" s="88">
        <f t="shared" si="46"/>
        <v>140.23341110647354</v>
      </c>
      <c r="AB60" s="88">
        <f t="shared" si="46"/>
        <v>134.76860136557323</v>
      </c>
      <c r="AC60" s="88">
        <f t="shared" si="46"/>
        <v>219.09517624800907</v>
      </c>
      <c r="AD60" s="88">
        <f t="shared" si="46"/>
        <v>216.67175167448752</v>
      </c>
      <c r="AE60" s="88">
        <f t="shared" si="46"/>
        <v>204.92206490251792</v>
      </c>
      <c r="AF60" s="88">
        <f t="shared" si="46"/>
        <v>218.80670292258026</v>
      </c>
      <c r="AG60" s="88">
        <f t="shared" si="46"/>
        <v>238.50753171692691</v>
      </c>
      <c r="AH60" s="88">
        <f t="shared" si="46"/>
        <v>291.24958753349239</v>
      </c>
      <c r="AI60" s="88">
        <f>J60-AF60-AG60-AH60</f>
        <v>255.68126286384989</v>
      </c>
      <c r="AJ60" s="88">
        <f t="shared" ref="AJ60:AQ60" si="47">AJ15</f>
        <v>326.22326700803973</v>
      </c>
      <c r="AK60" s="88">
        <f t="shared" si="47"/>
        <v>388.43675287149466</v>
      </c>
      <c r="AL60" s="88">
        <f t="shared" si="47"/>
        <v>408.94250676954834</v>
      </c>
      <c r="AM60" s="88">
        <f t="shared" si="47"/>
        <v>317.80228878547109</v>
      </c>
      <c r="AN60" s="88">
        <f t="shared" si="47"/>
        <v>303.69787721264333</v>
      </c>
      <c r="AO60" s="88">
        <f t="shared" si="47"/>
        <v>361.40675987990335</v>
      </c>
      <c r="AP60" s="88">
        <f t="shared" si="47"/>
        <v>281.09380402098111</v>
      </c>
      <c r="AQ60" s="88">
        <f t="shared" si="47"/>
        <v>200.60156432177257</v>
      </c>
      <c r="AR60" s="88">
        <v>303.7519626869103</v>
      </c>
      <c r="AS60" s="88">
        <f>AS15</f>
        <v>304.50580606962433</v>
      </c>
      <c r="AT60" s="88">
        <f>AT15</f>
        <v>250.61711103750221</v>
      </c>
      <c r="AU60" s="278">
        <f>AU15</f>
        <v>254.67719107177595</v>
      </c>
      <c r="AV60" s="34"/>
      <c r="AW60" s="128">
        <f t="shared" ref="AW60:BC60" si="48">AW15</f>
        <v>353.86377761358233</v>
      </c>
      <c r="AX60" s="128">
        <f t="shared" si="48"/>
        <v>421.59381657700544</v>
      </c>
      <c r="AY60" s="128">
        <f t="shared" si="48"/>
        <v>457.31423463950716</v>
      </c>
      <c r="AZ60" s="128">
        <f t="shared" si="48"/>
        <v>546.93085039734228</v>
      </c>
      <c r="BA60" s="128">
        <f t="shared" si="48"/>
        <v>714.66001987953439</v>
      </c>
      <c r="BB60" s="128">
        <f t="shared" si="48"/>
        <v>726.74479555501944</v>
      </c>
      <c r="BC60" s="278">
        <f t="shared" si="48"/>
        <v>665.10463709254668</v>
      </c>
      <c r="BD60" s="124"/>
      <c r="BE60" s="124"/>
      <c r="BF60" s="123"/>
      <c r="BG60" s="123"/>
      <c r="BH60" s="103"/>
      <c r="BI60" s="46">
        <v>0</v>
      </c>
      <c r="BJ60" s="46">
        <v>0</v>
      </c>
      <c r="BK60" s="46">
        <v>0</v>
      </c>
      <c r="BL60" s="46">
        <v>0</v>
      </c>
      <c r="BM60" s="46">
        <v>0</v>
      </c>
      <c r="BN60" s="46"/>
      <c r="BQ60" s="124"/>
      <c r="BV60" s="34"/>
      <c r="BW60" s="249"/>
      <c r="BX60" s="249"/>
    </row>
    <row r="61" spans="1:76">
      <c r="A61" s="157"/>
      <c r="B61" s="240"/>
      <c r="C61" s="88"/>
      <c r="D61" s="88"/>
      <c r="E61" s="88"/>
      <c r="F61" s="88"/>
      <c r="G61" s="88"/>
      <c r="H61" s="88"/>
      <c r="I61" s="88"/>
      <c r="J61" s="88"/>
      <c r="K61" s="88"/>
      <c r="L61" s="122"/>
      <c r="M61" s="122"/>
      <c r="N61" s="122"/>
      <c r="O61" s="122"/>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278"/>
      <c r="AV61" s="34"/>
      <c r="AW61" s="128"/>
      <c r="AX61" s="128"/>
      <c r="AY61" s="128"/>
      <c r="AZ61" s="128"/>
      <c r="BA61" s="128"/>
      <c r="BB61" s="128"/>
      <c r="BC61" s="278"/>
      <c r="BD61" s="124"/>
      <c r="BE61" s="124"/>
      <c r="BF61" s="123"/>
      <c r="BG61" s="123"/>
      <c r="BH61" s="103"/>
      <c r="BI61" s="46"/>
      <c r="BJ61" s="46"/>
      <c r="BK61" s="46"/>
      <c r="BL61" s="46"/>
      <c r="BM61" s="46"/>
      <c r="BN61" s="46"/>
      <c r="BQ61" s="124"/>
      <c r="BV61" s="34"/>
      <c r="BW61" s="249"/>
      <c r="BX61" s="249"/>
    </row>
    <row r="62" spans="1:76">
      <c r="A62" s="35" t="s">
        <v>217</v>
      </c>
      <c r="B62" s="240" t="s">
        <v>237</v>
      </c>
      <c r="C62" s="88">
        <f>C65-C60-C64</f>
        <v>-55.095192691978042</v>
      </c>
      <c r="D62" s="88">
        <f t="shared" ref="D62:I62" si="49">D65-D60-D64</f>
        <v>-239.7025113957414</v>
      </c>
      <c r="E62" s="88">
        <f t="shared" si="49"/>
        <v>58.016651258686856</v>
      </c>
      <c r="F62" s="88">
        <f t="shared" si="49"/>
        <v>-123.9056735171923</v>
      </c>
      <c r="G62" s="88">
        <f t="shared" si="49"/>
        <v>129.99412438465785</v>
      </c>
      <c r="H62" s="88">
        <f>H65-H60-H64</f>
        <v>101.56644112564025</v>
      </c>
      <c r="I62" s="88">
        <f t="shared" si="49"/>
        <v>-32.776046690003326</v>
      </c>
      <c r="J62" s="88">
        <f>J65-J60-J64</f>
        <v>-86.14740205441673</v>
      </c>
      <c r="K62" s="88">
        <f>K65-K60-K64</f>
        <v>-353.41295783529876</v>
      </c>
      <c r="L62" s="122">
        <f>L65-L60-L64</f>
        <v>273.48585773449946</v>
      </c>
      <c r="M62" s="122">
        <f>M65-M60-M64</f>
        <v>316.4494237229809</v>
      </c>
      <c r="N62" s="122">
        <f t="shared" ref="N62:N76" si="50">SUM(AN62:AQ62)</f>
        <v>273.48585773449946</v>
      </c>
      <c r="O62" s="122">
        <f t="shared" ref="O62:O76" si="51">SUM(AR62:AU62)</f>
        <v>316.44942372298135</v>
      </c>
      <c r="P62" s="88">
        <f>P65-P60-P64</f>
        <v>-18.422222408071331</v>
      </c>
      <c r="Q62" s="88">
        <f t="shared" ref="Q62:AM62" si="52">Q65-Q60-Q64</f>
        <v>15.448200191534733</v>
      </c>
      <c r="R62" s="88">
        <f t="shared" si="52"/>
        <v>-57.985822532564811</v>
      </c>
      <c r="S62" s="88">
        <f t="shared" si="52"/>
        <v>-62.945828768090259</v>
      </c>
      <c r="T62" s="88">
        <f t="shared" si="52"/>
        <v>6.1534444162922863</v>
      </c>
      <c r="U62" s="88">
        <f t="shared" si="52"/>
        <v>103.38648978268492</v>
      </c>
      <c r="V62" s="88">
        <f t="shared" si="52"/>
        <v>61.938474719487502</v>
      </c>
      <c r="W62" s="88">
        <f t="shared" si="52"/>
        <v>-41.414797659987087</v>
      </c>
      <c r="X62" s="88">
        <f t="shared" si="52"/>
        <v>130.96623409159852</v>
      </c>
      <c r="Y62" s="88">
        <f t="shared" si="52"/>
        <v>7.4209702390700514</v>
      </c>
      <c r="Z62" s="88">
        <f t="shared" si="52"/>
        <v>-94.38864274238874</v>
      </c>
      <c r="AA62" s="88">
        <f t="shared" si="52"/>
        <v>57.567879537360554</v>
      </c>
      <c r="AB62" s="88">
        <f t="shared" si="52"/>
        <v>6.4932156117025679</v>
      </c>
      <c r="AC62" s="88">
        <f t="shared" si="52"/>
        <v>-99.831785393002804</v>
      </c>
      <c r="AD62" s="88">
        <f t="shared" si="52"/>
        <v>82.961510692931768</v>
      </c>
      <c r="AE62" s="88">
        <f t="shared" si="52"/>
        <v>-22.398987601634982</v>
      </c>
      <c r="AF62" s="88">
        <f t="shared" si="52"/>
        <v>6.8612412121171209</v>
      </c>
      <c r="AG62" s="88">
        <f t="shared" si="52"/>
        <v>19.224163314566127</v>
      </c>
      <c r="AH62" s="88">
        <f t="shared" si="52"/>
        <v>-103.69571663649064</v>
      </c>
      <c r="AI62" s="88">
        <f t="shared" si="52"/>
        <v>-8.5370899446093382</v>
      </c>
      <c r="AJ62" s="88">
        <f t="shared" si="52"/>
        <v>-77.565806028885177</v>
      </c>
      <c r="AK62" s="88">
        <f t="shared" si="52"/>
        <v>-148.52306449504829</v>
      </c>
      <c r="AL62" s="88">
        <f t="shared" si="52"/>
        <v>-107.91310898074599</v>
      </c>
      <c r="AM62" s="88">
        <f t="shared" si="52"/>
        <v>-19.410978330619741</v>
      </c>
      <c r="AN62" s="88">
        <f>AN65-AN60-AN64</f>
        <v>-0.3022289375464311</v>
      </c>
      <c r="AO62" s="88">
        <f>AO65-AO60-AO64</f>
        <v>68.783126726167708</v>
      </c>
      <c r="AP62" s="88">
        <f>AP65-AP60-AP64</f>
        <v>127.75114801992589</v>
      </c>
      <c r="AQ62" s="88">
        <f>AQ65-AQ60-AQ64</f>
        <v>77.253811925952277</v>
      </c>
      <c r="AR62" s="88">
        <v>41.014268598330382</v>
      </c>
      <c r="AS62" s="88">
        <f>AS65-AS60-AS64</f>
        <v>8.6609643497875641</v>
      </c>
      <c r="AT62" s="88">
        <f>AT65-AT60-AT64</f>
        <v>112.06062092290466</v>
      </c>
      <c r="AU62" s="278">
        <f>AU65-AU60-AU64</f>
        <v>154.71356985195874</v>
      </c>
      <c r="AV62" s="34"/>
      <c r="AW62" s="128">
        <f t="shared" ref="AW62:BC62" si="53">AW63-AW60</f>
        <v>-93.338569781300293</v>
      </c>
      <c r="AX62" s="128">
        <f t="shared" si="53"/>
        <v>60.562523091296839</v>
      </c>
      <c r="AY62" s="128">
        <f t="shared" si="53"/>
        <v>26.085404526683192</v>
      </c>
      <c r="AZ62" s="128">
        <f t="shared" si="53"/>
        <v>-112.23280658110002</v>
      </c>
      <c r="BA62" s="128">
        <f t="shared" si="53"/>
        <v>-226.08887052393345</v>
      </c>
      <c r="BB62" s="128">
        <f t="shared" si="53"/>
        <v>-127.3240873113657</v>
      </c>
      <c r="BC62" s="278">
        <f t="shared" si="53"/>
        <v>68.480897788621292</v>
      </c>
      <c r="BD62" s="124"/>
      <c r="BE62" s="124"/>
      <c r="BF62" s="123"/>
      <c r="BG62" s="123"/>
      <c r="BH62" s="103"/>
      <c r="BI62" s="46">
        <v>0</v>
      </c>
      <c r="BJ62" s="46">
        <v>0</v>
      </c>
      <c r="BK62" s="46">
        <v>2.5635245037847199E-9</v>
      </c>
      <c r="BL62" s="46">
        <v>-2.5634108169469982E-9</v>
      </c>
      <c r="BM62" s="46">
        <v>0</v>
      </c>
      <c r="BN62" s="46"/>
      <c r="BQ62" s="124"/>
      <c r="BV62" s="34"/>
      <c r="BW62" s="249"/>
      <c r="BX62" s="249"/>
    </row>
    <row r="63" spans="1:76">
      <c r="A63" s="169" t="s">
        <v>218</v>
      </c>
      <c r="B63" s="240" t="s">
        <v>237</v>
      </c>
      <c r="C63" s="171">
        <f>C60+C62</f>
        <v>342.33365930599371</v>
      </c>
      <c r="D63" s="171">
        <f t="shared" ref="D63:AQ63" si="54">D60+D62</f>
        <v>314.25120712970687</v>
      </c>
      <c r="E63" s="171">
        <f t="shared" si="54"/>
        <v>519.33607271159212</v>
      </c>
      <c r="F63" s="171">
        <f t="shared" si="54"/>
        <v>353.91165473577428</v>
      </c>
      <c r="G63" s="171">
        <f t="shared" si="54"/>
        <v>698.27679115303238</v>
      </c>
      <c r="H63" s="171">
        <f t="shared" si="54"/>
        <v>741.98784947177455</v>
      </c>
      <c r="I63" s="171">
        <f t="shared" si="54"/>
        <v>742.68154750058432</v>
      </c>
      <c r="J63" s="171">
        <f t="shared" si="54"/>
        <v>918.09768298243273</v>
      </c>
      <c r="K63" s="171">
        <f t="shared" si="54"/>
        <v>1087.9918575992547</v>
      </c>
      <c r="L63" s="96">
        <f>L60+L62</f>
        <v>1420.2858631697998</v>
      </c>
      <c r="M63" s="96">
        <f>M60+M62</f>
        <v>1430.0014945887942</v>
      </c>
      <c r="N63" s="96">
        <f t="shared" si="50"/>
        <v>1420.2858631698</v>
      </c>
      <c r="O63" s="96">
        <f t="shared" si="51"/>
        <v>1430.001494588794</v>
      </c>
      <c r="P63" s="171">
        <f t="shared" si="54"/>
        <v>73.135064628917661</v>
      </c>
      <c r="Q63" s="171">
        <f t="shared" si="54"/>
        <v>148.40364754744382</v>
      </c>
      <c r="R63" s="171">
        <f t="shared" si="54"/>
        <v>69.323469715354676</v>
      </c>
      <c r="S63" s="171">
        <f t="shared" si="54"/>
        <v>63.04947284405808</v>
      </c>
      <c r="T63" s="171">
        <f t="shared" si="54"/>
        <v>145.89017822895875</v>
      </c>
      <c r="U63" s="171">
        <f t="shared" si="54"/>
        <v>256.3883917932273</v>
      </c>
      <c r="V63" s="171">
        <f t="shared" si="54"/>
        <v>197.65119050997629</v>
      </c>
      <c r="W63" s="171">
        <f t="shared" si="54"/>
        <v>98.416517494689415</v>
      </c>
      <c r="X63" s="171">
        <f t="shared" si="54"/>
        <v>276.801492386071</v>
      </c>
      <c r="Y63" s="171">
        <f t="shared" si="54"/>
        <v>194.54871403970293</v>
      </c>
      <c r="Z63" s="171">
        <f t="shared" si="54"/>
        <v>72.836352402166554</v>
      </c>
      <c r="AA63" s="171">
        <f t="shared" si="54"/>
        <v>197.80129064383408</v>
      </c>
      <c r="AB63" s="171">
        <f t="shared" si="54"/>
        <v>141.2618169772758</v>
      </c>
      <c r="AC63" s="171">
        <f t="shared" si="54"/>
        <v>119.26339085500626</v>
      </c>
      <c r="AD63" s="171">
        <f t="shared" si="54"/>
        <v>299.63326236741932</v>
      </c>
      <c r="AE63" s="171">
        <f t="shared" si="54"/>
        <v>182.52307730088293</v>
      </c>
      <c r="AF63" s="171">
        <f t="shared" si="54"/>
        <v>225.66794413469736</v>
      </c>
      <c r="AG63" s="171">
        <f t="shared" si="54"/>
        <v>257.73169503149302</v>
      </c>
      <c r="AH63" s="171">
        <f t="shared" si="54"/>
        <v>187.55387089700173</v>
      </c>
      <c r="AI63" s="171">
        <f t="shared" si="54"/>
        <v>247.14417291924056</v>
      </c>
      <c r="AJ63" s="171">
        <f t="shared" si="54"/>
        <v>248.65746097915456</v>
      </c>
      <c r="AK63" s="171">
        <f t="shared" si="54"/>
        <v>239.91368837644637</v>
      </c>
      <c r="AL63" s="171">
        <f t="shared" si="54"/>
        <v>301.02939778880238</v>
      </c>
      <c r="AM63" s="171">
        <f t="shared" si="54"/>
        <v>298.39131045485135</v>
      </c>
      <c r="AN63" s="171">
        <f t="shared" si="54"/>
        <v>303.3956482750969</v>
      </c>
      <c r="AO63" s="171">
        <f t="shared" si="54"/>
        <v>430.18988660607107</v>
      </c>
      <c r="AP63" s="171">
        <f t="shared" si="54"/>
        <v>408.844952040907</v>
      </c>
      <c r="AQ63" s="171">
        <f t="shared" si="54"/>
        <v>277.85537624772485</v>
      </c>
      <c r="AR63" s="171">
        <v>344.76623128524068</v>
      </c>
      <c r="AS63" s="171">
        <f>AS60+AS62</f>
        <v>313.16677041941188</v>
      </c>
      <c r="AT63" s="171">
        <f>AT60+AT62</f>
        <v>362.67773196040685</v>
      </c>
      <c r="AU63" s="276">
        <f>AU60+AU62</f>
        <v>409.39076092373466</v>
      </c>
      <c r="AV63" s="34"/>
      <c r="AW63" s="102">
        <f t="shared" ref="AW63:AW73" si="55">AB63+AC63</f>
        <v>260.52520783228204</v>
      </c>
      <c r="AX63" s="102">
        <f t="shared" ref="AX63:AX73" si="56">AD63+AE63</f>
        <v>482.15633966830228</v>
      </c>
      <c r="AY63" s="102">
        <f t="shared" ref="AY63:AY73" si="57">AF63+AG63</f>
        <v>483.39963916619035</v>
      </c>
      <c r="AZ63" s="102">
        <f t="shared" ref="AZ63:AZ73" si="58">AH63+AI63</f>
        <v>434.69804381624226</v>
      </c>
      <c r="BA63" s="102">
        <f t="shared" ref="BA63:BA73" si="59">AJ63+AK63</f>
        <v>488.57114935560094</v>
      </c>
      <c r="BB63" s="102">
        <f t="shared" ref="BB63:BB73" si="60">AL63+AM63</f>
        <v>599.42070824365373</v>
      </c>
      <c r="BC63" s="276">
        <f t="shared" ref="BC63:BC73" si="61">AO63+AN63</f>
        <v>733.58553488116797</v>
      </c>
      <c r="BD63" s="167"/>
      <c r="BE63" s="167"/>
      <c r="BF63" s="123"/>
      <c r="BG63" s="123"/>
      <c r="BH63" s="103"/>
      <c r="BI63" s="46">
        <v>0</v>
      </c>
      <c r="BJ63" s="46">
        <v>0</v>
      </c>
      <c r="BK63" s="46">
        <v>2.5635245037847199E-9</v>
      </c>
      <c r="BL63" s="46">
        <v>-2.5634108169469982E-9</v>
      </c>
      <c r="BM63" s="46">
        <v>0</v>
      </c>
      <c r="BN63" s="46"/>
      <c r="BQ63" s="167"/>
      <c r="BV63" s="34"/>
      <c r="BW63" s="249"/>
      <c r="BX63" s="249"/>
    </row>
    <row r="64" spans="1:76">
      <c r="A64" s="35" t="s">
        <v>219</v>
      </c>
      <c r="B64" s="240" t="s">
        <v>237</v>
      </c>
      <c r="C64" s="88">
        <v>-14.791577287066245</v>
      </c>
      <c r="D64" s="88">
        <v>-6.3101253578256005</v>
      </c>
      <c r="E64" s="88">
        <v>-20.605486878942138</v>
      </c>
      <c r="F64" s="88">
        <v>-16.158253430284926</v>
      </c>
      <c r="G64" s="88">
        <v>-7.977207964174994</v>
      </c>
      <c r="H64" s="88">
        <v>-18.484747742345451</v>
      </c>
      <c r="I64" s="88">
        <v>-35.78480921474717</v>
      </c>
      <c r="J64" s="88">
        <v>-66.228742717897816</v>
      </c>
      <c r="K64" s="88">
        <v>-98.555447483291871</v>
      </c>
      <c r="L64" s="122">
        <v>-104.62605464664061</v>
      </c>
      <c r="M64" s="122">
        <v>-41.975542718026553</v>
      </c>
      <c r="N64" s="122">
        <f t="shared" si="50"/>
        <v>-104.62605464664061</v>
      </c>
      <c r="O64" s="122">
        <f t="shared" si="51"/>
        <v>-41.975542718026553</v>
      </c>
      <c r="P64" s="88">
        <v>-9.6870643890534929</v>
      </c>
      <c r="Q64" s="88">
        <v>-5.1822653827805087</v>
      </c>
      <c r="R64" s="88">
        <v>0.10957722470626763</v>
      </c>
      <c r="S64" s="88">
        <v>-1.3985008831571921</v>
      </c>
      <c r="T64" s="88">
        <v>-0.44146095244648914</v>
      </c>
      <c r="U64" s="88">
        <v>-4.4852588188278721</v>
      </c>
      <c r="V64" s="88">
        <v>-5.8907598255646176</v>
      </c>
      <c r="W64" s="88">
        <v>2.8402716326639847</v>
      </c>
      <c r="X64" s="88">
        <v>-0.75240845317132421</v>
      </c>
      <c r="Y64" s="88">
        <v>-6.8646879680207533</v>
      </c>
      <c r="Z64" s="88">
        <v>-3.2068208079976541</v>
      </c>
      <c r="AA64" s="88">
        <v>-7.6608305131557186</v>
      </c>
      <c r="AB64" s="88">
        <v>-1.9858459313101386</v>
      </c>
      <c r="AC64" s="88">
        <v>-14.027588255122886</v>
      </c>
      <c r="AD64" s="88">
        <v>-2.3683541836697692</v>
      </c>
      <c r="AE64" s="88">
        <v>-17.403020844644377</v>
      </c>
      <c r="AF64" s="88">
        <v>-5.5622659810829154</v>
      </c>
      <c r="AG64" s="88">
        <v>-17.798697775066998</v>
      </c>
      <c r="AH64" s="88">
        <v>-11.039277225338754</v>
      </c>
      <c r="AI64" s="88">
        <v>-31.828501736409148</v>
      </c>
      <c r="AJ64" s="88">
        <v>-8.0273255050676209</v>
      </c>
      <c r="AK64" s="88">
        <v>-17.485556991677999</v>
      </c>
      <c r="AL64" s="88">
        <v>-24.686845963558</v>
      </c>
      <c r="AM64" s="88">
        <v>-48.355719022988154</v>
      </c>
      <c r="AN64" s="88">
        <v>-42.361573088094758</v>
      </c>
      <c r="AO64" s="88">
        <v>-45.419738439811383</v>
      </c>
      <c r="AP64" s="88">
        <v>-3.7529648946876364</v>
      </c>
      <c r="AQ64" s="88">
        <v>-13.091778224046834</v>
      </c>
      <c r="AR64" s="88">
        <v>-4.9189458282087397</v>
      </c>
      <c r="AS64" s="88">
        <v>-13.360279721317811</v>
      </c>
      <c r="AT64" s="88">
        <v>-8.1842232345529951</v>
      </c>
      <c r="AU64" s="278">
        <v>-15.512093933947009</v>
      </c>
      <c r="AV64" s="34"/>
      <c r="AW64" s="128">
        <f t="shared" si="55"/>
        <v>-16.013434186433024</v>
      </c>
      <c r="AX64" s="128">
        <f t="shared" si="56"/>
        <v>-19.771375028314147</v>
      </c>
      <c r="AY64" s="128">
        <f t="shared" si="57"/>
        <v>-23.360963756149914</v>
      </c>
      <c r="AZ64" s="128">
        <f t="shared" si="58"/>
        <v>-42.867778961747902</v>
      </c>
      <c r="BA64" s="128">
        <f t="shared" si="59"/>
        <v>-25.512882496745618</v>
      </c>
      <c r="BB64" s="128">
        <f t="shared" si="60"/>
        <v>-73.042564986546154</v>
      </c>
      <c r="BC64" s="278">
        <f t="shared" si="61"/>
        <v>-87.781311527906141</v>
      </c>
      <c r="BD64" s="124"/>
      <c r="BE64" s="124"/>
      <c r="BF64" s="123"/>
      <c r="BG64" s="123"/>
      <c r="BH64" s="103"/>
      <c r="BI64" s="46">
        <v>0</v>
      </c>
      <c r="BJ64" s="46">
        <v>0</v>
      </c>
      <c r="BK64" s="46">
        <v>0</v>
      </c>
      <c r="BL64" s="46">
        <v>0</v>
      </c>
      <c r="BM64" s="46">
        <v>0</v>
      </c>
      <c r="BN64" s="46"/>
      <c r="BQ64" s="124"/>
      <c r="BV64" s="34"/>
      <c r="BW64" s="249"/>
      <c r="BX64" s="249"/>
    </row>
    <row r="65" spans="1:76">
      <c r="A65" s="169" t="s">
        <v>220</v>
      </c>
      <c r="B65" s="240" t="s">
        <v>237</v>
      </c>
      <c r="C65" s="171">
        <v>327.54208201892749</v>
      </c>
      <c r="D65" s="171">
        <v>307.94108177188127</v>
      </c>
      <c r="E65" s="171">
        <v>498.73058583264998</v>
      </c>
      <c r="F65" s="171">
        <v>337.75340130548932</v>
      </c>
      <c r="G65" s="171">
        <v>690.29958318885735</v>
      </c>
      <c r="H65" s="171">
        <v>723.50310172942909</v>
      </c>
      <c r="I65" s="171">
        <v>706.89673828583716</v>
      </c>
      <c r="J65" s="171">
        <v>851.8689402645349</v>
      </c>
      <c r="K65" s="171">
        <v>989.43641011596287</v>
      </c>
      <c r="L65" s="96">
        <v>1315.6598085231592</v>
      </c>
      <c r="M65" s="96">
        <v>1388.0259518707676</v>
      </c>
      <c r="N65" s="96">
        <f t="shared" si="50"/>
        <v>1315.6598085231592</v>
      </c>
      <c r="O65" s="96">
        <f t="shared" si="51"/>
        <v>1388.0259518707676</v>
      </c>
      <c r="P65" s="171">
        <v>63.448000239864172</v>
      </c>
      <c r="Q65" s="171">
        <v>143.22138216466331</v>
      </c>
      <c r="R65" s="171">
        <v>69.433046940060947</v>
      </c>
      <c r="S65" s="171">
        <v>61.650971960900897</v>
      </c>
      <c r="T65" s="171">
        <v>145.44871727651227</v>
      </c>
      <c r="U65" s="171">
        <v>251.90313297439943</v>
      </c>
      <c r="V65" s="171">
        <v>191.76043068441166</v>
      </c>
      <c r="W65" s="171">
        <v>101.2567891273534</v>
      </c>
      <c r="X65" s="171">
        <f>'Historical Financials THB_EN'!X65/'Historical Financials THB_EN'!X8</f>
        <v>276.04908393289969</v>
      </c>
      <c r="Y65" s="171">
        <f>('Historical Financials THB_EN'!X65+'Historical Financials THB_EN'!Y65)/32.9559-X65</f>
        <v>187.68402607168218</v>
      </c>
      <c r="Z65" s="171">
        <f>('Historical Financials THB_EN'!X65+'Historical Financials THB_EN'!Y65+'Historical Financials THB_EN'!Z65)/33.7562-X65-Y65</f>
        <v>69.629531594168895</v>
      </c>
      <c r="AA65" s="171">
        <f>H65-Z65-Y65-X65</f>
        <v>190.14046013067838</v>
      </c>
      <c r="AB65" s="171">
        <v>139.27597104596566</v>
      </c>
      <c r="AC65" s="171">
        <v>105.23580259988339</v>
      </c>
      <c r="AD65" s="171">
        <v>297.26490818374953</v>
      </c>
      <c r="AE65" s="171">
        <f>I65-AB65-AC65-AD65</f>
        <v>165.12005645623856</v>
      </c>
      <c r="AF65" s="171">
        <f>J65-(AG65+AH65+AI65)</f>
        <v>220.10567815361446</v>
      </c>
      <c r="AG65" s="171">
        <v>239.93299725642603</v>
      </c>
      <c r="AH65" s="171">
        <v>176.51459367166299</v>
      </c>
      <c r="AI65" s="171">
        <v>215.31567118283141</v>
      </c>
      <c r="AJ65" s="171">
        <v>240.63013547408693</v>
      </c>
      <c r="AK65" s="171">
        <v>222.42813138476836</v>
      </c>
      <c r="AL65" s="171">
        <v>276.34255182524436</v>
      </c>
      <c r="AM65" s="171">
        <v>250.0355914318632</v>
      </c>
      <c r="AN65" s="171">
        <v>261.03407518700214</v>
      </c>
      <c r="AO65" s="171">
        <v>384.77014816625967</v>
      </c>
      <c r="AP65" s="171">
        <v>405.09198714621937</v>
      </c>
      <c r="AQ65" s="171">
        <v>264.76359802367801</v>
      </c>
      <c r="AR65" s="171">
        <v>339.84728545703194</v>
      </c>
      <c r="AS65" s="171">
        <v>299.80649069809408</v>
      </c>
      <c r="AT65" s="171">
        <v>354.49350872585387</v>
      </c>
      <c r="AU65" s="276">
        <v>393.87866698978769</v>
      </c>
      <c r="AV65" s="34"/>
      <c r="AW65" s="128">
        <f t="shared" si="55"/>
        <v>244.51177364584905</v>
      </c>
      <c r="AX65" s="128">
        <f t="shared" si="56"/>
        <v>462.38496463998808</v>
      </c>
      <c r="AY65" s="128">
        <f t="shared" si="57"/>
        <v>460.03867541004047</v>
      </c>
      <c r="AZ65" s="128">
        <f t="shared" si="58"/>
        <v>391.83026485449443</v>
      </c>
      <c r="BA65" s="128">
        <f t="shared" si="59"/>
        <v>463.05826685885529</v>
      </c>
      <c r="BB65" s="128">
        <f t="shared" si="60"/>
        <v>526.37814325710758</v>
      </c>
      <c r="BC65" s="278">
        <f t="shared" si="61"/>
        <v>645.80422335326182</v>
      </c>
      <c r="BD65" s="124"/>
      <c r="BE65" s="124"/>
      <c r="BF65" s="123"/>
      <c r="BG65" s="123"/>
      <c r="BH65" s="103"/>
      <c r="BI65" s="46"/>
      <c r="BJ65" s="46"/>
      <c r="BK65" s="46"/>
      <c r="BL65" s="46"/>
      <c r="BM65" s="46"/>
      <c r="BN65" s="46"/>
      <c r="BQ65" s="167"/>
      <c r="BV65" s="34"/>
      <c r="BW65" s="249"/>
      <c r="BX65" s="249"/>
    </row>
    <row r="66" spans="1:76">
      <c r="A66" s="35" t="s">
        <v>221</v>
      </c>
      <c r="B66" s="240" t="s">
        <v>237</v>
      </c>
      <c r="C66" s="88">
        <v>-177.70581123013307</v>
      </c>
      <c r="D66" s="88">
        <v>-652.35333524752991</v>
      </c>
      <c r="E66" s="88">
        <v>-1224.6595090012377</v>
      </c>
      <c r="F66" s="88">
        <v>-181.51192938038795</v>
      </c>
      <c r="G66" s="88">
        <v>-242.4689951392885</v>
      </c>
      <c r="H66" s="88">
        <v>-699.38617858385066</v>
      </c>
      <c r="I66" s="88">
        <v>-761.09922006717693</v>
      </c>
      <c r="J66" s="88">
        <v>-720.12441726937777</v>
      </c>
      <c r="K66" s="88">
        <v>-2168.3431331873248</v>
      </c>
      <c r="L66" s="122">
        <v>-826.09077483597412</v>
      </c>
      <c r="M66" s="122">
        <v>-2161.4180119061789</v>
      </c>
      <c r="N66" s="122">
        <f t="shared" si="50"/>
        <v>-826.09077483597412</v>
      </c>
      <c r="O66" s="122">
        <f t="shared" si="51"/>
        <v>-2161.4180119061789</v>
      </c>
      <c r="P66" s="88">
        <v>-50.792906245172738</v>
      </c>
      <c r="Q66" s="88">
        <v>-66.559018939741691</v>
      </c>
      <c r="R66" s="88">
        <v>-30.20428364581791</v>
      </c>
      <c r="S66" s="88">
        <v>-33.955720549655638</v>
      </c>
      <c r="T66" s="88">
        <v>-53.758562623031729</v>
      </c>
      <c r="U66" s="88">
        <v>-38.809037138566367</v>
      </c>
      <c r="V66" s="88">
        <v>-79.960563205696857</v>
      </c>
      <c r="W66" s="88">
        <v>-69.920498870158809</v>
      </c>
      <c r="X66" s="88">
        <v>-91.420749699911639</v>
      </c>
      <c r="Y66" s="88">
        <f>('Historical Financials THB_EN'!X66+'Historical Financials THB_EN'!Y66+'Historical Financials THB_EN'!X67+'Historical Financials THB_EN'!Y67)/32.9559-X66-X67-Y67</f>
        <v>-383.74040962629806</v>
      </c>
      <c r="Z66" s="88">
        <v>-109.8656732815646</v>
      </c>
      <c r="AA66" s="88">
        <v>-114.35986181694243</v>
      </c>
      <c r="AB66" s="88">
        <v>-371.92671772607588</v>
      </c>
      <c r="AC66" s="88">
        <v>-182.74092461728426</v>
      </c>
      <c r="AD66" s="88">
        <v>-106.86548570615594</v>
      </c>
      <c r="AE66" s="88">
        <f>I66-(AB66+AC66+AD66)</f>
        <v>-99.566092017660822</v>
      </c>
      <c r="AF66" s="88">
        <v>-116.19220595255936</v>
      </c>
      <c r="AG66" s="88">
        <v>-298.97374059187666</v>
      </c>
      <c r="AH66" s="88">
        <v>-129.28008221982375</v>
      </c>
      <c r="AI66" s="88">
        <f t="shared" ref="AI66:AI71" si="62">J66-AF66-AG66-AH66</f>
        <v>-175.67838850511802</v>
      </c>
      <c r="AJ66" s="88">
        <v>-118.83686827908096</v>
      </c>
      <c r="AK66" s="88">
        <v>-543.52716561346733</v>
      </c>
      <c r="AL66" s="88">
        <v>-713.3538334077258</v>
      </c>
      <c r="AM66" s="88">
        <v>-792.62526588705066</v>
      </c>
      <c r="AN66" s="88">
        <v>-312.70428032905272</v>
      </c>
      <c r="AO66" s="88">
        <v>-101.98727788947269</v>
      </c>
      <c r="AP66" s="88">
        <v>-210.92177785892795</v>
      </c>
      <c r="AQ66" s="88">
        <v>-200.47743875852075</v>
      </c>
      <c r="AR66" s="88">
        <v>-1916.2178200739243</v>
      </c>
      <c r="AS66" s="88">
        <v>-67.404204354797685</v>
      </c>
      <c r="AT66" s="88">
        <v>-77.543043379095707</v>
      </c>
      <c r="AU66" s="278">
        <v>-100.25294409836124</v>
      </c>
      <c r="AV66" s="34"/>
      <c r="AW66" s="128">
        <f t="shared" si="55"/>
        <v>-554.66764234336017</v>
      </c>
      <c r="AX66" s="128">
        <f t="shared" si="56"/>
        <v>-206.43157772381676</v>
      </c>
      <c r="AY66" s="128">
        <f t="shared" si="57"/>
        <v>-415.165946544436</v>
      </c>
      <c r="AZ66" s="128">
        <f t="shared" si="58"/>
        <v>-304.95847072494178</v>
      </c>
      <c r="BA66" s="128">
        <f t="shared" si="59"/>
        <v>-662.36403389254826</v>
      </c>
      <c r="BB66" s="128">
        <f t="shared" si="60"/>
        <v>-1505.9790992947765</v>
      </c>
      <c r="BC66" s="278">
        <f t="shared" si="61"/>
        <v>-414.69155821852542</v>
      </c>
      <c r="BD66" s="124"/>
      <c r="BE66" s="124"/>
      <c r="BF66" s="123"/>
      <c r="BG66" s="123"/>
      <c r="BH66" s="103"/>
      <c r="BI66" s="46">
        <v>0</v>
      </c>
      <c r="BJ66" s="46">
        <v>0</v>
      </c>
      <c r="BK66" s="46">
        <v>0</v>
      </c>
      <c r="BL66" s="46">
        <v>0</v>
      </c>
      <c r="BM66" s="46">
        <v>-2.0955890696025108</v>
      </c>
      <c r="BN66" s="46"/>
      <c r="BQ66" s="124"/>
      <c r="BV66" s="34"/>
      <c r="BW66" s="249"/>
      <c r="BX66" s="249"/>
    </row>
    <row r="67" spans="1:76">
      <c r="A67" s="35" t="s">
        <v>222</v>
      </c>
      <c r="B67" s="240" t="s">
        <v>237</v>
      </c>
      <c r="C67" s="88">
        <v>-11.694188769866953</v>
      </c>
      <c r="D67" s="88">
        <v>-333.55511703251813</v>
      </c>
      <c r="E67" s="88">
        <v>-90.726470889792964</v>
      </c>
      <c r="F67" s="88">
        <v>-2.607743821599755</v>
      </c>
      <c r="G67" s="88">
        <v>-118.16021633926567</v>
      </c>
      <c r="H67" s="88">
        <v>-171.74558541199357</v>
      </c>
      <c r="I67" s="88">
        <v>-210.92584132560211</v>
      </c>
      <c r="J67" s="88">
        <v>-52.260553999186769</v>
      </c>
      <c r="K67" s="88">
        <v>-91.643122932367206</v>
      </c>
      <c r="L67" s="122">
        <v>-94.253720425628245</v>
      </c>
      <c r="M67" s="122">
        <v>-145.53816604583901</v>
      </c>
      <c r="N67" s="122">
        <f t="shared" si="50"/>
        <v>-94.253720425628245</v>
      </c>
      <c r="O67" s="122">
        <f t="shared" si="51"/>
        <v>-145.53816604583901</v>
      </c>
      <c r="P67" s="88">
        <v>0</v>
      </c>
      <c r="Q67" s="88">
        <v>-2.607743821599755</v>
      </c>
      <c r="R67" s="88">
        <v>0</v>
      </c>
      <c r="S67" s="88">
        <v>0</v>
      </c>
      <c r="T67" s="88">
        <v>0</v>
      </c>
      <c r="U67" s="88">
        <v>-118.16021633926567</v>
      </c>
      <c r="V67" s="88">
        <v>0</v>
      </c>
      <c r="W67" s="88">
        <v>0</v>
      </c>
      <c r="X67" s="88">
        <v>-0.44177590365234881</v>
      </c>
      <c r="Y67" s="88">
        <v>-161.41198294902532</v>
      </c>
      <c r="Z67" s="88">
        <v>0</v>
      </c>
      <c r="AA67" s="88">
        <v>-9.8918265593159038</v>
      </c>
      <c r="AB67" s="88">
        <v>-127.615903</v>
      </c>
      <c r="AC67" s="88">
        <v>-97.563770000000005</v>
      </c>
      <c r="AD67" s="88">
        <v>14.018986530062396</v>
      </c>
      <c r="AE67" s="88">
        <v>0.2348451443355124</v>
      </c>
      <c r="AF67" s="88">
        <f>'Historical Financials THB_EN'!AF67</f>
        <v>0</v>
      </c>
      <c r="AG67" s="88">
        <v>-29.720561654266248</v>
      </c>
      <c r="AH67" s="88">
        <v>-11.821850240000002</v>
      </c>
      <c r="AI67" s="88">
        <f t="shared" si="62"/>
        <v>-10.718142104920519</v>
      </c>
      <c r="AJ67" s="88">
        <v>0</v>
      </c>
      <c r="AK67" s="88">
        <v>-32.23095862513626</v>
      </c>
      <c r="AL67" s="88">
        <v>-5.4828431519012142</v>
      </c>
      <c r="AM67" s="88">
        <v>-53.929321155329731</v>
      </c>
      <c r="AN67" s="88">
        <v>-141.70322648787416</v>
      </c>
      <c r="AO67" s="88">
        <v>0</v>
      </c>
      <c r="AP67" s="88">
        <v>37.287715103689578</v>
      </c>
      <c r="AQ67" s="88">
        <v>10.161790958556338</v>
      </c>
      <c r="AR67" s="88">
        <v>-147.04768700425515</v>
      </c>
      <c r="AS67" s="88">
        <v>1.2060253750405536</v>
      </c>
      <c r="AT67" s="88">
        <v>3.6088140468484937</v>
      </c>
      <c r="AU67" s="278">
        <v>-3.3053184634729007</v>
      </c>
      <c r="AV67" s="34"/>
      <c r="AW67" s="128">
        <f t="shared" si="55"/>
        <v>-225.17967300000001</v>
      </c>
      <c r="AX67" s="128">
        <f t="shared" si="56"/>
        <v>14.253831674397908</v>
      </c>
      <c r="AY67" s="128">
        <f t="shared" si="57"/>
        <v>-29.720561654266248</v>
      </c>
      <c r="AZ67" s="128">
        <f t="shared" si="58"/>
        <v>-22.53999234492052</v>
      </c>
      <c r="BA67" s="128">
        <f t="shared" si="59"/>
        <v>-32.23095862513626</v>
      </c>
      <c r="BB67" s="128">
        <f t="shared" si="60"/>
        <v>-59.412164307230945</v>
      </c>
      <c r="BC67" s="278">
        <f t="shared" si="61"/>
        <v>-141.70322648787416</v>
      </c>
      <c r="BD67" s="124"/>
      <c r="BE67" s="124"/>
      <c r="BF67" s="123"/>
      <c r="BG67" s="123"/>
      <c r="BH67" s="103"/>
      <c r="BI67" s="46">
        <v>0</v>
      </c>
      <c r="BJ67" s="46">
        <v>0</v>
      </c>
      <c r="BK67" s="46">
        <v>0</v>
      </c>
      <c r="BL67" s="46">
        <v>0</v>
      </c>
      <c r="BM67" s="46">
        <v>2.3385268196025635</v>
      </c>
      <c r="BN67" s="46"/>
      <c r="BQ67" s="124"/>
      <c r="BV67" s="34"/>
      <c r="BW67" s="249"/>
      <c r="BX67" s="249"/>
    </row>
    <row r="68" spans="1:76">
      <c r="A68" s="35" t="s">
        <v>223</v>
      </c>
      <c r="B68" s="240" t="s">
        <v>237</v>
      </c>
      <c r="C68" s="88">
        <v>-17.185835962145106</v>
      </c>
      <c r="D68" s="88">
        <v>-69.605095087371922</v>
      </c>
      <c r="E68" s="88">
        <v>-41.341704913380092</v>
      </c>
      <c r="F68" s="88">
        <v>-42.715570090388844</v>
      </c>
      <c r="G68" s="88">
        <v>-61.944218772661557</v>
      </c>
      <c r="H68" s="88">
        <v>-54.528102226396371</v>
      </c>
      <c r="I68" s="88">
        <v>-79.763261767822655</v>
      </c>
      <c r="J68" s="88">
        <v>-100.63112455638193</v>
      </c>
      <c r="K68" s="88">
        <v>-112.53620039418965</v>
      </c>
      <c r="L68" s="122">
        <v>-190.98593203482633</v>
      </c>
      <c r="M68" s="122">
        <v>-326.31583320676856</v>
      </c>
      <c r="N68" s="122">
        <f t="shared" si="50"/>
        <v>-190.98593203482633</v>
      </c>
      <c r="O68" s="122">
        <f t="shared" si="51"/>
        <v>-326.3158332067685</v>
      </c>
      <c r="P68" s="88">
        <v>-8.0509544209302319</v>
      </c>
      <c r="Q68" s="88">
        <v>-11.514856588339729</v>
      </c>
      <c r="R68" s="88">
        <v>-13.502184133265498</v>
      </c>
      <c r="S68" s="88">
        <v>-9.6475749478533857</v>
      </c>
      <c r="T68" s="88">
        <v>-8.7657941723247728</v>
      </c>
      <c r="U68" s="88">
        <v>-12.658948310970707</v>
      </c>
      <c r="V68" s="88">
        <v>-12.005764593601539</v>
      </c>
      <c r="W68" s="88">
        <v>-28.513711695764542</v>
      </c>
      <c r="X68" s="88">
        <v>-11.578735579932896</v>
      </c>
      <c r="Y68" s="88">
        <v>-10.487996183290941</v>
      </c>
      <c r="Z68" s="88">
        <v>-14.83954059914446</v>
      </c>
      <c r="AA68" s="88">
        <v>-17.621829864028072</v>
      </c>
      <c r="AB68" s="88">
        <v>-17.779404136217636</v>
      </c>
      <c r="AC68" s="88">
        <v>-17.313637055890229</v>
      </c>
      <c r="AD68" s="88">
        <v>-19.005862274251385</v>
      </c>
      <c r="AE68" s="88">
        <v>-25.664358301463434</v>
      </c>
      <c r="AF68" s="88">
        <v>-24.008525405464411</v>
      </c>
      <c r="AG68" s="88">
        <v>-22.033993434196674</v>
      </c>
      <c r="AH68" s="88">
        <v>-25.054049941849424</v>
      </c>
      <c r="AI68" s="88">
        <f t="shared" si="62"/>
        <v>-29.534555774871425</v>
      </c>
      <c r="AJ68" s="88">
        <v>-22.330432995650039</v>
      </c>
      <c r="AK68" s="88">
        <v>-25.909910538491005</v>
      </c>
      <c r="AL68" s="88">
        <v>-22.221428139484381</v>
      </c>
      <c r="AM68" s="88">
        <v>-42.074428720564221</v>
      </c>
      <c r="AN68" s="88">
        <v>-59.570260212110767</v>
      </c>
      <c r="AO68" s="88">
        <v>-39.000181680127881</v>
      </c>
      <c r="AP68" s="88">
        <v>-42.011905987341379</v>
      </c>
      <c r="AQ68" s="88">
        <v>-50.403584155246307</v>
      </c>
      <c r="AR68" s="88">
        <v>-134.17289489429029</v>
      </c>
      <c r="AS68" s="88">
        <v>-47.954325434746437</v>
      </c>
      <c r="AT68" s="88">
        <v>-44.442591420771095</v>
      </c>
      <c r="AU68" s="278">
        <v>-99.746021456960648</v>
      </c>
      <c r="AV68" s="34"/>
      <c r="AW68" s="128">
        <f t="shared" si="55"/>
        <v>-35.093041192107862</v>
      </c>
      <c r="AX68" s="128">
        <f t="shared" si="56"/>
        <v>-44.670220575714822</v>
      </c>
      <c r="AY68" s="128">
        <f t="shared" si="57"/>
        <v>-46.042518839661085</v>
      </c>
      <c r="AZ68" s="128">
        <f t="shared" si="58"/>
        <v>-54.588605716720849</v>
      </c>
      <c r="BA68" s="128">
        <f t="shared" si="59"/>
        <v>-48.240343534141047</v>
      </c>
      <c r="BB68" s="128">
        <f t="shared" si="60"/>
        <v>-64.295856860048602</v>
      </c>
      <c r="BC68" s="278">
        <f t="shared" si="61"/>
        <v>-98.570441892238648</v>
      </c>
      <c r="BD68" s="124"/>
      <c r="BE68" s="124"/>
      <c r="BF68" s="123"/>
      <c r="BG68" s="123"/>
      <c r="BH68" s="103"/>
      <c r="BI68" s="46">
        <v>0</v>
      </c>
      <c r="BJ68" s="46">
        <v>0</v>
      </c>
      <c r="BK68" s="46">
        <v>0</v>
      </c>
      <c r="BL68" s="46">
        <v>0</v>
      </c>
      <c r="BM68" s="46">
        <v>-0.24293775000000295</v>
      </c>
      <c r="BN68" s="46"/>
      <c r="BQ68" s="124"/>
      <c r="BV68" s="34"/>
      <c r="BW68" s="249"/>
      <c r="BX68" s="249"/>
    </row>
    <row r="69" spans="1:76">
      <c r="A69" s="169" t="s">
        <v>224</v>
      </c>
      <c r="B69" s="240" t="s">
        <v>237</v>
      </c>
      <c r="C69" s="88">
        <f t="shared" ref="C69:AC69" si="63">C65+C66+C67+C68</f>
        <v>120.95624605678238</v>
      </c>
      <c r="D69" s="88">
        <f t="shared" si="63"/>
        <v>-747.57246559553869</v>
      </c>
      <c r="E69" s="171">
        <f t="shared" si="63"/>
        <v>-857.99709897176081</v>
      </c>
      <c r="F69" s="171">
        <f t="shared" si="63"/>
        <v>110.91815801311276</v>
      </c>
      <c r="G69" s="171">
        <f t="shared" si="63"/>
        <v>267.72615293764164</v>
      </c>
      <c r="H69" s="171">
        <f t="shared" si="63"/>
        <v>-202.15676449281153</v>
      </c>
      <c r="I69" s="171">
        <f>I65+I66+I67+I68</f>
        <v>-344.89158487476453</v>
      </c>
      <c r="J69" s="171">
        <f>J65+J66+J67+J68</f>
        <v>-21.147155560411576</v>
      </c>
      <c r="K69" s="171">
        <f>K65+K66+K67+K68</f>
        <v>-1383.0860463979188</v>
      </c>
      <c r="L69" s="96">
        <f>L65+L66+L67+L68</f>
        <v>204.32938122673053</v>
      </c>
      <c r="M69" s="96">
        <f>M65+M66+M67+M68</f>
        <v>-1245.2460592880188</v>
      </c>
      <c r="N69" s="96">
        <f t="shared" si="50"/>
        <v>204.32938122673053</v>
      </c>
      <c r="O69" s="96">
        <f t="shared" si="51"/>
        <v>-1245.2460592880186</v>
      </c>
      <c r="P69" s="171">
        <f t="shared" si="63"/>
        <v>4.6041395737612021</v>
      </c>
      <c r="Q69" s="171">
        <f t="shared" si="63"/>
        <v>62.53976281498214</v>
      </c>
      <c r="R69" s="171">
        <f t="shared" si="63"/>
        <v>25.72657916097754</v>
      </c>
      <c r="S69" s="171">
        <f t="shared" si="63"/>
        <v>18.047676463391873</v>
      </c>
      <c r="T69" s="171">
        <f t="shared" si="63"/>
        <v>82.924360481155759</v>
      </c>
      <c r="U69" s="171">
        <f t="shared" si="63"/>
        <v>82.274931185596671</v>
      </c>
      <c r="V69" s="171">
        <f t="shared" si="63"/>
        <v>99.794102885113261</v>
      </c>
      <c r="W69" s="171">
        <f t="shared" si="63"/>
        <v>2.8225785614300491</v>
      </c>
      <c r="X69" s="171">
        <f t="shared" si="63"/>
        <v>172.6078227494028</v>
      </c>
      <c r="Y69" s="171">
        <f t="shared" si="63"/>
        <v>-367.9563626869321</v>
      </c>
      <c r="Z69" s="171">
        <f t="shared" si="63"/>
        <v>-55.075682286540157</v>
      </c>
      <c r="AA69" s="171">
        <f t="shared" si="63"/>
        <v>48.266941890391976</v>
      </c>
      <c r="AB69" s="171">
        <f t="shared" si="63"/>
        <v>-378.04605381632786</v>
      </c>
      <c r="AC69" s="171">
        <f t="shared" si="63"/>
        <v>-192.38252907329112</v>
      </c>
      <c r="AD69" s="171">
        <f>AD65+AD66+AD67+AD68</f>
        <v>185.41254673340461</v>
      </c>
      <c r="AE69" s="171">
        <f>AE65+AE66+AE67+AE68</f>
        <v>40.124451281449808</v>
      </c>
      <c r="AF69" s="171">
        <f>AF65+AF66+AF67+AF68</f>
        <v>79.904946795590689</v>
      </c>
      <c r="AG69" s="171">
        <f>AG65+AG66+AG67+AG68</f>
        <v>-110.79529842391355</v>
      </c>
      <c r="AH69" s="171">
        <f>AH65+AH66+AH67+AH68</f>
        <v>10.358611269989812</v>
      </c>
      <c r="AI69" s="171">
        <f t="shared" si="62"/>
        <v>-0.61541520207852685</v>
      </c>
      <c r="AJ69" s="171">
        <f>AJ65+AJ66+AJ67+AJ68</f>
        <v>99.462834199355925</v>
      </c>
      <c r="AK69" s="171">
        <f>AK65+AK66+AK67+AK68</f>
        <v>-379.23990339232626</v>
      </c>
      <c r="AL69" s="171">
        <f>AL65+AL66+AL67+AL68</f>
        <v>-464.71555287386701</v>
      </c>
      <c r="AM69" s="171">
        <f>AM65+AM66+AM67+AM68</f>
        <v>-638.59342433108145</v>
      </c>
      <c r="AN69" s="171">
        <f>SUM(AN65:AN68)</f>
        <v>-252.94369184203549</v>
      </c>
      <c r="AO69" s="171">
        <f>SUM(AO65:AO68)</f>
        <v>243.78268859665911</v>
      </c>
      <c r="AP69" s="171">
        <f>SUM(AP65:AP68)</f>
        <v>189.44601840363961</v>
      </c>
      <c r="AQ69" s="171">
        <f>AQ65+AQ66+AQ67+AQ68</f>
        <v>24.044366068467298</v>
      </c>
      <c r="AR69" s="171">
        <v>-1857.5911165154375</v>
      </c>
      <c r="AS69" s="171">
        <f>AS65+AS66+AS67+AS68</f>
        <v>185.65398628359051</v>
      </c>
      <c r="AT69" s="171">
        <f>AT65+AT66+AT67+AT68</f>
        <v>236.11668797283554</v>
      </c>
      <c r="AU69" s="276">
        <f>AU65+AU66+AU67+AU68</f>
        <v>190.57438297099293</v>
      </c>
      <c r="AV69" s="34"/>
      <c r="AW69" s="128">
        <f t="shared" si="55"/>
        <v>-570.42858288961895</v>
      </c>
      <c r="AX69" s="128">
        <f t="shared" si="56"/>
        <v>225.53699801485442</v>
      </c>
      <c r="AY69" s="128">
        <f t="shared" si="57"/>
        <v>-30.890351628322861</v>
      </c>
      <c r="AZ69" s="128">
        <f t="shared" si="58"/>
        <v>9.7431960679112848</v>
      </c>
      <c r="BA69" s="128">
        <f t="shared" si="59"/>
        <v>-279.77706919297032</v>
      </c>
      <c r="BB69" s="128">
        <f t="shared" si="60"/>
        <v>-1103.3089772049484</v>
      </c>
      <c r="BC69" s="278">
        <f t="shared" si="61"/>
        <v>-9.1610032453763779</v>
      </c>
      <c r="BD69" s="124"/>
      <c r="BE69" s="124"/>
      <c r="BF69" s="123"/>
      <c r="BG69" s="123"/>
      <c r="BH69" s="103"/>
      <c r="BI69" s="46"/>
      <c r="BJ69" s="46"/>
      <c r="BK69" s="46"/>
      <c r="BL69" s="46"/>
      <c r="BM69" s="46"/>
      <c r="BN69" s="46"/>
      <c r="BQ69" s="124"/>
      <c r="BV69" s="318"/>
      <c r="BW69" s="249"/>
      <c r="BX69" s="249"/>
    </row>
    <row r="70" spans="1:76">
      <c r="A70" s="35" t="s">
        <v>180</v>
      </c>
      <c r="B70" s="240" t="s">
        <v>237</v>
      </c>
      <c r="C70" s="88">
        <v>-39.985029625740644</v>
      </c>
      <c r="D70" s="88">
        <v>-61.241609747939947</v>
      </c>
      <c r="E70" s="88">
        <v>-97.313605861105671</v>
      </c>
      <c r="F70" s="88">
        <v>-127.62983667262193</v>
      </c>
      <c r="G70" s="88">
        <v>-107.08216041950806</v>
      </c>
      <c r="H70" s="88">
        <v>-103.37010325064304</v>
      </c>
      <c r="I70" s="88">
        <v>-125.56437001004312</v>
      </c>
      <c r="J70" s="88">
        <v>-127.78304472753082</v>
      </c>
      <c r="K70" s="88">
        <v>-153.59190111265517</v>
      </c>
      <c r="L70" s="122">
        <v>-219.82548527184767</v>
      </c>
      <c r="M70" s="122">
        <v>-258.94067965103352</v>
      </c>
      <c r="N70" s="122">
        <f t="shared" si="50"/>
        <v>-219.82548527184767</v>
      </c>
      <c r="O70" s="122">
        <f t="shared" si="51"/>
        <v>-258.94067965103352</v>
      </c>
      <c r="P70" s="88">
        <v>-17.37119822947361</v>
      </c>
      <c r="Q70" s="88">
        <v>-40.521034634252956</v>
      </c>
      <c r="R70" s="88">
        <v>-20.096314194284325</v>
      </c>
      <c r="S70" s="88">
        <v>-49.641289614611047</v>
      </c>
      <c r="T70" s="88">
        <v>-17.935886427223213</v>
      </c>
      <c r="U70" s="88">
        <v>-36.025712410233609</v>
      </c>
      <c r="V70" s="88">
        <v>-19.067771456181575</v>
      </c>
      <c r="W70" s="88">
        <v>-34.052790125869663</v>
      </c>
      <c r="X70" s="88">
        <v>-14.502852678480293</v>
      </c>
      <c r="Y70" s="88">
        <v>-35.111460649351621</v>
      </c>
      <c r="Z70" s="88">
        <f>('Historical Financials THB_EN'!X70+'Historical Financials THB_EN'!Y70+'Historical Financials THB_EN'!Z70)/33.7562-X70-Y70</f>
        <v>-19.12178766271311</v>
      </c>
      <c r="AA70" s="88">
        <v>-34.633030042505354</v>
      </c>
      <c r="AB70" s="88">
        <v>-19.778516689280806</v>
      </c>
      <c r="AC70" s="88">
        <v>-40.613044860550509</v>
      </c>
      <c r="AD70" s="88">
        <v>-25.558350363126372</v>
      </c>
      <c r="AE70" s="88">
        <f>I70-AB70-AC70-AD70</f>
        <v>-39.614458097085425</v>
      </c>
      <c r="AF70" s="88">
        <v>-21.268213773451837</v>
      </c>
      <c r="AG70" s="88">
        <v>-42.469399276874526</v>
      </c>
      <c r="AH70" s="88">
        <v>-22.506774762223081</v>
      </c>
      <c r="AI70" s="88">
        <f t="shared" si="62"/>
        <v>-41.538656914981381</v>
      </c>
      <c r="AJ70" s="88">
        <v>-22.678318962445907</v>
      </c>
      <c r="AK70" s="88">
        <v>-42.364865070077144</v>
      </c>
      <c r="AL70" s="88">
        <v>-20.145541874093414</v>
      </c>
      <c r="AM70" s="88">
        <v>-68.403175206038696</v>
      </c>
      <c r="AN70" s="88">
        <v>-32.737789927130549</v>
      </c>
      <c r="AO70" s="88">
        <v>-72.329899664184154</v>
      </c>
      <c r="AP70" s="88">
        <v>-16.336727739993279</v>
      </c>
      <c r="AQ70" s="88">
        <v>-98.421067940539686</v>
      </c>
      <c r="AR70" s="88">
        <v>-75.49800961312279</v>
      </c>
      <c r="AS70" s="88">
        <v>-71.759846839340852</v>
      </c>
      <c r="AT70" s="88">
        <v>-38.245176413039701</v>
      </c>
      <c r="AU70" s="278">
        <v>-73.437646785530163</v>
      </c>
      <c r="AV70" s="34"/>
      <c r="AW70" s="128">
        <f t="shared" si="55"/>
        <v>-60.391561549831316</v>
      </c>
      <c r="AX70" s="128">
        <f t="shared" si="56"/>
        <v>-65.172808460211797</v>
      </c>
      <c r="AY70" s="128">
        <f t="shared" si="57"/>
        <v>-63.73761305032636</v>
      </c>
      <c r="AZ70" s="128">
        <f t="shared" si="58"/>
        <v>-64.045431677204462</v>
      </c>
      <c r="BA70" s="128">
        <f t="shared" si="59"/>
        <v>-65.043184032523044</v>
      </c>
      <c r="BB70" s="128">
        <f t="shared" si="60"/>
        <v>-88.548717080132107</v>
      </c>
      <c r="BC70" s="278">
        <f t="shared" si="61"/>
        <v>-105.0676895913147</v>
      </c>
      <c r="BD70" s="124"/>
      <c r="BE70" s="124"/>
      <c r="BF70" s="123"/>
      <c r="BG70" s="123"/>
      <c r="BH70" s="103"/>
      <c r="BI70" s="46">
        <v>0</v>
      </c>
      <c r="BJ70" s="46">
        <v>0</v>
      </c>
      <c r="BK70" s="46">
        <v>0</v>
      </c>
      <c r="BL70" s="46">
        <v>0</v>
      </c>
      <c r="BM70" s="46">
        <v>0</v>
      </c>
      <c r="BN70" s="46"/>
      <c r="BQ70" s="124"/>
      <c r="BV70" s="34"/>
      <c r="BW70" s="249"/>
      <c r="BX70" s="249"/>
    </row>
    <row r="71" spans="1:76">
      <c r="A71" s="35" t="s">
        <v>225</v>
      </c>
      <c r="B71" s="240" t="s">
        <v>237</v>
      </c>
      <c r="C71" s="88">
        <v>-44.666286657166431</v>
      </c>
      <c r="D71" s="88">
        <v>-184.60594097066237</v>
      </c>
      <c r="E71" s="88">
        <v>-105.85015649260077</v>
      </c>
      <c r="F71" s="88">
        <v>-52.917481542033791</v>
      </c>
      <c r="G71" s="88">
        <v>-50.90723609948185</v>
      </c>
      <c r="H71" s="88">
        <v>-92.690324200387337</v>
      </c>
      <c r="I71" s="88">
        <v>-114.36429695206249</v>
      </c>
      <c r="J71" s="88">
        <v>-154.21969873331201</v>
      </c>
      <c r="K71" s="88">
        <v>-310.70333701977597</v>
      </c>
      <c r="L71" s="122">
        <v>-293.43982162003152</v>
      </c>
      <c r="M71" s="122">
        <v>-155.30089678394759</v>
      </c>
      <c r="N71" s="122">
        <f t="shared" si="50"/>
        <v>-293.43982162003152</v>
      </c>
      <c r="O71" s="122">
        <f t="shared" si="51"/>
        <v>-155.30089678394759</v>
      </c>
      <c r="P71" s="88">
        <v>-0.12235682775571743</v>
      </c>
      <c r="Q71" s="88">
        <v>-29.025632956034599</v>
      </c>
      <c r="R71" s="88">
        <v>-21.648901120571587</v>
      </c>
      <c r="S71" s="88">
        <v>-2.1205906376718886</v>
      </c>
      <c r="T71" s="88">
        <v>-2.8603466059633792E-2</v>
      </c>
      <c r="U71" s="88">
        <v>-22.485891999539561</v>
      </c>
      <c r="V71" s="88">
        <v>-28.496054894131593</v>
      </c>
      <c r="W71" s="88">
        <v>0.10331426024893631</v>
      </c>
      <c r="X71" s="88">
        <v>-9.7693042144110294</v>
      </c>
      <c r="Y71" s="88">
        <v>-35.433126677262678</v>
      </c>
      <c r="Z71" s="88">
        <v>-41.101300060104784</v>
      </c>
      <c r="AA71" s="88">
        <v>-6.3865932486088468</v>
      </c>
      <c r="AB71" s="88">
        <v>-7.4244071641372349</v>
      </c>
      <c r="AC71" s="88">
        <v>-42.173454376882276</v>
      </c>
      <c r="AD71" s="88">
        <v>-48.78274926022344</v>
      </c>
      <c r="AE71" s="88">
        <f>I71-AB71-AC71-AD71</f>
        <v>-15.983686150819537</v>
      </c>
      <c r="AF71" s="88">
        <v>-7.5388311464823685</v>
      </c>
      <c r="AG71" s="88">
        <v>-59.206568074193427</v>
      </c>
      <c r="AH71" s="88">
        <v>-76.210400017347837</v>
      </c>
      <c r="AI71" s="88">
        <f t="shared" si="62"/>
        <v>-11.263899495288371</v>
      </c>
      <c r="AJ71" s="88">
        <v>-8.3906022732532914</v>
      </c>
      <c r="AK71" s="88">
        <v>-106.20305063097527</v>
      </c>
      <c r="AL71" s="88">
        <v>-128.35932518423459</v>
      </c>
      <c r="AM71" s="88">
        <v>-67.750358931312832</v>
      </c>
      <c r="AN71" s="88">
        <v>-10.142901803618722</v>
      </c>
      <c r="AO71" s="88">
        <v>-134.48082655867057</v>
      </c>
      <c r="AP71" s="88">
        <v>-73.57897227297309</v>
      </c>
      <c r="AQ71" s="88">
        <v>-75.237120984769149</v>
      </c>
      <c r="AR71" s="88">
        <v>-6.8525504281882252</v>
      </c>
      <c r="AS71" s="88">
        <v>-68.895975182604559</v>
      </c>
      <c r="AT71" s="88">
        <v>-40.791692952443213</v>
      </c>
      <c r="AU71" s="278">
        <v>-38.760678220711597</v>
      </c>
      <c r="AV71" s="34"/>
      <c r="AW71" s="90">
        <f t="shared" si="55"/>
        <v>-49.597861541019512</v>
      </c>
      <c r="AX71" s="90">
        <f t="shared" si="56"/>
        <v>-64.766435411042977</v>
      </c>
      <c r="AY71" s="90">
        <f t="shared" si="57"/>
        <v>-66.745399220675793</v>
      </c>
      <c r="AZ71" s="90">
        <f t="shared" si="58"/>
        <v>-87.474299512636208</v>
      </c>
      <c r="BA71" s="90">
        <f t="shared" si="59"/>
        <v>-114.59365290422856</v>
      </c>
      <c r="BB71" s="90">
        <f t="shared" si="60"/>
        <v>-196.10968411554742</v>
      </c>
      <c r="BC71" s="274">
        <f t="shared" si="61"/>
        <v>-144.62372836228928</v>
      </c>
      <c r="BD71" s="92"/>
      <c r="BE71" s="92"/>
      <c r="BF71" s="123"/>
      <c r="BG71" s="123"/>
      <c r="BH71" s="103"/>
      <c r="BI71" s="46">
        <v>0</v>
      </c>
      <c r="BJ71" s="46">
        <v>0</v>
      </c>
      <c r="BK71" s="46">
        <v>0</v>
      </c>
      <c r="BL71" s="46">
        <v>0</v>
      </c>
      <c r="BM71" s="46">
        <v>0</v>
      </c>
      <c r="BN71" s="46"/>
      <c r="BQ71" s="124"/>
      <c r="BV71" s="34"/>
      <c r="BW71" s="249"/>
      <c r="BX71" s="249"/>
    </row>
    <row r="72" spans="1:76">
      <c r="A72" s="35" t="s">
        <v>226</v>
      </c>
      <c r="B72" s="240" t="s">
        <v>237</v>
      </c>
      <c r="C72" s="88">
        <f>'Historical Financials THB_EN'!C72/'Historical Financials USD_TH'!C8</f>
        <v>120.64300810699977</v>
      </c>
      <c r="D72" s="88">
        <v>564.77540192873323</v>
      </c>
      <c r="E72" s="88">
        <v>0</v>
      </c>
      <c r="F72" s="88">
        <v>0</v>
      </c>
      <c r="G72" s="88">
        <v>0</v>
      </c>
      <c r="H72" s="88">
        <v>1.5613162936618184E-2</v>
      </c>
      <c r="I72" s="88">
        <v>0</v>
      </c>
      <c r="J72" s="88">
        <v>456.89930022751594</v>
      </c>
      <c r="K72" s="88">
        <v>490.45296383354435</v>
      </c>
      <c r="L72" s="122">
        <v>0</v>
      </c>
      <c r="M72" s="122">
        <v>0</v>
      </c>
      <c r="N72" s="122">
        <f t="shared" si="50"/>
        <v>0</v>
      </c>
      <c r="O72" s="122">
        <f t="shared" si="51"/>
        <v>0</v>
      </c>
      <c r="P72" s="88">
        <v>0</v>
      </c>
      <c r="Q72" s="88">
        <v>0</v>
      </c>
      <c r="R72" s="88">
        <v>0</v>
      </c>
      <c r="S72" s="88">
        <v>0</v>
      </c>
      <c r="T72" s="88">
        <v>0</v>
      </c>
      <c r="U72" s="88">
        <v>0</v>
      </c>
      <c r="V72" s="88">
        <v>0</v>
      </c>
      <c r="W72" s="88">
        <v>0</v>
      </c>
      <c r="X72" s="88">
        <v>0</v>
      </c>
      <c r="Y72" s="88">
        <v>1.619983062673995E-2</v>
      </c>
      <c r="Z72" s="88">
        <v>-3.8429174703112401E-4</v>
      </c>
      <c r="AA72" s="88">
        <f>H72-X72-Y72-Z72</f>
        <v>-2.0237594309064207E-4</v>
      </c>
      <c r="AB72" s="88">
        <v>0</v>
      </c>
      <c r="AC72" s="88">
        <v>0</v>
      </c>
      <c r="AD72" s="88">
        <v>0</v>
      </c>
      <c r="AE72" s="88">
        <f>I72-AB72-AC72-AD72</f>
        <v>0</v>
      </c>
      <c r="AF72" s="88">
        <v>3.6734180060966751E-2</v>
      </c>
      <c r="AG72" s="88">
        <v>2.101252195675242E-2</v>
      </c>
      <c r="AH72" s="88">
        <v>451.99218694248617</v>
      </c>
      <c r="AI72" s="88">
        <v>4.8493665830120447</v>
      </c>
      <c r="AJ72" s="88">
        <v>226.62617089625971</v>
      </c>
      <c r="AK72" s="88">
        <v>182.89702778777274</v>
      </c>
      <c r="AL72" s="88">
        <v>83.567199680393514</v>
      </c>
      <c r="AM72" s="88">
        <v>-2.6374345308815839</v>
      </c>
      <c r="AN72" s="88">
        <v>0</v>
      </c>
      <c r="AO72" s="88">
        <v>0</v>
      </c>
      <c r="AP72" s="88">
        <v>0</v>
      </c>
      <c r="AQ72" s="347">
        <v>0</v>
      </c>
      <c r="AR72" s="347">
        <v>0</v>
      </c>
      <c r="AS72" s="347">
        <v>0</v>
      </c>
      <c r="AT72" s="347">
        <v>0</v>
      </c>
      <c r="AU72" s="278">
        <v>0</v>
      </c>
      <c r="AV72" s="34"/>
      <c r="AW72" s="90">
        <f t="shared" si="55"/>
        <v>0</v>
      </c>
      <c r="AX72" s="90">
        <f t="shared" si="56"/>
        <v>0</v>
      </c>
      <c r="AY72" s="90">
        <f t="shared" si="57"/>
        <v>5.774670201771917E-2</v>
      </c>
      <c r="AZ72" s="90">
        <f t="shared" si="58"/>
        <v>456.84155352549823</v>
      </c>
      <c r="BA72" s="90">
        <f t="shared" si="59"/>
        <v>409.52319868403242</v>
      </c>
      <c r="BB72" s="90">
        <f t="shared" si="60"/>
        <v>80.929765149511937</v>
      </c>
      <c r="BC72" s="274">
        <f t="shared" si="61"/>
        <v>0</v>
      </c>
      <c r="BD72" s="92"/>
      <c r="BE72" s="92"/>
      <c r="BF72" s="123"/>
      <c r="BG72" s="123"/>
      <c r="BH72" s="103"/>
      <c r="BI72" s="46">
        <v>0</v>
      </c>
      <c r="BJ72" s="46">
        <v>0</v>
      </c>
      <c r="BK72" s="46">
        <v>0</v>
      </c>
      <c r="BL72" s="46">
        <v>0</v>
      </c>
      <c r="BM72" s="46">
        <v>0</v>
      </c>
      <c r="BN72" s="46"/>
      <c r="BQ72" s="124"/>
      <c r="BV72" s="119"/>
      <c r="BW72" s="249"/>
      <c r="BX72" s="249"/>
    </row>
    <row r="73" spans="1:76">
      <c r="A73" s="35" t="s">
        <v>227</v>
      </c>
      <c r="B73" s="240" t="s">
        <v>237</v>
      </c>
      <c r="C73" s="88">
        <v>0</v>
      </c>
      <c r="D73" s="88">
        <v>0</v>
      </c>
      <c r="E73" s="88">
        <v>0</v>
      </c>
      <c r="F73" s="88">
        <v>0</v>
      </c>
      <c r="G73" s="88">
        <v>457.93427726595399</v>
      </c>
      <c r="H73" s="88">
        <v>0</v>
      </c>
      <c r="I73" s="88">
        <v>0</v>
      </c>
      <c r="J73" s="88">
        <f>'Historical Financials THB_EN'!J73/J$8</f>
        <v>0</v>
      </c>
      <c r="K73" s="88">
        <v>0</v>
      </c>
      <c r="L73" s="122">
        <v>-24.932396403308712</v>
      </c>
      <c r="M73" s="122">
        <v>21.691121450529508</v>
      </c>
      <c r="N73" s="122">
        <f t="shared" si="50"/>
        <v>-24.932396403308712</v>
      </c>
      <c r="O73" s="122">
        <f t="shared" si="51"/>
        <v>21.691121450529508</v>
      </c>
      <c r="P73" s="88">
        <v>0</v>
      </c>
      <c r="Q73" s="88">
        <v>0</v>
      </c>
      <c r="R73" s="88">
        <v>0</v>
      </c>
      <c r="S73" s="88">
        <v>0</v>
      </c>
      <c r="T73" s="88">
        <v>0</v>
      </c>
      <c r="U73" s="88">
        <v>0</v>
      </c>
      <c r="V73" s="88">
        <v>0</v>
      </c>
      <c r="W73" s="88">
        <v>457.93427726595399</v>
      </c>
      <c r="X73" s="88">
        <v>0</v>
      </c>
      <c r="Y73" s="88">
        <v>0</v>
      </c>
      <c r="Z73" s="88">
        <v>0</v>
      </c>
      <c r="AA73" s="88">
        <v>0</v>
      </c>
      <c r="AB73" s="88">
        <v>0</v>
      </c>
      <c r="AC73" s="88">
        <v>0</v>
      </c>
      <c r="AD73" s="88">
        <v>0</v>
      </c>
      <c r="AE73" s="88">
        <f>I73-AB73-AC73-AD73</f>
        <v>0</v>
      </c>
      <c r="AF73" s="88">
        <v>0</v>
      </c>
      <c r="AG73" s="88">
        <v>0</v>
      </c>
      <c r="AH73" s="88">
        <v>0</v>
      </c>
      <c r="AI73" s="88">
        <f>J73-AF73-AG73-AH73</f>
        <v>0</v>
      </c>
      <c r="AJ73" s="88">
        <v>0</v>
      </c>
      <c r="AK73" s="88">
        <v>0</v>
      </c>
      <c r="AL73" s="88">
        <v>0</v>
      </c>
      <c r="AM73" s="88">
        <v>0</v>
      </c>
      <c r="AN73" s="88">
        <v>0</v>
      </c>
      <c r="AO73" s="88">
        <v>0</v>
      </c>
      <c r="AP73" s="88">
        <v>0</v>
      </c>
      <c r="AQ73" s="88">
        <v>-24.932396403308712</v>
      </c>
      <c r="AR73" s="88">
        <v>21.697985833505843</v>
      </c>
      <c r="AS73" s="88">
        <v>-0.22072147660028918</v>
      </c>
      <c r="AT73" s="88">
        <v>6.2154564328952944E-2</v>
      </c>
      <c r="AU73" s="278">
        <v>0.15170252929500094</v>
      </c>
      <c r="AV73" s="34"/>
      <c r="AW73" s="90">
        <f t="shared" si="55"/>
        <v>0</v>
      </c>
      <c r="AX73" s="90">
        <f t="shared" si="56"/>
        <v>0</v>
      </c>
      <c r="AY73" s="90">
        <f t="shared" si="57"/>
        <v>0</v>
      </c>
      <c r="AZ73" s="90">
        <f t="shared" si="58"/>
        <v>0</v>
      </c>
      <c r="BA73" s="90">
        <f t="shared" si="59"/>
        <v>0</v>
      </c>
      <c r="BB73" s="90">
        <f t="shared" si="60"/>
        <v>0</v>
      </c>
      <c r="BC73" s="274">
        <f t="shared" si="61"/>
        <v>0</v>
      </c>
      <c r="BD73" s="92"/>
      <c r="BE73" s="92"/>
      <c r="BF73" s="123"/>
      <c r="BG73" s="123"/>
      <c r="BH73" s="103"/>
      <c r="BI73" s="46">
        <v>0</v>
      </c>
      <c r="BJ73" s="46">
        <v>0</v>
      </c>
      <c r="BK73" s="46">
        <v>0</v>
      </c>
      <c r="BL73" s="46">
        <v>0</v>
      </c>
      <c r="BM73" s="46">
        <v>0</v>
      </c>
      <c r="BN73" s="46"/>
      <c r="BQ73" s="124"/>
      <c r="BV73" s="119"/>
      <c r="BW73" s="249"/>
      <c r="BX73" s="249"/>
    </row>
    <row r="74" spans="1:76">
      <c r="A74" s="169" t="s">
        <v>228</v>
      </c>
      <c r="B74" s="240" t="s">
        <v>237</v>
      </c>
      <c r="C74" s="88">
        <f t="shared" ref="C74:L74" si="64">SUM(C69:C73)</f>
        <v>156.94793788087509</v>
      </c>
      <c r="D74" s="88">
        <f t="shared" si="64"/>
        <v>-428.64461438540775</v>
      </c>
      <c r="E74" s="88">
        <f t="shared" si="64"/>
        <v>-1061.1608613254673</v>
      </c>
      <c r="F74" s="88">
        <f t="shared" si="64"/>
        <v>-69.629160201542959</v>
      </c>
      <c r="G74" s="88">
        <f t="shared" si="64"/>
        <v>567.67103368460573</v>
      </c>
      <c r="H74" s="88">
        <f t="shared" si="64"/>
        <v>-398.20157878090527</v>
      </c>
      <c r="I74" s="88">
        <f t="shared" si="64"/>
        <v>-584.82025183687006</v>
      </c>
      <c r="J74" s="88">
        <f t="shared" si="64"/>
        <v>153.7494012062615</v>
      </c>
      <c r="K74" s="88">
        <f t="shared" si="64"/>
        <v>-1356.9283206968057</v>
      </c>
      <c r="L74" s="122">
        <f t="shared" si="64"/>
        <v>-333.86832206845736</v>
      </c>
      <c r="M74" s="122">
        <f t="shared" ref="M74" si="65">SUM(M69:M73)</f>
        <v>-1637.7965142724704</v>
      </c>
      <c r="N74" s="122">
        <f t="shared" si="50"/>
        <v>-333.86832206845736</v>
      </c>
      <c r="O74" s="122">
        <f t="shared" si="51"/>
        <v>-1637.7965142724702</v>
      </c>
      <c r="P74" s="88">
        <f t="shared" ref="P74:BC74" si="66">SUM(P69:P73)</f>
        <v>-12.889415483468126</v>
      </c>
      <c r="Q74" s="88">
        <f t="shared" si="66"/>
        <v>-7.006904775305415</v>
      </c>
      <c r="R74" s="88">
        <f t="shared" si="66"/>
        <v>-16.018636153878372</v>
      </c>
      <c r="S74" s="88">
        <f t="shared" si="66"/>
        <v>-33.714203788891062</v>
      </c>
      <c r="T74" s="88">
        <f t="shared" si="66"/>
        <v>64.959870587872913</v>
      </c>
      <c r="U74" s="88">
        <f t="shared" si="66"/>
        <v>23.763326775823501</v>
      </c>
      <c r="V74" s="88">
        <f t="shared" si="66"/>
        <v>52.230276534800097</v>
      </c>
      <c r="W74" s="88">
        <f t="shared" si="66"/>
        <v>426.80737996176333</v>
      </c>
      <c r="X74" s="88">
        <f t="shared" si="66"/>
        <v>148.3356658565115</v>
      </c>
      <c r="Y74" s="88">
        <f t="shared" si="66"/>
        <v>-438.48475018291964</v>
      </c>
      <c r="Z74" s="88">
        <f t="shared" si="66"/>
        <v>-115.29915430110509</v>
      </c>
      <c r="AA74" s="88">
        <f t="shared" si="66"/>
        <v>7.2471162233346851</v>
      </c>
      <c r="AB74" s="88">
        <f t="shared" si="66"/>
        <v>-405.2489776697459</v>
      </c>
      <c r="AC74" s="88">
        <f t="shared" si="66"/>
        <v>-275.16902831072389</v>
      </c>
      <c r="AD74" s="88">
        <f t="shared" si="66"/>
        <v>111.07144711005479</v>
      </c>
      <c r="AE74" s="88">
        <f t="shared" si="66"/>
        <v>-15.473692966455154</v>
      </c>
      <c r="AF74" s="88">
        <f t="shared" si="66"/>
        <v>51.134636055717458</v>
      </c>
      <c r="AG74" s="88">
        <f t="shared" si="66"/>
        <v>-212.45025325302475</v>
      </c>
      <c r="AH74" s="88">
        <f t="shared" si="66"/>
        <v>363.6336234329051</v>
      </c>
      <c r="AI74" s="88">
        <f t="shared" si="66"/>
        <v>-48.56860502933624</v>
      </c>
      <c r="AJ74" s="88">
        <f t="shared" si="66"/>
        <v>295.02008385991644</v>
      </c>
      <c r="AK74" s="88">
        <f t="shared" si="66"/>
        <v>-344.91079130560587</v>
      </c>
      <c r="AL74" s="88">
        <f t="shared" si="66"/>
        <v>-529.65322025180149</v>
      </c>
      <c r="AM74" s="88">
        <f t="shared" si="66"/>
        <v>-777.38439299931451</v>
      </c>
      <c r="AN74" s="88">
        <f t="shared" si="66"/>
        <v>-295.82438357278477</v>
      </c>
      <c r="AO74" s="88">
        <f t="shared" si="66"/>
        <v>36.971962373804388</v>
      </c>
      <c r="AP74" s="88">
        <f t="shared" si="66"/>
        <v>99.530318390673244</v>
      </c>
      <c r="AQ74" s="88">
        <f t="shared" si="66"/>
        <v>-174.54621926015022</v>
      </c>
      <c r="AR74" s="88">
        <v>-1918.2436907232427</v>
      </c>
      <c r="AS74" s="88">
        <f t="shared" si="66"/>
        <v>44.777442785044812</v>
      </c>
      <c r="AT74" s="88">
        <f t="shared" si="66"/>
        <v>157.14197317168157</v>
      </c>
      <c r="AU74" s="278">
        <f t="shared" si="66"/>
        <v>78.527760494046163</v>
      </c>
      <c r="AV74" s="34"/>
      <c r="AW74" s="128">
        <f t="shared" si="66"/>
        <v>-680.41800598046973</v>
      </c>
      <c r="AX74" s="128">
        <f t="shared" si="66"/>
        <v>95.597754143599644</v>
      </c>
      <c r="AY74" s="128">
        <f t="shared" si="66"/>
        <v>-161.31561719730729</v>
      </c>
      <c r="AZ74" s="128">
        <f t="shared" si="66"/>
        <v>315.06501840356884</v>
      </c>
      <c r="BA74" s="128">
        <f t="shared" si="66"/>
        <v>-49.890707445689543</v>
      </c>
      <c r="BB74" s="128">
        <f t="shared" si="66"/>
        <v>-1307.037613251116</v>
      </c>
      <c r="BC74" s="278">
        <f t="shared" si="66"/>
        <v>-258.85242119898038</v>
      </c>
      <c r="BD74" s="124"/>
      <c r="BE74" s="124"/>
      <c r="BF74" s="123"/>
      <c r="BG74" s="123"/>
      <c r="BI74" s="46">
        <v>0</v>
      </c>
      <c r="BJ74" s="46">
        <v>0</v>
      </c>
      <c r="BK74" s="46">
        <v>2.5635813472035807E-9</v>
      </c>
      <c r="BL74" s="46">
        <v>-2.5633539735281374E-9</v>
      </c>
      <c r="BM74" s="46">
        <v>0</v>
      </c>
      <c r="BN74" s="46"/>
      <c r="BQ74" s="124"/>
      <c r="BV74" s="119"/>
      <c r="BW74" s="249"/>
      <c r="BX74" s="249"/>
    </row>
    <row r="75" spans="1:76" ht="26">
      <c r="A75" s="157" t="s">
        <v>229</v>
      </c>
      <c r="B75" s="240" t="s">
        <v>237</v>
      </c>
      <c r="C75" s="88">
        <f t="shared" ref="C75:M75" si="67">C76-C74</f>
        <v>-28.795967751321086</v>
      </c>
      <c r="D75" s="88">
        <f t="shared" si="67"/>
        <v>45.755992008079943</v>
      </c>
      <c r="E75" s="88">
        <f t="shared" si="67"/>
        <v>-40.560237198656296</v>
      </c>
      <c r="F75" s="88">
        <f t="shared" si="67"/>
        <v>84.812091170723193</v>
      </c>
      <c r="G75" s="88">
        <f t="shared" si="67"/>
        <v>-2.586803244946509</v>
      </c>
      <c r="H75" s="88">
        <f t="shared" si="67"/>
        <v>100.66737178683502</v>
      </c>
      <c r="I75" s="88">
        <f t="shared" si="67"/>
        <v>61.212238873681827</v>
      </c>
      <c r="J75" s="88">
        <f t="shared" si="67"/>
        <v>-154.11763581421189</v>
      </c>
      <c r="K75" s="88">
        <f t="shared" si="67"/>
        <v>29.574676317647118</v>
      </c>
      <c r="L75" s="122">
        <f t="shared" si="67"/>
        <v>-136.44899991441491</v>
      </c>
      <c r="M75" s="122">
        <f t="shared" si="67"/>
        <v>-243.61991467918165</v>
      </c>
      <c r="N75" s="122">
        <f t="shared" si="50"/>
        <v>-136.44899991441491</v>
      </c>
      <c r="O75" s="122">
        <f t="shared" si="51"/>
        <v>-243.61991467918278</v>
      </c>
      <c r="P75" s="88">
        <f t="shared" ref="P75:AC75" si="68">P76-P74</f>
        <v>-66.245194158908163</v>
      </c>
      <c r="Q75" s="88">
        <f t="shared" si="68"/>
        <v>90.390153545951293</v>
      </c>
      <c r="R75" s="88">
        <f t="shared" si="68"/>
        <v>12.730984206584974</v>
      </c>
      <c r="S75" s="88">
        <f t="shared" si="68"/>
        <v>47.936147577095106</v>
      </c>
      <c r="T75" s="88">
        <f t="shared" si="68"/>
        <v>-14.23445059232877</v>
      </c>
      <c r="U75" s="88">
        <f t="shared" si="68"/>
        <v>-19.594454119405512</v>
      </c>
      <c r="V75" s="88">
        <f t="shared" si="68"/>
        <v>-2.5921364130182809</v>
      </c>
      <c r="W75" s="88">
        <f t="shared" si="68"/>
        <v>33.744417704151942</v>
      </c>
      <c r="X75" s="88">
        <f t="shared" si="68"/>
        <v>-22.296359576153719</v>
      </c>
      <c r="Y75" s="88">
        <f t="shared" si="68"/>
        <v>52.038061989161804</v>
      </c>
      <c r="Z75" s="88">
        <f t="shared" si="68"/>
        <v>85.120295088356443</v>
      </c>
      <c r="AA75" s="88">
        <f t="shared" si="68"/>
        <v>-14.195082091256225</v>
      </c>
      <c r="AB75" s="88">
        <f>AB76-AB74</f>
        <v>-24.825164441135541</v>
      </c>
      <c r="AC75" s="88">
        <f t="shared" si="68"/>
        <v>-5.4880378940054015</v>
      </c>
      <c r="AD75" s="88">
        <f>AD76-AD74</f>
        <v>53.433779578346972</v>
      </c>
      <c r="AE75" s="88">
        <f>AE76-AE74</f>
        <v>38.09166163047589</v>
      </c>
      <c r="AF75" s="88">
        <f>AF76-AF74</f>
        <v>-39.600081875156995</v>
      </c>
      <c r="AG75" s="88">
        <f>AG76-AG74</f>
        <v>-54.512848358220083</v>
      </c>
      <c r="AH75" s="88">
        <f>AH76-AH74</f>
        <v>-29.797230489366029</v>
      </c>
      <c r="AI75" s="88">
        <f>J75-AF75-AG75-AH75</f>
        <v>-30.20747509146878</v>
      </c>
      <c r="AJ75" s="88">
        <f t="shared" ref="AJ75:AQ75" si="69">AJ76-AJ74</f>
        <v>-54.880004270121162</v>
      </c>
      <c r="AK75" s="88">
        <f t="shared" si="69"/>
        <v>86.926690686263498</v>
      </c>
      <c r="AL75" s="88">
        <f t="shared" si="69"/>
        <v>-16.753936696511118</v>
      </c>
      <c r="AM75" s="88">
        <f t="shared" si="69"/>
        <v>14.281926598015616</v>
      </c>
      <c r="AN75" s="88">
        <f t="shared" si="69"/>
        <v>-51.167277581517396</v>
      </c>
      <c r="AO75" s="88">
        <f t="shared" si="69"/>
        <v>-97.151261058217358</v>
      </c>
      <c r="AP75" s="88">
        <f t="shared" si="69"/>
        <v>30.046983093483789</v>
      </c>
      <c r="AQ75" s="88">
        <f t="shared" si="69"/>
        <v>-18.177444368163947</v>
      </c>
      <c r="AR75" s="88">
        <v>-88.258632159268473</v>
      </c>
      <c r="AS75" s="88">
        <f>AS76-AS74</f>
        <v>-44.138375002098954</v>
      </c>
      <c r="AT75" s="88">
        <f>AT76-AT74</f>
        <v>-5.9216798130047437</v>
      </c>
      <c r="AU75" s="278">
        <f>AU76-AU74</f>
        <v>-105.30122770481063</v>
      </c>
      <c r="AV75" s="34"/>
      <c r="AW75" s="128">
        <f>AW76-AW74</f>
        <v>-30.313202335141</v>
      </c>
      <c r="AX75" s="128">
        <f t="shared" ref="AX75:BC75" si="70">AX76-AX74</f>
        <v>91.525441208822855</v>
      </c>
      <c r="AY75" s="128">
        <f t="shared" si="70"/>
        <v>-94.112930233377085</v>
      </c>
      <c r="AZ75" s="128">
        <f t="shared" si="70"/>
        <v>-60.004705580834866</v>
      </c>
      <c r="BA75" s="128">
        <f t="shared" si="70"/>
        <v>32.04668641614245</v>
      </c>
      <c r="BB75" s="128">
        <f t="shared" si="70"/>
        <v>-2.4720100984955025</v>
      </c>
      <c r="BC75" s="278">
        <f t="shared" si="70"/>
        <v>-148.31853863973475</v>
      </c>
      <c r="BD75" s="124"/>
      <c r="BE75" s="124"/>
      <c r="BF75" s="123"/>
      <c r="BG75" s="123"/>
      <c r="BI75" s="46">
        <v>-1.1368683772161603E-13</v>
      </c>
      <c r="BJ75" s="46">
        <v>0</v>
      </c>
      <c r="BK75" s="46">
        <v>-2.5635813472035807E-9</v>
      </c>
      <c r="BL75" s="46">
        <v>2.5633539735281374E-9</v>
      </c>
      <c r="BM75" s="46">
        <v>0</v>
      </c>
      <c r="BN75" s="46"/>
      <c r="BQ75" s="124"/>
      <c r="BV75" s="119"/>
      <c r="BW75" s="249"/>
      <c r="BX75" s="249"/>
    </row>
    <row r="76" spans="1:76">
      <c r="A76" s="169" t="s">
        <v>230</v>
      </c>
      <c r="B76" s="240" t="s">
        <v>237</v>
      </c>
      <c r="C76" s="88">
        <v>128.151970129554</v>
      </c>
      <c r="D76" s="88">
        <f t="shared" ref="D76:I76" si="71">-D48+C48</f>
        <v>-382.88862237732781</v>
      </c>
      <c r="E76" s="171">
        <f t="shared" si="71"/>
        <v>-1101.7210985241236</v>
      </c>
      <c r="F76" s="171">
        <f t="shared" si="71"/>
        <v>15.182930969180234</v>
      </c>
      <c r="G76" s="171">
        <f t="shared" si="71"/>
        <v>565.08423043965922</v>
      </c>
      <c r="H76" s="171">
        <f t="shared" si="71"/>
        <v>-297.53420699407025</v>
      </c>
      <c r="I76" s="171">
        <f t="shared" si="71"/>
        <v>-523.60801296318823</v>
      </c>
      <c r="J76" s="171">
        <f>-J48+I48</f>
        <v>-0.36823460795039864</v>
      </c>
      <c r="K76" s="171">
        <f>-K48+J48</f>
        <v>-1327.3536443791586</v>
      </c>
      <c r="L76" s="96">
        <f>-L48+K48</f>
        <v>-470.31732198287227</v>
      </c>
      <c r="M76" s="96">
        <f>-M48+L48</f>
        <v>-1881.4164289516521</v>
      </c>
      <c r="N76" s="96">
        <f t="shared" si="50"/>
        <v>-470.31732198287227</v>
      </c>
      <c r="O76" s="96">
        <f t="shared" si="51"/>
        <v>-1881.416428951653</v>
      </c>
      <c r="P76" s="171">
        <f>-P48+E48</f>
        <v>-79.13460964237629</v>
      </c>
      <c r="Q76" s="171">
        <f t="shared" ref="Q76:AU76" si="72">-Q48+P48</f>
        <v>83.383248770645878</v>
      </c>
      <c r="R76" s="171">
        <f t="shared" si="72"/>
        <v>-3.2876519472933978</v>
      </c>
      <c r="S76" s="171">
        <f t="shared" si="72"/>
        <v>14.221943788204044</v>
      </c>
      <c r="T76" s="171">
        <f t="shared" si="72"/>
        <v>50.725419995544144</v>
      </c>
      <c r="U76" s="171">
        <f t="shared" si="72"/>
        <v>4.1688726564179888</v>
      </c>
      <c r="V76" s="171">
        <f t="shared" si="72"/>
        <v>49.638140121781817</v>
      </c>
      <c r="W76" s="171">
        <f t="shared" si="72"/>
        <v>460.55179766591527</v>
      </c>
      <c r="X76" s="171">
        <f t="shared" si="72"/>
        <v>126.03930628035778</v>
      </c>
      <c r="Y76" s="171">
        <f t="shared" si="72"/>
        <v>-386.44668819375784</v>
      </c>
      <c r="Z76" s="171">
        <f t="shared" si="72"/>
        <v>-30.178859212748648</v>
      </c>
      <c r="AA76" s="171">
        <f t="shared" si="72"/>
        <v>-6.947965867921539</v>
      </c>
      <c r="AB76" s="171">
        <f t="shared" si="72"/>
        <v>-430.07414211088144</v>
      </c>
      <c r="AC76" s="171">
        <f t="shared" si="72"/>
        <v>-280.65706620472929</v>
      </c>
      <c r="AD76" s="171">
        <f t="shared" si="72"/>
        <v>164.50522668840176</v>
      </c>
      <c r="AE76" s="171">
        <f t="shared" si="72"/>
        <v>22.617968664020736</v>
      </c>
      <c r="AF76" s="171">
        <f t="shared" si="72"/>
        <v>11.534554180560463</v>
      </c>
      <c r="AG76" s="171">
        <f t="shared" si="72"/>
        <v>-266.96310161124484</v>
      </c>
      <c r="AH76" s="171">
        <f t="shared" si="72"/>
        <v>333.83639294353907</v>
      </c>
      <c r="AI76" s="171">
        <f t="shared" si="72"/>
        <v>-78.776080120805091</v>
      </c>
      <c r="AJ76" s="171">
        <f t="shared" si="72"/>
        <v>240.14007958979528</v>
      </c>
      <c r="AK76" s="171">
        <f t="shared" si="72"/>
        <v>-257.98410061934237</v>
      </c>
      <c r="AL76" s="171">
        <f t="shared" si="72"/>
        <v>-546.4071569483126</v>
      </c>
      <c r="AM76" s="171">
        <f t="shared" si="72"/>
        <v>-763.1024664012989</v>
      </c>
      <c r="AN76" s="171">
        <f t="shared" si="72"/>
        <v>-346.99166115430216</v>
      </c>
      <c r="AO76" s="171">
        <f t="shared" si="72"/>
        <v>-60.17929868441297</v>
      </c>
      <c r="AP76" s="171">
        <f t="shared" si="72"/>
        <v>129.57730148415703</v>
      </c>
      <c r="AQ76" s="171">
        <f t="shared" si="72"/>
        <v>-192.72366362831417</v>
      </c>
      <c r="AR76" s="171">
        <v>-2006.5023228825112</v>
      </c>
      <c r="AS76" s="171">
        <f t="shared" si="72"/>
        <v>0.6390677829458582</v>
      </c>
      <c r="AT76" s="171">
        <f t="shared" si="72"/>
        <v>151.22029335867683</v>
      </c>
      <c r="AU76" s="276">
        <f t="shared" si="72"/>
        <v>-26.773467210764466</v>
      </c>
      <c r="AV76" s="34"/>
      <c r="AW76" s="90">
        <f>AB76+AC76</f>
        <v>-710.73120831561073</v>
      </c>
      <c r="AX76" s="90">
        <f>AD76+AE76</f>
        <v>187.1231953524225</v>
      </c>
      <c r="AY76" s="90">
        <f>AF76+AG76</f>
        <v>-255.42854743068438</v>
      </c>
      <c r="AZ76" s="90">
        <f>AH76+AI76</f>
        <v>255.06031282273398</v>
      </c>
      <c r="BA76" s="90">
        <f>AJ76+AK76</f>
        <v>-17.844021029547093</v>
      </c>
      <c r="BB76" s="90">
        <f>AL76+AM76</f>
        <v>-1309.5096233496115</v>
      </c>
      <c r="BC76" s="274">
        <f>AO76+AN76</f>
        <v>-407.17095983871513</v>
      </c>
      <c r="BD76" s="92"/>
      <c r="BE76" s="92"/>
      <c r="BF76" s="123"/>
      <c r="BG76" s="123"/>
      <c r="BI76" s="46">
        <v>0</v>
      </c>
      <c r="BJ76" s="46">
        <v>0</v>
      </c>
      <c r="BK76" s="46">
        <v>0</v>
      </c>
      <c r="BL76" s="46">
        <v>0</v>
      </c>
      <c r="BM76" s="46">
        <v>0</v>
      </c>
      <c r="BN76" s="46"/>
      <c r="BQ76" s="167"/>
      <c r="BV76" s="119"/>
      <c r="BW76" s="249"/>
      <c r="BX76" s="249"/>
    </row>
    <row r="77" spans="1:76" hidden="1" outlineLevel="1">
      <c r="A77" s="35" t="s">
        <v>122</v>
      </c>
      <c r="B77" s="240"/>
      <c r="C77" s="105"/>
      <c r="D77" s="105"/>
      <c r="E77" s="105"/>
      <c r="F77" s="105"/>
      <c r="G77" s="105"/>
      <c r="H77" s="105">
        <f>C48-SUM(D76:H76)-H48</f>
        <v>0</v>
      </c>
      <c r="I77" s="105"/>
      <c r="J77" s="105"/>
      <c r="K77" s="105"/>
      <c r="L77" s="106"/>
      <c r="M77" s="106"/>
      <c r="N77" s="106"/>
      <c r="O77" s="106"/>
      <c r="P77" s="105"/>
      <c r="Q77" s="105"/>
      <c r="R77" s="105"/>
      <c r="S77" s="105"/>
      <c r="T77" s="105"/>
      <c r="U77" s="105"/>
      <c r="V77" s="105"/>
      <c r="W77" s="105"/>
      <c r="X77" s="105"/>
      <c r="Y77" s="348"/>
      <c r="Z77" s="348">
        <f>Z48-Y48+Z76</f>
        <v>0</v>
      </c>
      <c r="AA77" s="348"/>
      <c r="AB77" s="348"/>
      <c r="AC77" s="348">
        <f>AC48-AB48+AC76</f>
        <v>0</v>
      </c>
      <c r="AD77" s="348">
        <f>AD48-AC48+AD76</f>
        <v>0</v>
      </c>
      <c r="AE77" s="348">
        <f>Z48-SUM(AA76:AE76)-AE48</f>
        <v>0</v>
      </c>
      <c r="AF77" s="348">
        <f>AA48-SUM(AB76:AF76)-AF48</f>
        <v>0</v>
      </c>
      <c r="AG77" s="348">
        <f>AB48-SUM(AC76:AG76)-AG48</f>
        <v>0</v>
      </c>
      <c r="AH77" s="348"/>
      <c r="AI77" s="348"/>
      <c r="AJ77" s="348">
        <f t="shared" ref="AJ77:AQ77" si="73">AE48-SUM(AF76:AJ76)-AJ48</f>
        <v>0</v>
      </c>
      <c r="AK77" s="348">
        <f t="shared" si="73"/>
        <v>0</v>
      </c>
      <c r="AL77" s="348">
        <f t="shared" si="73"/>
        <v>0</v>
      </c>
      <c r="AM77" s="348">
        <f t="shared" si="73"/>
        <v>0</v>
      </c>
      <c r="AN77" s="348">
        <f t="shared" si="73"/>
        <v>0</v>
      </c>
      <c r="AO77" s="348">
        <f t="shared" si="73"/>
        <v>0</v>
      </c>
      <c r="AP77" s="348">
        <f t="shared" si="73"/>
        <v>0</v>
      </c>
      <c r="AQ77" s="348">
        <f t="shared" si="73"/>
        <v>0</v>
      </c>
      <c r="AR77" s="348">
        <v>0</v>
      </c>
      <c r="AS77" s="348">
        <f>AN48-SUM(AO76:AS76)-AS48</f>
        <v>0</v>
      </c>
      <c r="AT77" s="348">
        <f>AO48-SUM(AP76:AT76)-AT48</f>
        <v>0</v>
      </c>
      <c r="AU77" s="273">
        <f>AP48-SUM(AQ76:AU76)-AU48</f>
        <v>0</v>
      </c>
      <c r="AV77" s="34"/>
      <c r="AW77" s="245"/>
      <c r="AX77" s="245"/>
      <c r="AY77" s="245"/>
      <c r="AZ77" s="245"/>
      <c r="BA77" s="245"/>
      <c r="BB77" s="245"/>
      <c r="BC77" s="246"/>
      <c r="BD77" s="59"/>
      <c r="BE77" s="59"/>
      <c r="BF77" s="247"/>
      <c r="BI77" s="46">
        <v>0</v>
      </c>
      <c r="BJ77" s="46">
        <v>0</v>
      </c>
      <c r="BK77" s="46">
        <v>0</v>
      </c>
      <c r="BL77" s="46">
        <v>0</v>
      </c>
      <c r="BM77" s="46">
        <v>0</v>
      </c>
      <c r="BN77" s="46"/>
      <c r="BQ77" s="59"/>
      <c r="BW77" s="249"/>
      <c r="BX77" s="249"/>
    </row>
    <row r="78" spans="1:76" s="66" customFormat="1" collapsed="1">
      <c r="A78" s="61" t="s">
        <v>231</v>
      </c>
      <c r="B78" s="240" t="s">
        <v>78</v>
      </c>
      <c r="C78" s="256">
        <f t="shared" ref="C78:K78" si="74">C65/C56</f>
        <v>0.15855855466929897</v>
      </c>
      <c r="D78" s="256">
        <f t="shared" si="74"/>
        <v>0.10188293967489923</v>
      </c>
      <c r="E78" s="256">
        <f t="shared" si="74"/>
        <v>0.11970074615037338</v>
      </c>
      <c r="F78" s="256">
        <f t="shared" si="74"/>
        <v>8.3063889380429759E-2</v>
      </c>
      <c r="G78" s="256">
        <f t="shared" si="74"/>
        <v>0.17157240635802545</v>
      </c>
      <c r="H78" s="256">
        <f t="shared" si="74"/>
        <v>0.17377918615854007</v>
      </c>
      <c r="I78" s="256">
        <f t="shared" si="74"/>
        <v>0.14653236163828653</v>
      </c>
      <c r="J78" s="256">
        <f t="shared" si="74"/>
        <v>0.15212886852157151</v>
      </c>
      <c r="K78" s="256">
        <f t="shared" si="74"/>
        <v>0.13175485043642757</v>
      </c>
      <c r="L78" s="257">
        <f>L65/L56</f>
        <v>0.17262749647080081</v>
      </c>
      <c r="M78" s="257">
        <f>M65/M56</f>
        <v>0.13753479080632913</v>
      </c>
      <c r="N78" s="257">
        <f t="shared" ref="N78:O78" si="75">N65/N56</f>
        <v>0.17262749647080081</v>
      </c>
      <c r="O78" s="257">
        <f t="shared" si="75"/>
        <v>0.13753479080632913</v>
      </c>
      <c r="P78" s="256">
        <f>P65/P56*4</f>
        <v>6.0999153112921929E-2</v>
      </c>
      <c r="Q78" s="256">
        <f t="shared" ref="Q78:AU78" si="76">Q65/Q56*4</f>
        <v>0.13969196610370851</v>
      </c>
      <c r="R78" s="256">
        <f t="shared" si="76"/>
        <v>6.7110976157444144E-2</v>
      </c>
      <c r="S78" s="256">
        <f t="shared" si="76"/>
        <v>6.0136885209682488E-2</v>
      </c>
      <c r="T78" s="256">
        <f t="shared" si="76"/>
        <v>0.14180500085930425</v>
      </c>
      <c r="U78" s="256">
        <f t="shared" si="76"/>
        <v>0.24379510177417812</v>
      </c>
      <c r="V78" s="256">
        <f t="shared" si="76"/>
        <v>0.19037524868586186</v>
      </c>
      <c r="W78" s="256">
        <f t="shared" si="76"/>
        <v>0.10066858734239838</v>
      </c>
      <c r="X78" s="256">
        <f t="shared" si="76"/>
        <v>0.2883159938866699</v>
      </c>
      <c r="Y78" s="256">
        <f t="shared" si="76"/>
        <v>0.17266749506508569</v>
      </c>
      <c r="Z78" s="256">
        <f t="shared" si="76"/>
        <v>6.6097841952700478E-2</v>
      </c>
      <c r="AA78" s="256">
        <f t="shared" si="76"/>
        <v>0.18268037462914222</v>
      </c>
      <c r="AB78" s="256">
        <f t="shared" si="76"/>
        <v>0.12984220112755029</v>
      </c>
      <c r="AC78" s="256">
        <f t="shared" si="76"/>
        <v>8.3415722489517022E-2</v>
      </c>
      <c r="AD78" s="256">
        <f t="shared" si="76"/>
        <v>0.24239193564951661</v>
      </c>
      <c r="AE78" s="256">
        <f t="shared" si="76"/>
        <v>0.13691070005529604</v>
      </c>
      <c r="AF78" s="256">
        <f t="shared" si="76"/>
        <v>0.18011957805681258</v>
      </c>
      <c r="AG78" s="256">
        <f t="shared" si="76"/>
        <v>0.18701764815807415</v>
      </c>
      <c r="AH78" s="256">
        <f t="shared" si="76"/>
        <v>0.13562934832382051</v>
      </c>
      <c r="AI78" s="256">
        <f t="shared" si="76"/>
        <v>0.15380642671082759</v>
      </c>
      <c r="AJ78" s="256">
        <f t="shared" si="76"/>
        <v>0.1686950863107276</v>
      </c>
      <c r="AK78" s="256">
        <f t="shared" si="76"/>
        <v>0.14235878194094456</v>
      </c>
      <c r="AL78" s="256">
        <f t="shared" si="76"/>
        <v>0.15627310763037602</v>
      </c>
      <c r="AM78" s="256">
        <f t="shared" si="76"/>
        <v>0.13318047169510511</v>
      </c>
      <c r="AN78" s="256">
        <f t="shared" si="76"/>
        <v>0.13199048666795024</v>
      </c>
      <c r="AO78" s="256">
        <f t="shared" si="76"/>
        <v>0.19699572088175391</v>
      </c>
      <c r="AP78" s="256">
        <f t="shared" si="76"/>
        <v>0.21362116687315741</v>
      </c>
      <c r="AQ78" s="256">
        <f t="shared" si="76"/>
        <v>0.13895834405623089</v>
      </c>
      <c r="AR78" s="256">
        <f t="shared" si="76"/>
        <v>0.13166136189889524</v>
      </c>
      <c r="AS78" s="256">
        <f t="shared" si="76"/>
        <v>0.11779218207042312</v>
      </c>
      <c r="AT78" s="256">
        <f t="shared" si="76"/>
        <v>0.14143981345169179</v>
      </c>
      <c r="AU78" s="258">
        <f t="shared" si="76"/>
        <v>0.1561124127239947</v>
      </c>
      <c r="AV78" s="34"/>
      <c r="AW78" s="191"/>
      <c r="AX78" s="191"/>
      <c r="AY78" s="191"/>
      <c r="AZ78" s="191"/>
      <c r="BA78" s="191"/>
      <c r="BB78" s="191"/>
      <c r="BC78" s="343"/>
      <c r="BD78" s="193"/>
      <c r="BE78" s="193"/>
      <c r="BF78" s="207"/>
      <c r="BG78" s="261"/>
      <c r="BH78" s="261"/>
      <c r="BI78" s="46"/>
      <c r="BJ78" s="46"/>
      <c r="BK78" s="46"/>
      <c r="BL78" s="46"/>
      <c r="BM78" s="46"/>
      <c r="BN78" s="46"/>
      <c r="BQ78" s="193"/>
      <c r="BW78" s="249"/>
      <c r="BX78" s="249"/>
    </row>
    <row r="79" spans="1:76">
      <c r="A79" s="35" t="s">
        <v>232</v>
      </c>
      <c r="B79" s="240" t="s">
        <v>78</v>
      </c>
      <c r="C79" s="256">
        <f t="shared" ref="C79:AU79" si="77">C68/C16</f>
        <v>0.15695974100523422</v>
      </c>
      <c r="D79" s="256">
        <f t="shared" si="77"/>
        <v>0.4444568055592662</v>
      </c>
      <c r="E79" s="256">
        <f t="shared" si="77"/>
        <v>0.19127309868239672</v>
      </c>
      <c r="F79" s="256">
        <f t="shared" si="77"/>
        <v>0.19187419088948754</v>
      </c>
      <c r="G79" s="256">
        <f t="shared" si="77"/>
        <v>0.25474482485711042</v>
      </c>
      <c r="H79" s="256">
        <f t="shared" si="77"/>
        <v>0.20048848251011006</v>
      </c>
      <c r="I79" s="256">
        <f t="shared" si="77"/>
        <v>0.25447169393896124</v>
      </c>
      <c r="J79" s="256">
        <f t="shared" si="77"/>
        <v>0.28200855979974815</v>
      </c>
      <c r="K79" s="256">
        <f t="shared" si="77"/>
        <v>0.25492288559355802</v>
      </c>
      <c r="L79" s="257">
        <f t="shared" si="77"/>
        <v>0.34807708180197849</v>
      </c>
      <c r="M79" s="257">
        <f>M68/M16</f>
        <v>0.49887212816153564</v>
      </c>
      <c r="N79" s="257">
        <f t="shared" si="77"/>
        <v>0.34807708180197849</v>
      </c>
      <c r="O79" s="257">
        <f t="shared" si="77"/>
        <v>0.49887212816153553</v>
      </c>
      <c r="P79" s="256">
        <f t="shared" si="77"/>
        <v>0.13927123167958225</v>
      </c>
      <c r="Q79" s="256">
        <f t="shared" si="77"/>
        <v>0.20864639679286753</v>
      </c>
      <c r="R79" s="256">
        <f t="shared" si="77"/>
        <v>0.23691292969068134</v>
      </c>
      <c r="S79" s="256">
        <f t="shared" si="77"/>
        <v>0.16222657481495362</v>
      </c>
      <c r="T79" s="256">
        <f t="shared" si="77"/>
        <v>0.15323590427809078</v>
      </c>
      <c r="U79" s="256">
        <f t="shared" si="77"/>
        <v>0.20599338349267354</v>
      </c>
      <c r="V79" s="256">
        <f t="shared" si="77"/>
        <v>0.18943017510788668</v>
      </c>
      <c r="W79" s="256">
        <f t="shared" si="77"/>
        <v>0.46647609663046041</v>
      </c>
      <c r="X79" s="256">
        <f t="shared" si="77"/>
        <v>0.18359765297706115</v>
      </c>
      <c r="Y79" s="256">
        <f t="shared" si="77"/>
        <v>0.14762233317368625</v>
      </c>
      <c r="Z79" s="256">
        <f t="shared" si="77"/>
        <v>0.21866931580237978</v>
      </c>
      <c r="AA79" s="256">
        <f t="shared" si="77"/>
        <v>0.25173556173939471</v>
      </c>
      <c r="AB79" s="256">
        <f t="shared" si="77"/>
        <v>0.27061381220970548</v>
      </c>
      <c r="AC79" s="256">
        <f t="shared" si="77"/>
        <v>0.20772449168521553</v>
      </c>
      <c r="AD79" s="256">
        <f t="shared" si="77"/>
        <v>0.23348085777843161</v>
      </c>
      <c r="AE79" s="256">
        <f t="shared" si="77"/>
        <v>0.3092279619683167</v>
      </c>
      <c r="AF79" s="256">
        <f t="shared" si="77"/>
        <v>0.3000505573012423</v>
      </c>
      <c r="AG79" s="256">
        <f t="shared" si="77"/>
        <v>0.26305682725114338</v>
      </c>
      <c r="AH79" s="256">
        <f t="shared" si="77"/>
        <v>0.26772912272533844</v>
      </c>
      <c r="AI79" s="256">
        <f t="shared" si="77"/>
        <v>0.29688638374768417</v>
      </c>
      <c r="AJ79" s="256">
        <f t="shared" si="77"/>
        <v>0.23088736004852534</v>
      </c>
      <c r="AK79" s="256">
        <f t="shared" si="77"/>
        <v>0.25707113873946424</v>
      </c>
      <c r="AL79" s="256">
        <f t="shared" si="77"/>
        <v>0.19061143467309985</v>
      </c>
      <c r="AM79" s="256">
        <f t="shared" si="77"/>
        <v>0.33033846373029357</v>
      </c>
      <c r="AN79" s="256">
        <f t="shared" si="77"/>
        <v>0.47262183395292662</v>
      </c>
      <c r="AO79" s="256">
        <f t="shared" si="77"/>
        <v>0.29969636354979162</v>
      </c>
      <c r="AP79" s="256">
        <f t="shared" si="77"/>
        <v>0.28886626424870238</v>
      </c>
      <c r="AQ79" s="256">
        <f t="shared" si="77"/>
        <v>0.34270211533068878</v>
      </c>
      <c r="AR79" s="256">
        <f t="shared" si="77"/>
        <v>0.86008362060722476</v>
      </c>
      <c r="AS79" s="256">
        <f t="shared" si="77"/>
        <v>0.2927170179454287</v>
      </c>
      <c r="AT79" s="256">
        <f t="shared" si="77"/>
        <v>0.27691918147354377</v>
      </c>
      <c r="AU79" s="258">
        <f t="shared" si="77"/>
        <v>0.57393551075553217</v>
      </c>
      <c r="AV79" s="34"/>
      <c r="AW79" s="159">
        <f t="shared" ref="AW79:BC79" si="78">AW68/AW16</f>
        <v>0.23544582629295394</v>
      </c>
      <c r="AX79" s="159">
        <f t="shared" si="78"/>
        <v>0.27172133760528311</v>
      </c>
      <c r="AY79" s="159">
        <f t="shared" si="78"/>
        <v>0.28113057330074903</v>
      </c>
      <c r="AZ79" s="159">
        <f t="shared" si="78"/>
        <v>0.28275336829105585</v>
      </c>
      <c r="BA79" s="159">
        <f t="shared" si="78"/>
        <v>0.2442492457716432</v>
      </c>
      <c r="BB79" s="159">
        <f t="shared" si="78"/>
        <v>0.26356447419544393</v>
      </c>
      <c r="BC79" s="312">
        <f t="shared" si="78"/>
        <v>0.38477859782022356</v>
      </c>
      <c r="BD79" s="161"/>
      <c r="BE79" s="161"/>
      <c r="BF79" s="214"/>
      <c r="BI79" s="46"/>
      <c r="BJ79" s="46"/>
      <c r="BK79" s="46"/>
      <c r="BL79" s="46"/>
      <c r="BM79" s="46"/>
      <c r="BN79" s="46"/>
      <c r="BQ79" s="161"/>
      <c r="BW79" s="249"/>
      <c r="BX79" s="249"/>
    </row>
    <row r="80" spans="1:76">
      <c r="A80" s="35" t="s">
        <v>235</v>
      </c>
      <c r="B80" s="240" t="s">
        <v>236</v>
      </c>
      <c r="C80" s="105">
        <f t="shared" ref="C80:K80" si="79">-C68/C82</f>
        <v>5.3950148413437704</v>
      </c>
      <c r="D80" s="105">
        <f t="shared" si="79"/>
        <v>15.95966880777434</v>
      </c>
      <c r="E80" s="105">
        <f t="shared" si="79"/>
        <v>7.867303607807318</v>
      </c>
      <c r="F80" s="105">
        <f t="shared" si="79"/>
        <v>7.3597843405019718</v>
      </c>
      <c r="G80" s="105">
        <f t="shared" si="79"/>
        <v>9.9119987384714836</v>
      </c>
      <c r="H80" s="105">
        <f t="shared" si="79"/>
        <v>7.7635576314203645</v>
      </c>
      <c r="I80" s="105">
        <f t="shared" si="79"/>
        <v>9.137808670450319</v>
      </c>
      <c r="J80" s="105">
        <f t="shared" si="79"/>
        <v>11.054395825682448</v>
      </c>
      <c r="K80" s="105">
        <f t="shared" si="79"/>
        <v>10.800642600395475</v>
      </c>
      <c r="L80" s="106">
        <f>-L68/L82</f>
        <v>15.477603981387295</v>
      </c>
      <c r="M80" s="106">
        <f>-M68/M82</f>
        <v>23.790562635369167</v>
      </c>
      <c r="N80" s="106">
        <f>-N68/N82</f>
        <v>15.477603981387295</v>
      </c>
      <c r="O80" s="106">
        <f>-O68/O82</f>
        <v>23.79056263536917</v>
      </c>
      <c r="P80" s="105">
        <f t="shared" ref="P80:AU80" si="80">-P68/P82</f>
        <v>5.6563619551114597</v>
      </c>
      <c r="Q80" s="105">
        <f t="shared" si="80"/>
        <v>7.9646962352690807</v>
      </c>
      <c r="R80" s="105">
        <f t="shared" si="80"/>
        <v>9.1789153710005014</v>
      </c>
      <c r="S80" s="105">
        <f t="shared" si="80"/>
        <v>6.5906215364272471</v>
      </c>
      <c r="T80" s="105">
        <f t="shared" si="80"/>
        <v>5.8227087254779537</v>
      </c>
      <c r="U80" s="105">
        <f t="shared" si="80"/>
        <v>7.9774321442678442</v>
      </c>
      <c r="V80" s="105">
        <f t="shared" si="80"/>
        <v>7.3541481943218558</v>
      </c>
      <c r="W80" s="105">
        <f t="shared" si="80"/>
        <v>18.702335549925024</v>
      </c>
      <c r="X80" s="105">
        <f t="shared" si="80"/>
        <v>7.1178376714455958</v>
      </c>
      <c r="Y80" s="105">
        <f t="shared" si="80"/>
        <v>5.77983119304273</v>
      </c>
      <c r="Z80" s="105">
        <f t="shared" si="80"/>
        <v>8.2371928127551755</v>
      </c>
      <c r="AA80" s="105">
        <f t="shared" si="80"/>
        <v>9.8956667016845472</v>
      </c>
      <c r="AB80" s="105">
        <f t="shared" si="80"/>
        <v>10.074624380255322</v>
      </c>
      <c r="AC80" s="105">
        <f t="shared" si="80"/>
        <v>7.4648372191766068</v>
      </c>
      <c r="AD80" s="105">
        <f t="shared" si="80"/>
        <v>7.9870822798366978</v>
      </c>
      <c r="AE80" s="105">
        <f t="shared" si="80"/>
        <v>11.329733703898233</v>
      </c>
      <c r="AF80" s="105">
        <f t="shared" si="80"/>
        <v>10.972128058883877</v>
      </c>
      <c r="AG80" s="105">
        <f t="shared" si="80"/>
        <v>9.912284413283114</v>
      </c>
      <c r="AH80" s="105">
        <f t="shared" si="80"/>
        <v>10.497674701701232</v>
      </c>
      <c r="AI80" s="105">
        <f t="shared" si="80"/>
        <v>12.809899560641563</v>
      </c>
      <c r="AJ80" s="105">
        <f t="shared" si="80"/>
        <v>9.6039768726212955</v>
      </c>
      <c r="AK80" s="105">
        <f t="shared" si="80"/>
        <v>10.175716151144124</v>
      </c>
      <c r="AL80" s="105">
        <f t="shared" si="80"/>
        <v>8.1397682262961464</v>
      </c>
      <c r="AM80" s="105">
        <f t="shared" si="80"/>
        <v>14.930372600164681</v>
      </c>
      <c r="AN80" s="105">
        <f t="shared" si="80"/>
        <v>20.082917423323892</v>
      </c>
      <c r="AO80" s="105">
        <f t="shared" si="80"/>
        <v>12.389356055344402</v>
      </c>
      <c r="AP80" s="105">
        <f t="shared" si="80"/>
        <v>12.559550531429677</v>
      </c>
      <c r="AQ80" s="105">
        <f t="shared" si="80"/>
        <v>17.498861070512255</v>
      </c>
      <c r="AR80" s="105">
        <f t="shared" si="80"/>
        <v>40.519291891615218</v>
      </c>
      <c r="AS80" s="105">
        <f t="shared" si="80"/>
        <v>14.803683630684475</v>
      </c>
      <c r="AT80" s="105">
        <f t="shared" si="80"/>
        <v>12.074200644043481</v>
      </c>
      <c r="AU80" s="273">
        <f t="shared" si="80"/>
        <v>28.623875320170281</v>
      </c>
      <c r="AV80" s="34"/>
      <c r="AW80" s="98">
        <f t="shared" ref="AW80:BC80" si="81">-AW68/AW82</f>
        <v>8.5925380097062938</v>
      </c>
      <c r="AX80" s="98">
        <f t="shared" si="81"/>
        <v>9.6172604735094858</v>
      </c>
      <c r="AY80" s="98">
        <f t="shared" si="81"/>
        <v>10.438030318348382</v>
      </c>
      <c r="AZ80" s="98">
        <f t="shared" si="81"/>
        <v>11.633823615787447</v>
      </c>
      <c r="BA80" s="98">
        <f t="shared" si="81"/>
        <v>9.9028229653974833</v>
      </c>
      <c r="BB80" s="98">
        <f t="shared" si="81"/>
        <v>11.588961633760146</v>
      </c>
      <c r="BC80" s="334">
        <f t="shared" si="81"/>
        <v>16.121840803719572</v>
      </c>
      <c r="BD80" s="186"/>
      <c r="BE80" s="186"/>
      <c r="BF80" s="335"/>
      <c r="BI80" s="46">
        <v>0</v>
      </c>
      <c r="BJ80" s="46">
        <v>0</v>
      </c>
      <c r="BK80" s="46">
        <v>0</v>
      </c>
      <c r="BL80" s="46">
        <v>0</v>
      </c>
      <c r="BM80" s="46">
        <v>9.9028229653974833</v>
      </c>
      <c r="BN80" s="46"/>
      <c r="BQ80" s="186"/>
      <c r="BW80" s="249"/>
      <c r="BX80" s="249"/>
    </row>
    <row r="81" spans="1:76" s="237" customFormat="1" ht="26">
      <c r="A81" s="80" t="s">
        <v>239</v>
      </c>
      <c r="B81" s="271"/>
      <c r="C81" s="82"/>
      <c r="D81" s="82"/>
      <c r="E81" s="82"/>
      <c r="F81" s="82"/>
      <c r="G81" s="82"/>
      <c r="H81" s="82"/>
      <c r="I81" s="82"/>
      <c r="J81" s="82"/>
      <c r="K81" s="82"/>
      <c r="L81" s="83"/>
      <c r="M81" s="83"/>
      <c r="N81" s="83"/>
      <c r="O81" s="83"/>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272"/>
      <c r="AW81" s="31"/>
      <c r="AX81" s="31"/>
      <c r="AY81" s="31"/>
      <c r="AZ81" s="31"/>
      <c r="BA81" s="31"/>
      <c r="BB81" s="31"/>
      <c r="BC81" s="238"/>
      <c r="BD81" s="32"/>
      <c r="BE81" s="32"/>
      <c r="BF81" s="239"/>
      <c r="BG81" s="30"/>
      <c r="BH81" s="30"/>
      <c r="BI81" s="46"/>
      <c r="BJ81" s="46"/>
      <c r="BK81" s="46"/>
      <c r="BL81" s="46"/>
      <c r="BM81" s="46"/>
      <c r="BN81" s="46"/>
      <c r="BQ81" s="32"/>
      <c r="BW81" s="249"/>
      <c r="BX81" s="249"/>
    </row>
    <row r="82" spans="1:76">
      <c r="A82" s="35" t="s">
        <v>170</v>
      </c>
      <c r="B82" s="240" t="s">
        <v>175</v>
      </c>
      <c r="C82" s="71">
        <f t="shared" ref="C82:AU82" si="82">C6</f>
        <v>3.1855030000000002</v>
      </c>
      <c r="D82" s="71">
        <f t="shared" si="82"/>
        <v>4.3613119999999999</v>
      </c>
      <c r="E82" s="71">
        <f t="shared" si="82"/>
        <v>5.2548760000000003</v>
      </c>
      <c r="F82" s="71">
        <f t="shared" si="82"/>
        <v>5.8039160000000001</v>
      </c>
      <c r="G82" s="71">
        <f t="shared" si="82"/>
        <v>6.2494175399999996</v>
      </c>
      <c r="H82" s="71">
        <f t="shared" si="82"/>
        <v>7.023597275263648</v>
      </c>
      <c r="I82" s="71">
        <f t="shared" si="82"/>
        <v>8.728926665510043</v>
      </c>
      <c r="J82" s="71">
        <f t="shared" si="82"/>
        <v>9.1032677084520284</v>
      </c>
      <c r="K82" s="71">
        <f t="shared" si="82"/>
        <v>10.419398600419296</v>
      </c>
      <c r="L82" s="72">
        <f t="shared" si="82"/>
        <v>12.33950243619735</v>
      </c>
      <c r="M82" s="72">
        <f t="shared" si="82"/>
        <v>13.716188146035622</v>
      </c>
      <c r="N82" s="72">
        <f t="shared" si="82"/>
        <v>12.33950243619735</v>
      </c>
      <c r="O82" s="72">
        <f t="shared" si="82"/>
        <v>13.716188146035618</v>
      </c>
      <c r="P82" s="71">
        <f t="shared" si="82"/>
        <v>1.4233449847838788</v>
      </c>
      <c r="Q82" s="71">
        <f t="shared" si="82"/>
        <v>1.4457370687095275</v>
      </c>
      <c r="R82" s="71">
        <f t="shared" si="82"/>
        <v>1.470999958875725</v>
      </c>
      <c r="S82" s="71">
        <f t="shared" si="82"/>
        <v>1.4638338576308696</v>
      </c>
      <c r="T82" s="71">
        <f t="shared" si="82"/>
        <v>1.5054495400000001</v>
      </c>
      <c r="U82" s="71">
        <f t="shared" si="82"/>
        <v>1.5868450000000001</v>
      </c>
      <c r="V82" s="71">
        <f t="shared" si="82"/>
        <v>1.6325160000000001</v>
      </c>
      <c r="W82" s="71">
        <f t="shared" si="82"/>
        <v>1.524607</v>
      </c>
      <c r="X82" s="71">
        <f t="shared" si="82"/>
        <v>1.6267209389142077</v>
      </c>
      <c r="Y82" s="71">
        <f t="shared" si="82"/>
        <v>1.8145852072488726</v>
      </c>
      <c r="Z82" s="71">
        <f t="shared" si="82"/>
        <v>1.8015288626199988</v>
      </c>
      <c r="AA82" s="71">
        <f t="shared" si="82"/>
        <v>1.7807622664805691</v>
      </c>
      <c r="AB82" s="71">
        <f t="shared" si="82"/>
        <v>1.7647709200019872</v>
      </c>
      <c r="AC82" s="71">
        <f t="shared" si="82"/>
        <v>2.3193589555325862</v>
      </c>
      <c r="AD82" s="71">
        <f t="shared" si="82"/>
        <v>2.3795751199698389</v>
      </c>
      <c r="AE82" s="71">
        <f t="shared" si="82"/>
        <v>2.2652216700056305</v>
      </c>
      <c r="AF82" s="71">
        <f t="shared" si="82"/>
        <v>2.1881375496729887</v>
      </c>
      <c r="AG82" s="71">
        <f t="shared" si="82"/>
        <v>2.2228976203174389</v>
      </c>
      <c r="AH82" s="71">
        <f t="shared" si="82"/>
        <v>2.3866285300104808</v>
      </c>
      <c r="AI82" s="71">
        <f t="shared" si="82"/>
        <v>2.3056040084511196</v>
      </c>
      <c r="AJ82" s="71">
        <f t="shared" si="82"/>
        <v>2.325123570352289</v>
      </c>
      <c r="AK82" s="71">
        <f t="shared" si="82"/>
        <v>2.5462493404533282</v>
      </c>
      <c r="AL82" s="71">
        <f t="shared" si="82"/>
        <v>2.7299829088126062</v>
      </c>
      <c r="AM82" s="71">
        <f t="shared" si="82"/>
        <v>2.8180427808010728</v>
      </c>
      <c r="AN82" s="71">
        <f t="shared" si="82"/>
        <v>2.9662154634429299</v>
      </c>
      <c r="AO82" s="71">
        <f t="shared" si="82"/>
        <v>3.1478780257755492</v>
      </c>
      <c r="AP82" s="71">
        <f t="shared" si="82"/>
        <v>3.3450166773252423</v>
      </c>
      <c r="AQ82" s="71">
        <f t="shared" si="82"/>
        <v>2.8803922696536279</v>
      </c>
      <c r="AR82" s="71">
        <f t="shared" si="82"/>
        <v>3.3113336544278331</v>
      </c>
      <c r="AS82" s="71">
        <f t="shared" si="82"/>
        <v>3.2393508690869788</v>
      </c>
      <c r="AT82" s="71">
        <f t="shared" si="82"/>
        <v>3.6807895388665575</v>
      </c>
      <c r="AU82" s="262">
        <f t="shared" si="82"/>
        <v>3.4847140836542487</v>
      </c>
      <c r="AW82" s="313">
        <f t="shared" ref="AW82:BC82" si="83">AW6</f>
        <v>4.0841298755345736</v>
      </c>
      <c r="AX82" s="313">
        <f t="shared" si="83"/>
        <v>4.6447967899754694</v>
      </c>
      <c r="AY82" s="313">
        <f t="shared" si="83"/>
        <v>4.4110351699904271</v>
      </c>
      <c r="AZ82" s="313">
        <f t="shared" si="83"/>
        <v>4.6922325384616004</v>
      </c>
      <c r="BA82" s="313">
        <f t="shared" si="83"/>
        <v>4.8713729108056167</v>
      </c>
      <c r="BB82" s="313">
        <f t="shared" si="83"/>
        <v>5.548025689613679</v>
      </c>
      <c r="BC82" s="349">
        <f t="shared" si="83"/>
        <v>6.1140934892184795</v>
      </c>
      <c r="BD82" s="350"/>
      <c r="BE82" s="350"/>
      <c r="BF82" s="351"/>
      <c r="BI82" s="46">
        <v>0</v>
      </c>
      <c r="BJ82" s="46">
        <v>0</v>
      </c>
      <c r="BK82" s="46">
        <v>0</v>
      </c>
      <c r="BL82" s="46">
        <v>0</v>
      </c>
      <c r="BM82" s="46">
        <v>0</v>
      </c>
      <c r="BN82" s="46"/>
      <c r="BQ82" s="313">
        <f>BQ6</f>
        <v>3.2194926773252437</v>
      </c>
      <c r="BW82" s="249"/>
      <c r="BX82" s="249"/>
    </row>
    <row r="83" spans="1:76" hidden="1" outlineLevel="1">
      <c r="A83" s="35"/>
      <c r="B83" s="240"/>
      <c r="C83" s="105"/>
      <c r="D83" s="105"/>
      <c r="E83" s="105"/>
      <c r="F83" s="105"/>
      <c r="G83" s="105"/>
      <c r="H83" s="105"/>
      <c r="I83" s="105"/>
      <c r="J83" s="105"/>
      <c r="K83" s="105"/>
      <c r="L83" s="106"/>
      <c r="M83" s="106"/>
      <c r="N83" s="106"/>
      <c r="O83" s="106"/>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273"/>
      <c r="AW83" s="313"/>
      <c r="AX83" s="313"/>
      <c r="AY83" s="313"/>
      <c r="AZ83" s="313"/>
      <c r="BA83" s="313"/>
      <c r="BB83" s="313"/>
      <c r="BC83" s="349"/>
      <c r="BD83" s="350"/>
      <c r="BE83" s="350"/>
      <c r="BF83" s="351"/>
      <c r="BI83" s="46">
        <v>0</v>
      </c>
      <c r="BJ83" s="46">
        <v>0</v>
      </c>
      <c r="BK83" s="46">
        <v>0</v>
      </c>
      <c r="BL83" s="46">
        <v>0</v>
      </c>
      <c r="BM83" s="46">
        <v>0</v>
      </c>
      <c r="BN83" s="46"/>
      <c r="BQ83" s="313"/>
      <c r="BW83" s="249"/>
      <c r="BX83" s="249"/>
    </row>
    <row r="84" spans="1:76" hidden="1" outlineLevel="1">
      <c r="A84" s="35"/>
      <c r="B84" s="240" t="s">
        <v>236</v>
      </c>
      <c r="C84" s="105"/>
      <c r="D84" s="105"/>
      <c r="E84" s="105"/>
      <c r="F84" s="105"/>
      <c r="G84" s="105"/>
      <c r="H84" s="105"/>
      <c r="I84" s="105"/>
      <c r="J84" s="105"/>
      <c r="K84" s="105"/>
      <c r="L84" s="106"/>
      <c r="M84" s="106"/>
      <c r="N84" s="106"/>
      <c r="O84" s="106"/>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273"/>
      <c r="AW84" s="313"/>
      <c r="AX84" s="313"/>
      <c r="AY84" s="313"/>
      <c r="AZ84" s="313"/>
      <c r="BA84" s="313"/>
      <c r="BB84" s="313"/>
      <c r="BC84" s="349"/>
      <c r="BD84" s="350"/>
      <c r="BE84" s="350"/>
      <c r="BF84" s="351"/>
      <c r="BI84" s="46">
        <v>0</v>
      </c>
      <c r="BJ84" s="46">
        <v>0</v>
      </c>
      <c r="BK84" s="46">
        <v>0</v>
      </c>
      <c r="BL84" s="46">
        <v>0</v>
      </c>
      <c r="BM84" s="46">
        <v>0</v>
      </c>
      <c r="BN84" s="46"/>
      <c r="BQ84" s="313"/>
      <c r="BW84" s="249"/>
      <c r="BX84" s="249"/>
    </row>
    <row r="85" spans="1:76" collapsed="1">
      <c r="A85" s="352" t="s">
        <v>84</v>
      </c>
      <c r="B85" s="353" t="s">
        <v>236</v>
      </c>
      <c r="C85" s="354">
        <f t="shared" ref="C85:AU85" si="84">C15/C6</f>
        <v>124.76172585553105</v>
      </c>
      <c r="D85" s="354">
        <f t="shared" si="84"/>
        <v>127.01538402330497</v>
      </c>
      <c r="E85" s="354">
        <f t="shared" si="84"/>
        <v>87.788831069069033</v>
      </c>
      <c r="F85" s="354">
        <f t="shared" si="84"/>
        <v>82.326713248945467</v>
      </c>
      <c r="G85" s="354">
        <f t="shared" si="84"/>
        <v>90.933701121908797</v>
      </c>
      <c r="H85" s="354">
        <f t="shared" si="84"/>
        <v>91.181396547553973</v>
      </c>
      <c r="I85" s="354">
        <f t="shared" si="84"/>
        <v>88.837680038554495</v>
      </c>
      <c r="J85" s="354">
        <f t="shared" si="84"/>
        <v>110.3169891515381</v>
      </c>
      <c r="K85" s="354">
        <f t="shared" si="84"/>
        <v>138.3385808252454</v>
      </c>
      <c r="L85" s="355">
        <f t="shared" si="84"/>
        <v>92.937297218015573</v>
      </c>
      <c r="M85" s="355">
        <f t="shared" si="84"/>
        <v>81.185243233023328</v>
      </c>
      <c r="N85" s="355">
        <f t="shared" si="84"/>
        <v>92.937297218015573</v>
      </c>
      <c r="O85" s="355">
        <f t="shared" si="84"/>
        <v>81.185243233023314</v>
      </c>
      <c r="P85" s="354">
        <f t="shared" si="84"/>
        <v>64.325436219449699</v>
      </c>
      <c r="Q85" s="354">
        <f t="shared" si="84"/>
        <v>91.963781128324953</v>
      </c>
      <c r="R85" s="354">
        <f t="shared" si="84"/>
        <v>86.5460882440956</v>
      </c>
      <c r="S85" s="354">
        <f t="shared" si="84"/>
        <v>86.072132404468661</v>
      </c>
      <c r="T85" s="354">
        <f t="shared" si="84"/>
        <v>92.820602816529117</v>
      </c>
      <c r="U85" s="354">
        <f t="shared" si="84"/>
        <v>96.418933172768845</v>
      </c>
      <c r="V85" s="354">
        <f t="shared" si="84"/>
        <v>83.131017270574233</v>
      </c>
      <c r="W85" s="354">
        <f t="shared" si="84"/>
        <v>91.716301417136677</v>
      </c>
      <c r="X85" s="354">
        <f t="shared" si="84"/>
        <v>89.649831637265081</v>
      </c>
      <c r="Y85" s="354">
        <f t="shared" si="84"/>
        <v>103.12425288881354</v>
      </c>
      <c r="Z85" s="354">
        <f t="shared" si="84"/>
        <v>92.823933390307559</v>
      </c>
      <c r="AA85" s="354">
        <f t="shared" si="84"/>
        <v>78.749091749133655</v>
      </c>
      <c r="AB85" s="354">
        <f t="shared" si="84"/>
        <v>76.366059661398708</v>
      </c>
      <c r="AC85" s="354">
        <f t="shared" si="84"/>
        <v>94.463677442157291</v>
      </c>
      <c r="AD85" s="354">
        <f t="shared" si="84"/>
        <v>91.05480632073251</v>
      </c>
      <c r="AE85" s="354">
        <f t="shared" si="84"/>
        <v>90.464464302078028</v>
      </c>
      <c r="AF85" s="354">
        <f t="shared" si="84"/>
        <v>99.996777147433136</v>
      </c>
      <c r="AG85" s="354">
        <f t="shared" si="84"/>
        <v>107.29577895848711</v>
      </c>
      <c r="AH85" s="354">
        <f t="shared" si="84"/>
        <v>122.03390006915461</v>
      </c>
      <c r="AI85" s="354">
        <f t="shared" si="84"/>
        <v>110.89556659628376</v>
      </c>
      <c r="AJ85" s="354">
        <f t="shared" si="84"/>
        <v>140.30362565143679</v>
      </c>
      <c r="AK85" s="354">
        <f t="shared" si="84"/>
        <v>152.55251977889105</v>
      </c>
      <c r="AL85" s="354">
        <f t="shared" si="84"/>
        <v>149.79672782911891</v>
      </c>
      <c r="AM85" s="354">
        <f t="shared" si="84"/>
        <v>112.77411789154273</v>
      </c>
      <c r="AN85" s="354">
        <f t="shared" si="84"/>
        <v>102.38564290273666</v>
      </c>
      <c r="AO85" s="354">
        <f t="shared" si="84"/>
        <v>114.80964539306214</v>
      </c>
      <c r="AP85" s="354">
        <f t="shared" si="84"/>
        <v>84.033603158520165</v>
      </c>
      <c r="AQ85" s="354">
        <f t="shared" si="84"/>
        <v>69.643835124545461</v>
      </c>
      <c r="AR85" s="354">
        <f t="shared" si="84"/>
        <v>91.731004600137695</v>
      </c>
      <c r="AS85" s="354">
        <f t="shared" si="84"/>
        <v>94.002106710796113</v>
      </c>
      <c r="AT85" s="354">
        <f t="shared" si="84"/>
        <v>68.087867668379616</v>
      </c>
      <c r="AU85" s="356">
        <f t="shared" si="84"/>
        <v>73.084099572584861</v>
      </c>
      <c r="AW85" s="110">
        <f t="shared" ref="AW85:BC85" si="85">AW15/AW6</f>
        <v>86.643615261442918</v>
      </c>
      <c r="AX85" s="110">
        <f t="shared" si="85"/>
        <v>90.766902329699548</v>
      </c>
      <c r="AY85" s="110">
        <f t="shared" si="85"/>
        <v>103.6750370413618</v>
      </c>
      <c r="AZ85" s="110">
        <f t="shared" si="85"/>
        <v>116.560900576479</v>
      </c>
      <c r="BA85" s="110">
        <f t="shared" si="85"/>
        <v>146.70607916184875</v>
      </c>
      <c r="BB85" s="110">
        <f t="shared" si="85"/>
        <v>130.99160606187175</v>
      </c>
      <c r="BC85" s="357">
        <f t="shared" si="85"/>
        <v>108.78221575535022</v>
      </c>
      <c r="BD85" s="358"/>
      <c r="BE85" s="358"/>
      <c r="BF85" s="359"/>
      <c r="BI85" s="46">
        <v>0</v>
      </c>
      <c r="BJ85" s="46">
        <v>0</v>
      </c>
      <c r="BK85" s="46">
        <v>0</v>
      </c>
      <c r="BL85" s="46">
        <v>0</v>
      </c>
      <c r="BM85" s="46">
        <v>0</v>
      </c>
      <c r="BN85" s="46"/>
      <c r="BQ85" s="110">
        <f>BQ15/BQ6</f>
        <v>86.459500916326633</v>
      </c>
      <c r="BW85" s="249"/>
      <c r="BX85" s="249"/>
    </row>
    <row r="86" spans="1:76" hidden="1" outlineLevel="1">
      <c r="A86" s="120"/>
      <c r="B86" s="240" t="s">
        <v>236</v>
      </c>
      <c r="C86" s="105"/>
      <c r="D86" s="105"/>
      <c r="E86" s="105"/>
      <c r="F86" s="105"/>
      <c r="G86" s="105"/>
      <c r="H86" s="105"/>
      <c r="I86" s="105"/>
      <c r="J86" s="105"/>
      <c r="K86" s="105"/>
      <c r="L86" s="106"/>
      <c r="M86" s="106"/>
      <c r="N86" s="106"/>
      <c r="O86" s="106"/>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273"/>
      <c r="AW86" s="119"/>
      <c r="AX86" s="119"/>
      <c r="AY86" s="119"/>
      <c r="AZ86" s="119"/>
      <c r="BA86" s="119"/>
      <c r="BB86" s="119"/>
      <c r="BC86" s="360"/>
      <c r="BD86" s="361"/>
      <c r="BE86" s="361"/>
      <c r="BF86" s="362"/>
      <c r="BI86" s="46">
        <v>0</v>
      </c>
      <c r="BJ86" s="46">
        <v>0</v>
      </c>
      <c r="BK86" s="46">
        <v>0</v>
      </c>
      <c r="BL86" s="46">
        <v>0</v>
      </c>
      <c r="BM86" s="46">
        <v>0</v>
      </c>
      <c r="BN86" s="46"/>
      <c r="BQ86" s="119"/>
      <c r="BW86" s="249"/>
      <c r="BX86" s="249"/>
    </row>
    <row r="87" spans="1:76" collapsed="1">
      <c r="A87" s="120" t="s">
        <v>179</v>
      </c>
      <c r="B87" s="240" t="s">
        <v>236</v>
      </c>
      <c r="C87" s="105">
        <f t="shared" ref="C87:AU87" si="86">C16/C6</f>
        <v>-34.371965746068987</v>
      </c>
      <c r="D87" s="105">
        <f t="shared" si="86"/>
        <v>-35.90825611881916</v>
      </c>
      <c r="E87" s="105">
        <f t="shared" si="86"/>
        <v>-41.131260287003251</v>
      </c>
      <c r="F87" s="105">
        <f t="shared" si="86"/>
        <v>-38.357343978278642</v>
      </c>
      <c r="G87" s="105">
        <f t="shared" si="86"/>
        <v>-38.909519532069979</v>
      </c>
      <c r="H87" s="105">
        <f t="shared" si="86"/>
        <v>-38.72321010274927</v>
      </c>
      <c r="I87" s="105">
        <f t="shared" si="86"/>
        <v>-35.908939532748803</v>
      </c>
      <c r="J87" s="105">
        <f t="shared" si="86"/>
        <v>-39.198795361148193</v>
      </c>
      <c r="K87" s="105">
        <f t="shared" si="86"/>
        <v>-42.368273743832169</v>
      </c>
      <c r="L87" s="106">
        <f t="shared" si="86"/>
        <v>-44.466024310651186</v>
      </c>
      <c r="M87" s="106">
        <f t="shared" si="86"/>
        <v>-47.688698751407784</v>
      </c>
      <c r="N87" s="106">
        <f t="shared" si="86"/>
        <v>-44.466024310651186</v>
      </c>
      <c r="O87" s="106">
        <f t="shared" si="86"/>
        <v>-47.688698751407792</v>
      </c>
      <c r="P87" s="105">
        <f t="shared" si="86"/>
        <v>-40.614001089075643</v>
      </c>
      <c r="Q87" s="105">
        <f t="shared" si="86"/>
        <v>-38.173178917515578</v>
      </c>
      <c r="R87" s="105">
        <f t="shared" si="86"/>
        <v>-38.74383463572331</v>
      </c>
      <c r="S87" s="105">
        <f t="shared" si="86"/>
        <v>-40.626029021107954</v>
      </c>
      <c r="T87" s="105">
        <f t="shared" si="86"/>
        <v>-37.998331741567355</v>
      </c>
      <c r="U87" s="105">
        <f t="shared" si="86"/>
        <v>-38.726642618361446</v>
      </c>
      <c r="V87" s="105">
        <f t="shared" si="86"/>
        <v>-38.822474772741081</v>
      </c>
      <c r="W87" s="105">
        <f t="shared" si="86"/>
        <v>-40.092805794379004</v>
      </c>
      <c r="X87" s="105">
        <f t="shared" si="86"/>
        <v>-38.768674631885972</v>
      </c>
      <c r="Y87" s="105">
        <f t="shared" si="86"/>
        <v>-39.152823754942432</v>
      </c>
      <c r="Z87" s="105">
        <f t="shared" si="86"/>
        <v>-37.669632717008433</v>
      </c>
      <c r="AA87" s="105">
        <f t="shared" si="86"/>
        <v>-39.309768684683817</v>
      </c>
      <c r="AB87" s="105">
        <f t="shared" si="86"/>
        <v>-37.228788501187964</v>
      </c>
      <c r="AC87" s="105">
        <f t="shared" si="86"/>
        <v>-35.936240154525336</v>
      </c>
      <c r="AD87" s="105">
        <f t="shared" si="86"/>
        <v>-34.208724243322209</v>
      </c>
      <c r="AE87" s="105">
        <f t="shared" si="86"/>
        <v>-36.63877494060214</v>
      </c>
      <c r="AF87" s="105">
        <f t="shared" si="86"/>
        <v>-36.567597666109883</v>
      </c>
      <c r="AG87" s="105">
        <f t="shared" si="86"/>
        <v>-37.681152459957794</v>
      </c>
      <c r="AH87" s="105">
        <f t="shared" si="86"/>
        <v>-39.210059013530355</v>
      </c>
      <c r="AI87" s="105">
        <f t="shared" si="86"/>
        <v>-43.147480860989418</v>
      </c>
      <c r="AJ87" s="105">
        <f t="shared" si="86"/>
        <v>-41.595940421350214</v>
      </c>
      <c r="AK87" s="105">
        <f t="shared" si="86"/>
        <v>-39.583269444560173</v>
      </c>
      <c r="AL87" s="105">
        <f t="shared" si="86"/>
        <v>-42.703462361824798</v>
      </c>
      <c r="AM87" s="105">
        <f t="shared" si="86"/>
        <v>-45.197196934216706</v>
      </c>
      <c r="AN87" s="105">
        <f t="shared" si="86"/>
        <v>-42.492572243973314</v>
      </c>
      <c r="AO87" s="105">
        <f t="shared" si="86"/>
        <v>-41.339694311259237</v>
      </c>
      <c r="AP87" s="105">
        <f t="shared" si="86"/>
        <v>-43.4787723104156</v>
      </c>
      <c r="AQ87" s="105">
        <f t="shared" si="86"/>
        <v>-51.061432911281599</v>
      </c>
      <c r="AR87" s="105">
        <f t="shared" si="86"/>
        <v>-47.110874943773872</v>
      </c>
      <c r="AS87" s="105">
        <f t="shared" si="86"/>
        <v>-50.573361721812603</v>
      </c>
      <c r="AT87" s="105">
        <f t="shared" si="86"/>
        <v>-43.601893447012884</v>
      </c>
      <c r="AU87" s="273">
        <f t="shared" si="86"/>
        <v>-49.872981866010768</v>
      </c>
      <c r="AW87" s="119">
        <f t="shared" ref="AW87:BC87" si="87">AW16/AW6</f>
        <v>-36.494756118611392</v>
      </c>
      <c r="AX87" s="119">
        <f t="shared" si="87"/>
        <v>-35.393836046398498</v>
      </c>
      <c r="AY87" s="119">
        <f t="shared" si="87"/>
        <v>-37.128762609472368</v>
      </c>
      <c r="AZ87" s="119">
        <f t="shared" si="87"/>
        <v>-41.144774635582841</v>
      </c>
      <c r="BA87" s="119">
        <f t="shared" si="87"/>
        <v>-40.543924441248691</v>
      </c>
      <c r="BB87" s="119">
        <f t="shared" si="87"/>
        <v>-43.970120287024926</v>
      </c>
      <c r="BC87" s="360">
        <f t="shared" si="87"/>
        <v>-41.899006064916385</v>
      </c>
      <c r="BD87" s="361"/>
      <c r="BE87" s="361"/>
      <c r="BF87" s="362"/>
      <c r="BI87" s="46">
        <v>0</v>
      </c>
      <c r="BJ87" s="46">
        <v>0</v>
      </c>
      <c r="BK87" s="46">
        <v>0</v>
      </c>
      <c r="BL87" s="46">
        <v>0</v>
      </c>
      <c r="BM87" s="46">
        <v>0</v>
      </c>
      <c r="BN87" s="46"/>
      <c r="BQ87" s="119">
        <f>BQ16/BQ6</f>
        <v>-41.230971247894317</v>
      </c>
      <c r="BW87" s="249"/>
      <c r="BX87" s="249"/>
    </row>
    <row r="88" spans="1:76">
      <c r="A88" s="120" t="s">
        <v>180</v>
      </c>
      <c r="B88" s="240" t="s">
        <v>236</v>
      </c>
      <c r="C88" s="105">
        <f t="shared" ref="C88:AU88" si="88">C18/C6</f>
        <v>-12.830888751602355</v>
      </c>
      <c r="D88" s="105">
        <f t="shared" si="88"/>
        <v>-14.157296120547841</v>
      </c>
      <c r="E88" s="105">
        <f t="shared" si="88"/>
        <v>-19.432862688301434</v>
      </c>
      <c r="F88" s="105">
        <f t="shared" si="88"/>
        <v>-20.337467729892801</v>
      </c>
      <c r="G88" s="105">
        <f t="shared" si="88"/>
        <v>-17.147543043664026</v>
      </c>
      <c r="H88" s="105">
        <f t="shared" si="88"/>
        <v>-14.867738922371309</v>
      </c>
      <c r="I88" s="105">
        <f t="shared" si="88"/>
        <v>-13.303282788139448</v>
      </c>
      <c r="J88" s="105">
        <f t="shared" si="88"/>
        <v>-12.178634654220728</v>
      </c>
      <c r="K88" s="105">
        <f t="shared" si="88"/>
        <v>-11.818614973315869</v>
      </c>
      <c r="L88" s="106">
        <f t="shared" si="88"/>
        <v>-14.179641298411507</v>
      </c>
      <c r="M88" s="106">
        <f t="shared" si="88"/>
        <v>-17.430956826785348</v>
      </c>
      <c r="N88" s="106">
        <f t="shared" si="88"/>
        <v>-14.179641298411507</v>
      </c>
      <c r="O88" s="106">
        <f t="shared" si="88"/>
        <v>-17.430956826785351</v>
      </c>
      <c r="P88" s="105">
        <f t="shared" si="88"/>
        <v>-19.045915774795773</v>
      </c>
      <c r="Q88" s="105">
        <f t="shared" si="88"/>
        <v>-20.593615727458022</v>
      </c>
      <c r="R88" s="105">
        <f t="shared" si="88"/>
        <v>-19.286460035518935</v>
      </c>
      <c r="S88" s="105">
        <f t="shared" si="88"/>
        <v>-22.396469334535464</v>
      </c>
      <c r="T88" s="105">
        <f t="shared" si="88"/>
        <v>-17.396985405348889</v>
      </c>
      <c r="U88" s="105">
        <f t="shared" si="88"/>
        <v>-17.596991852885498</v>
      </c>
      <c r="V88" s="105">
        <f t="shared" si="88"/>
        <v>-17.003556492553848</v>
      </c>
      <c r="W88" s="105">
        <f t="shared" si="88"/>
        <v>-16.587616363639686</v>
      </c>
      <c r="X88" s="105">
        <f t="shared" si="88"/>
        <v>-15.369971452228384</v>
      </c>
      <c r="Y88" s="105">
        <f t="shared" si="88"/>
        <v>-14.791203373174639</v>
      </c>
      <c r="Z88" s="105">
        <f t="shared" si="88"/>
        <v>-14.196754240298898</v>
      </c>
      <c r="AA88" s="105">
        <f t="shared" si="88"/>
        <v>-15.165749714714053</v>
      </c>
      <c r="AB88" s="105">
        <f t="shared" si="88"/>
        <v>-15.051585243853527</v>
      </c>
      <c r="AC88" s="105">
        <f t="shared" si="88"/>
        <v>-13.141398937717803</v>
      </c>
      <c r="AD88" s="105">
        <f t="shared" si="88"/>
        <v>-12.815250342839644</v>
      </c>
      <c r="AE88" s="105">
        <f t="shared" si="88"/>
        <v>-12.619651366582621</v>
      </c>
      <c r="AF88" s="105">
        <f t="shared" si="88"/>
        <v>-12.828694256493623</v>
      </c>
      <c r="AG88" s="105">
        <f t="shared" si="88"/>
        <v>-12.866403222207675</v>
      </c>
      <c r="AH88" s="105">
        <f t="shared" si="88"/>
        <v>-11.972751002616393</v>
      </c>
      <c r="AI88" s="105">
        <f t="shared" si="88"/>
        <v>-11.111716340161669</v>
      </c>
      <c r="AJ88" s="105">
        <f t="shared" si="88"/>
        <v>-11.646232280242625</v>
      </c>
      <c r="AK88" s="105">
        <f t="shared" si="88"/>
        <v>-9.7865430950229317</v>
      </c>
      <c r="AL88" s="105">
        <f t="shared" si="88"/>
        <v>-11.559118866753622</v>
      </c>
      <c r="AM88" s="105">
        <f t="shared" si="88"/>
        <v>-14.048315927917679</v>
      </c>
      <c r="AN88" s="105">
        <f t="shared" si="88"/>
        <v>-14.292044501205476</v>
      </c>
      <c r="AO88" s="105">
        <f t="shared" si="88"/>
        <v>-13.876468384429575</v>
      </c>
      <c r="AP88" s="105">
        <f t="shared" si="88"/>
        <v>-13.819343826449346</v>
      </c>
      <c r="AQ88" s="105">
        <f t="shared" si="88"/>
        <v>-14.81363143489984</v>
      </c>
      <c r="AR88" s="105">
        <f t="shared" si="88"/>
        <v>-20.656461073471657</v>
      </c>
      <c r="AS88" s="105">
        <f t="shared" si="88"/>
        <v>-16.324299617525181</v>
      </c>
      <c r="AT88" s="105">
        <f t="shared" si="88"/>
        <v>-16.070526448178416</v>
      </c>
      <c r="AU88" s="273">
        <f t="shared" si="88"/>
        <v>-16.831650308119332</v>
      </c>
      <c r="AW88" s="362">
        <f t="shared" ref="AW88:BC88" si="89">AW18/AW6</f>
        <v>-13.966799046820137</v>
      </c>
      <c r="AX88" s="362">
        <f t="shared" si="89"/>
        <v>-12.719858647641141</v>
      </c>
      <c r="AY88" s="362">
        <f t="shared" si="89"/>
        <v>-12.847697317435118</v>
      </c>
      <c r="AZ88" s="362">
        <f t="shared" si="89"/>
        <v>-11.549667757508972</v>
      </c>
      <c r="BA88" s="362">
        <f t="shared" si="89"/>
        <v>-10.674179339928777</v>
      </c>
      <c r="BB88" s="362">
        <f t="shared" si="89"/>
        <v>-12.823472025993061</v>
      </c>
      <c r="BC88" s="360">
        <f t="shared" si="89"/>
        <v>-14.078082623072138</v>
      </c>
      <c r="BD88" s="361"/>
      <c r="BE88" s="361"/>
      <c r="BF88" s="362"/>
      <c r="BI88" s="46">
        <v>0</v>
      </c>
      <c r="BJ88" s="46">
        <v>0</v>
      </c>
      <c r="BK88" s="46">
        <v>0</v>
      </c>
      <c r="BL88" s="46">
        <v>0</v>
      </c>
      <c r="BM88" s="46">
        <v>0</v>
      </c>
      <c r="BN88" s="46"/>
      <c r="BQ88" s="362">
        <f>BQ18/BQ6</f>
        <v>-12.123517866373749</v>
      </c>
      <c r="BW88" s="249"/>
      <c r="BX88" s="249"/>
    </row>
    <row r="89" spans="1:76" hidden="1" outlineLevel="1">
      <c r="A89" s="120" t="s">
        <v>141</v>
      </c>
      <c r="B89" s="240" t="s">
        <v>236</v>
      </c>
      <c r="C89" s="105"/>
      <c r="D89" s="105"/>
      <c r="E89" s="105"/>
      <c r="F89" s="105"/>
      <c r="G89" s="105"/>
      <c r="H89" s="105"/>
      <c r="I89" s="105"/>
      <c r="J89" s="105"/>
      <c r="K89" s="105"/>
      <c r="L89" s="106"/>
      <c r="M89" s="106"/>
      <c r="N89" s="106"/>
      <c r="O89" s="106"/>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273"/>
      <c r="AW89" s="363"/>
      <c r="AX89" s="363"/>
      <c r="AY89" s="363"/>
      <c r="AZ89" s="363"/>
      <c r="BA89" s="363"/>
      <c r="BB89" s="363"/>
      <c r="BC89" s="364"/>
      <c r="BD89" s="365"/>
      <c r="BE89" s="365"/>
      <c r="BF89" s="363"/>
      <c r="BI89" s="46">
        <v>0</v>
      </c>
      <c r="BJ89" s="46">
        <v>0</v>
      </c>
      <c r="BK89" s="46">
        <v>0</v>
      </c>
      <c r="BL89" s="46">
        <v>0</v>
      </c>
      <c r="BM89" s="46">
        <v>0</v>
      </c>
      <c r="BN89" s="46"/>
      <c r="BQ89" s="363"/>
      <c r="BW89" s="249"/>
      <c r="BX89" s="249"/>
    </row>
    <row r="90" spans="1:76" s="173" customFormat="1" collapsed="1">
      <c r="A90" s="366" t="s">
        <v>240</v>
      </c>
      <c r="B90" s="367" t="s">
        <v>236</v>
      </c>
      <c r="C90" s="368">
        <f t="shared" ref="C90:O90" si="90">SUM(C87:C88)</f>
        <v>-47.202854497671339</v>
      </c>
      <c r="D90" s="368">
        <f t="shared" si="90"/>
        <v>-50.065552239367001</v>
      </c>
      <c r="E90" s="368">
        <f t="shared" si="90"/>
        <v>-60.564122975304684</v>
      </c>
      <c r="F90" s="368">
        <f t="shared" si="90"/>
        <v>-58.694811708171443</v>
      </c>
      <c r="G90" s="368">
        <f t="shared" si="90"/>
        <v>-56.057062575734008</v>
      </c>
      <c r="H90" s="368">
        <f t="shared" si="90"/>
        <v>-53.59094902512058</v>
      </c>
      <c r="I90" s="368">
        <f t="shared" si="90"/>
        <v>-49.212222320888252</v>
      </c>
      <c r="J90" s="368">
        <f t="shared" si="90"/>
        <v>-51.377430015368923</v>
      </c>
      <c r="K90" s="368">
        <f t="shared" si="90"/>
        <v>-54.186888717148037</v>
      </c>
      <c r="L90" s="369">
        <f t="shared" si="90"/>
        <v>-58.645665609062689</v>
      </c>
      <c r="M90" s="369">
        <f t="shared" ref="M90" si="91">SUM(M87:M88)</f>
        <v>-65.119655578193132</v>
      </c>
      <c r="N90" s="369">
        <f t="shared" si="90"/>
        <v>-58.645665609062689</v>
      </c>
      <c r="O90" s="369">
        <f t="shared" si="90"/>
        <v>-65.119655578193147</v>
      </c>
      <c r="P90" s="368">
        <f t="shared" ref="P90:AU90" si="92">SUM(P87:P88)</f>
        <v>-59.659916863871416</v>
      </c>
      <c r="Q90" s="368">
        <f t="shared" si="92"/>
        <v>-58.766794644973601</v>
      </c>
      <c r="R90" s="368">
        <f t="shared" si="92"/>
        <v>-58.030294671242245</v>
      </c>
      <c r="S90" s="368">
        <f t="shared" si="92"/>
        <v>-63.022498355643421</v>
      </c>
      <c r="T90" s="368">
        <f t="shared" si="92"/>
        <v>-55.395317146916241</v>
      </c>
      <c r="U90" s="368">
        <f t="shared" si="92"/>
        <v>-56.323634471246947</v>
      </c>
      <c r="V90" s="368">
        <f t="shared" si="92"/>
        <v>-55.82603126529493</v>
      </c>
      <c r="W90" s="368">
        <f t="shared" si="92"/>
        <v>-56.680422158018686</v>
      </c>
      <c r="X90" s="368">
        <f t="shared" si="92"/>
        <v>-54.138646084114356</v>
      </c>
      <c r="Y90" s="368">
        <f t="shared" si="92"/>
        <v>-53.944027128117071</v>
      </c>
      <c r="Z90" s="368">
        <f t="shared" si="92"/>
        <v>-51.866386957307327</v>
      </c>
      <c r="AA90" s="368">
        <f t="shared" si="92"/>
        <v>-54.47551839939787</v>
      </c>
      <c r="AB90" s="368">
        <f t="shared" si="92"/>
        <v>-52.280373745041487</v>
      </c>
      <c r="AC90" s="368">
        <f t="shared" si="92"/>
        <v>-49.077639092243139</v>
      </c>
      <c r="AD90" s="368">
        <f t="shared" si="92"/>
        <v>-47.023974586161856</v>
      </c>
      <c r="AE90" s="368">
        <f t="shared" si="92"/>
        <v>-49.258426307184763</v>
      </c>
      <c r="AF90" s="368">
        <f t="shared" si="92"/>
        <v>-49.39629192260351</v>
      </c>
      <c r="AG90" s="368">
        <f t="shared" si="92"/>
        <v>-50.547555682165466</v>
      </c>
      <c r="AH90" s="368">
        <f t="shared" si="92"/>
        <v>-51.182810016146746</v>
      </c>
      <c r="AI90" s="368">
        <f t="shared" si="92"/>
        <v>-54.259197201151089</v>
      </c>
      <c r="AJ90" s="368">
        <f t="shared" si="92"/>
        <v>-53.242172701592835</v>
      </c>
      <c r="AK90" s="368">
        <f t="shared" si="92"/>
        <v>-49.369812539583108</v>
      </c>
      <c r="AL90" s="368">
        <f t="shared" si="92"/>
        <v>-54.262581228578419</v>
      </c>
      <c r="AM90" s="368">
        <f t="shared" si="92"/>
        <v>-59.245512862134383</v>
      </c>
      <c r="AN90" s="368">
        <f t="shared" si="92"/>
        <v>-56.784616745178788</v>
      </c>
      <c r="AO90" s="368">
        <f t="shared" si="92"/>
        <v>-55.216162695688809</v>
      </c>
      <c r="AP90" s="368">
        <f t="shared" si="92"/>
        <v>-57.298116136864948</v>
      </c>
      <c r="AQ90" s="368">
        <f t="shared" si="92"/>
        <v>-65.875064346181432</v>
      </c>
      <c r="AR90" s="368">
        <f t="shared" si="92"/>
        <v>-67.767336017245526</v>
      </c>
      <c r="AS90" s="368">
        <f t="shared" si="92"/>
        <v>-66.897661339337787</v>
      </c>
      <c r="AT90" s="368">
        <f t="shared" si="92"/>
        <v>-59.672419895191297</v>
      </c>
      <c r="AU90" s="370">
        <f t="shared" si="92"/>
        <v>-66.704632174130097</v>
      </c>
      <c r="AW90" s="371">
        <f t="shared" ref="AW90:BC90" si="93">SUM(AW87:AW88)</f>
        <v>-50.461555165431527</v>
      </c>
      <c r="AX90" s="371">
        <f t="shared" si="93"/>
        <v>-48.113694694039637</v>
      </c>
      <c r="AY90" s="371">
        <f t="shared" si="93"/>
        <v>-49.976459926907488</v>
      </c>
      <c r="AZ90" s="371">
        <f t="shared" si="93"/>
        <v>-52.694442393091812</v>
      </c>
      <c r="BA90" s="371">
        <f t="shared" si="93"/>
        <v>-51.218103781177469</v>
      </c>
      <c r="BB90" s="371">
        <f t="shared" si="93"/>
        <v>-56.793592313017989</v>
      </c>
      <c r="BC90" s="372">
        <f t="shared" si="93"/>
        <v>-55.977088687988527</v>
      </c>
      <c r="BD90" s="358"/>
      <c r="BE90" s="358"/>
      <c r="BF90" s="359"/>
      <c r="BG90" s="373"/>
      <c r="BH90" s="373"/>
      <c r="BI90" s="46">
        <v>0</v>
      </c>
      <c r="BJ90" s="46">
        <v>0</v>
      </c>
      <c r="BK90" s="46">
        <v>0</v>
      </c>
      <c r="BL90" s="46">
        <v>0</v>
      </c>
      <c r="BM90" s="46">
        <v>0</v>
      </c>
      <c r="BN90" s="46"/>
      <c r="BQ90" s="371">
        <f>SUM(BQ87:BQ88)</f>
        <v>-53.354489114268063</v>
      </c>
      <c r="BW90" s="249"/>
      <c r="BX90" s="249"/>
    </row>
    <row r="91" spans="1:76">
      <c r="A91" s="303" t="s">
        <v>190</v>
      </c>
      <c r="B91" s="240"/>
      <c r="C91" s="256">
        <f t="shared" ref="C91:AU91" si="94">C28</f>
        <v>6.2291547602775457E-2</v>
      </c>
      <c r="D91" s="256">
        <f t="shared" si="94"/>
        <v>7.2498033499415998E-2</v>
      </c>
      <c r="E91" s="256">
        <f t="shared" si="94"/>
        <v>0.43977807130221636</v>
      </c>
      <c r="F91" s="256">
        <f t="shared" si="94"/>
        <v>0.37356581933268124</v>
      </c>
      <c r="G91" s="256">
        <f t="shared" si="94"/>
        <v>0.28480478962570382</v>
      </c>
      <c r="H91" s="256">
        <f t="shared" si="94"/>
        <v>0.24531701222234162</v>
      </c>
      <c r="I91" s="256">
        <f t="shared" si="94"/>
        <v>0.18169009954071752</v>
      </c>
      <c r="J91" s="256">
        <f t="shared" si="94"/>
        <v>0.1353120902889671</v>
      </c>
      <c r="K91" s="256">
        <f t="shared" si="94"/>
        <v>0.12580821063385969</v>
      </c>
      <c r="L91" s="257">
        <f t="shared" si="94"/>
        <v>0.13089740049083523</v>
      </c>
      <c r="M91" s="257">
        <f t="shared" si="94"/>
        <v>3.2321263039072033E-2</v>
      </c>
      <c r="N91" s="257">
        <f t="shared" si="94"/>
        <v>0.13089740049083523</v>
      </c>
      <c r="O91" s="257">
        <f>O28</f>
        <v>3.2321263039072068E-2</v>
      </c>
      <c r="P91" s="256">
        <f t="shared" si="94"/>
        <v>0.67328664436151919</v>
      </c>
      <c r="Q91" s="256">
        <f t="shared" si="94"/>
        <v>0.41367171095028421</v>
      </c>
      <c r="R91" s="256">
        <f t="shared" si="94"/>
        <v>0.35970341832579189</v>
      </c>
      <c r="S91" s="256">
        <f t="shared" si="94"/>
        <v>0.33851614402749985</v>
      </c>
      <c r="T91" s="256">
        <f t="shared" si="94"/>
        <v>0.32298324124622158</v>
      </c>
      <c r="U91" s="256">
        <f t="shared" si="94"/>
        <v>0.23722971298743753</v>
      </c>
      <c r="V91" s="256">
        <f t="shared" si="94"/>
        <v>0.20479462450012265</v>
      </c>
      <c r="W91" s="256">
        <f t="shared" si="94"/>
        <v>0.36796680863992132</v>
      </c>
      <c r="X91" s="256">
        <f t="shared" si="94"/>
        <v>0.39188033988775095</v>
      </c>
      <c r="Y91" s="256">
        <f t="shared" si="94"/>
        <v>0.27078141865450994</v>
      </c>
      <c r="Z91" s="256">
        <f t="shared" si="94"/>
        <v>0.30377494005716965</v>
      </c>
      <c r="AA91" s="256">
        <f t="shared" si="94"/>
        <v>-0.10291218592412356</v>
      </c>
      <c r="AB91" s="256">
        <f t="shared" si="94"/>
        <v>0.1362472858305887</v>
      </c>
      <c r="AC91" s="256">
        <f t="shared" si="94"/>
        <v>0.17864278899196634</v>
      </c>
      <c r="AD91" s="256">
        <f t="shared" si="94"/>
        <v>0.19253254170478942</v>
      </c>
      <c r="AE91" s="256">
        <f t="shared" si="94"/>
        <v>0.19364999005766514</v>
      </c>
      <c r="AF91" s="256">
        <f t="shared" si="94"/>
        <v>0.16488448998874228</v>
      </c>
      <c r="AG91" s="256">
        <f t="shared" si="94"/>
        <v>8.7399247640939426E-2</v>
      </c>
      <c r="AH91" s="256">
        <f t="shared" si="94"/>
        <v>0.18952914787453484</v>
      </c>
      <c r="AI91" s="256">
        <f t="shared" si="94"/>
        <v>8.6314645293380843E-2</v>
      </c>
      <c r="AJ91" s="256">
        <f t="shared" si="94"/>
        <v>0.12334737991587386</v>
      </c>
      <c r="AK91" s="256">
        <f t="shared" si="94"/>
        <v>0.13094951533075144</v>
      </c>
      <c r="AL91" s="256">
        <f t="shared" si="94"/>
        <v>6.8589527087920252E-2</v>
      </c>
      <c r="AM91" s="256">
        <f t="shared" si="94"/>
        <v>0.20829418850940895</v>
      </c>
      <c r="AN91" s="256">
        <f t="shared" si="94"/>
        <v>4.8960731818261868E-2</v>
      </c>
      <c r="AO91" s="256">
        <f t="shared" si="94"/>
        <v>0.14183088014039938</v>
      </c>
      <c r="AP91" s="256">
        <f t="shared" si="94"/>
        <v>9.9754589314709985E-2</v>
      </c>
      <c r="AQ91" s="256">
        <f t="shared" si="94"/>
        <v>1.2194692707097372</v>
      </c>
      <c r="AR91" s="256">
        <f t="shared" si="94"/>
        <v>0.38683175477468162</v>
      </c>
      <c r="AS91" s="256">
        <f t="shared" si="94"/>
        <v>8.6796605129676005E-2</v>
      </c>
      <c r="AT91" s="256">
        <f t="shared" si="94"/>
        <v>0.10008606643686059</v>
      </c>
      <c r="AU91" s="258">
        <f t="shared" si="94"/>
        <v>-1.5426702749938983</v>
      </c>
      <c r="AW91" s="304">
        <f t="shared" ref="AW91:BC91" si="95">AW28</f>
        <v>0.166447999252749</v>
      </c>
      <c r="AX91" s="304">
        <f t="shared" si="95"/>
        <v>0.19305902016881785</v>
      </c>
      <c r="AY91" s="304">
        <f t="shared" si="95"/>
        <v>0.12361896004170367</v>
      </c>
      <c r="AZ91" s="304">
        <f t="shared" si="95"/>
        <v>0.144554425728079</v>
      </c>
      <c r="BA91" s="304">
        <f t="shared" si="95"/>
        <v>0.12764119549463945</v>
      </c>
      <c r="BB91" s="304">
        <f t="shared" si="95"/>
        <v>0.11978289027346303</v>
      </c>
      <c r="BC91" s="374">
        <f t="shared" si="95"/>
        <v>0.10292230899714745</v>
      </c>
      <c r="BD91" s="375"/>
      <c r="BE91" s="375"/>
      <c r="BF91" s="305"/>
      <c r="BI91" s="46">
        <v>0</v>
      </c>
      <c r="BJ91" s="46">
        <v>0</v>
      </c>
      <c r="BK91" s="46">
        <v>0</v>
      </c>
      <c r="BL91" s="46">
        <v>0</v>
      </c>
      <c r="BM91" s="46">
        <v>0</v>
      </c>
      <c r="BN91" s="46"/>
      <c r="BQ91" s="304">
        <f>BQ28</f>
        <v>0.12692405841103599</v>
      </c>
      <c r="BW91" s="249"/>
      <c r="BX91" s="249"/>
    </row>
    <row r="92" spans="1:76">
      <c r="A92" s="120" t="s">
        <v>241</v>
      </c>
      <c r="B92" s="240" t="s">
        <v>236</v>
      </c>
      <c r="C92" s="105">
        <f t="shared" ref="C92:AU92" si="96">IFERROR((C21+C22+C23)/C82,0)</f>
        <v>-4.8312621272056564</v>
      </c>
      <c r="D92" s="105">
        <f t="shared" si="96"/>
        <v>-5.5787114824463613</v>
      </c>
      <c r="E92" s="105">
        <f t="shared" si="96"/>
        <v>-11.972829617241526</v>
      </c>
      <c r="F92" s="105">
        <f t="shared" si="96"/>
        <v>-8.8280706614684981</v>
      </c>
      <c r="G92" s="105">
        <f t="shared" si="96"/>
        <v>-9.9330337039950276</v>
      </c>
      <c r="H92" s="105">
        <f t="shared" si="96"/>
        <v>-9.2215762743040841</v>
      </c>
      <c r="I92" s="105">
        <f t="shared" si="96"/>
        <v>-7.1995533570692753</v>
      </c>
      <c r="J92" s="105">
        <f t="shared" si="96"/>
        <v>-7.9752349474252391</v>
      </c>
      <c r="K92" s="105">
        <f t="shared" si="96"/>
        <v>-10.586973805931219</v>
      </c>
      <c r="L92" s="106">
        <f t="shared" si="96"/>
        <v>-4.4886854362012905</v>
      </c>
      <c r="M92" s="106">
        <f t="shared" si="96"/>
        <v>-0.51926008446903527</v>
      </c>
      <c r="N92" s="106">
        <f t="shared" si="96"/>
        <v>-4.4886854362012905</v>
      </c>
      <c r="O92" s="106">
        <f t="shared" si="96"/>
        <v>-0.51926008446903482</v>
      </c>
      <c r="P92" s="105">
        <f t="shared" si="96"/>
        <v>-3.141231871121017</v>
      </c>
      <c r="Q92" s="105">
        <f t="shared" si="96"/>
        <v>-13.732654196961418</v>
      </c>
      <c r="R92" s="105">
        <f t="shared" si="96"/>
        <v>-10.257228424427998</v>
      </c>
      <c r="S92" s="105">
        <f t="shared" si="96"/>
        <v>-7.8026732394532905</v>
      </c>
      <c r="T92" s="105">
        <f t="shared" si="96"/>
        <v>-12.087740070137334</v>
      </c>
      <c r="U92" s="105">
        <f t="shared" si="96"/>
        <v>-9.5117962031076182</v>
      </c>
      <c r="V92" s="105">
        <f t="shared" si="96"/>
        <v>-5.5919143559322801</v>
      </c>
      <c r="W92" s="105">
        <f t="shared" si="96"/>
        <v>-12.892040678871254</v>
      </c>
      <c r="X92" s="105">
        <f t="shared" si="96"/>
        <v>-13.916135464385695</v>
      </c>
      <c r="Y92" s="105">
        <f t="shared" si="96"/>
        <v>-13.317091301230468</v>
      </c>
      <c r="Z92" s="105">
        <f t="shared" si="96"/>
        <v>-12.441876212573385</v>
      </c>
      <c r="AA92" s="105">
        <f t="shared" si="96"/>
        <v>2.4980464936108602</v>
      </c>
      <c r="AB92" s="105">
        <f t="shared" si="96"/>
        <v>-3.2816093334717058</v>
      </c>
      <c r="AC92" s="105">
        <f t="shared" si="96"/>
        <v>-8.1078884721250066</v>
      </c>
      <c r="AD92" s="105">
        <f t="shared" si="96"/>
        <v>-8.477367947232791</v>
      </c>
      <c r="AE92" s="105">
        <f t="shared" si="96"/>
        <v>-7.9795488480268526</v>
      </c>
      <c r="AF92" s="105">
        <f t="shared" si="96"/>
        <v>-8.3432351994789222</v>
      </c>
      <c r="AG92" s="105">
        <f t="shared" si="96"/>
        <v>-4.9597520193105575</v>
      </c>
      <c r="AH92" s="105">
        <f t="shared" si="96"/>
        <v>-13.428346723728513</v>
      </c>
      <c r="AI92" s="105">
        <f t="shared" si="96"/>
        <v>-4.8885481350457667</v>
      </c>
      <c r="AJ92" s="105">
        <f t="shared" si="96"/>
        <v>-10.73880211303238</v>
      </c>
      <c r="AK92" s="105">
        <f t="shared" si="96"/>
        <v>-13.511725503502193</v>
      </c>
      <c r="AL92" s="105">
        <f t="shared" si="96"/>
        <v>-6.5526419360791159</v>
      </c>
      <c r="AM92" s="105">
        <f t="shared" si="96"/>
        <v>-11.149697346641279</v>
      </c>
      <c r="AN92" s="105">
        <f t="shared" si="96"/>
        <v>-2.2326596123377356</v>
      </c>
      <c r="AO92" s="105">
        <f t="shared" si="96"/>
        <v>-8.4521961016001228</v>
      </c>
      <c r="AP92" s="105">
        <f t="shared" si="96"/>
        <v>-2.6669875279739759</v>
      </c>
      <c r="AQ92" s="105">
        <f t="shared" si="96"/>
        <v>-4.5959001525637451</v>
      </c>
      <c r="AR92" s="105">
        <f t="shared" si="96"/>
        <v>-9.2699079687590817</v>
      </c>
      <c r="AS92" s="105">
        <f t="shared" si="96"/>
        <v>-2.3525738421653437</v>
      </c>
      <c r="AT92" s="105">
        <f t="shared" si="96"/>
        <v>-0.84226906492325637</v>
      </c>
      <c r="AU92" s="273">
        <f t="shared" si="96"/>
        <v>9.8414147258888267</v>
      </c>
      <c r="AW92" s="119">
        <f t="shared" ref="AW92:BC92" si="97">IFERROR((AW21+AW22+AW23)/AW82,0)</f>
        <v>-6.0224315118238225</v>
      </c>
      <c r="AX92" s="119">
        <f t="shared" si="97"/>
        <v>-8.2345864731976413</v>
      </c>
      <c r="AY92" s="119">
        <f t="shared" si="97"/>
        <v>-6.6381622586080704</v>
      </c>
      <c r="AZ92" s="119">
        <f t="shared" si="97"/>
        <v>-9.2321791859859061</v>
      </c>
      <c r="BA92" s="119">
        <f t="shared" si="97"/>
        <v>-12.188199332951582</v>
      </c>
      <c r="BB92" s="119">
        <f t="shared" si="97"/>
        <v>-8.8876525393878545</v>
      </c>
      <c r="BC92" s="360">
        <f t="shared" si="97"/>
        <v>-5.4348256046606354</v>
      </c>
      <c r="BD92" s="361"/>
      <c r="BE92" s="361"/>
      <c r="BF92" s="362"/>
      <c r="BI92" s="46">
        <v>0</v>
      </c>
      <c r="BJ92" s="46">
        <v>0</v>
      </c>
      <c r="BK92" s="46">
        <v>0</v>
      </c>
      <c r="BL92" s="46">
        <v>0</v>
      </c>
      <c r="BM92" s="46">
        <v>0</v>
      </c>
      <c r="BN92" s="46"/>
      <c r="BQ92" s="119">
        <f>IFERROR((BQ21+BQ22+BQ23)/BQ82,0)</f>
        <v>-4.201822451662518</v>
      </c>
      <c r="BW92" s="249"/>
      <c r="BX92" s="249"/>
    </row>
    <row r="93" spans="1:76">
      <c r="A93" s="120" t="s">
        <v>181</v>
      </c>
      <c r="B93" s="240" t="s">
        <v>236</v>
      </c>
      <c r="C93" s="105">
        <f t="shared" ref="C93:AU93" si="98">C19/C6</f>
        <v>0</v>
      </c>
      <c r="D93" s="105">
        <f t="shared" si="98"/>
        <v>-2.2780991633170453</v>
      </c>
      <c r="E93" s="105">
        <f t="shared" si="98"/>
        <v>-5.4426976502890803</v>
      </c>
      <c r="F93" s="105">
        <f t="shared" si="98"/>
        <v>-4.152536045242444</v>
      </c>
      <c r="G93" s="105">
        <f t="shared" si="98"/>
        <v>-4.6140492043355907</v>
      </c>
      <c r="H93" s="105">
        <f t="shared" si="98"/>
        <v>-1.6458412622687255</v>
      </c>
      <c r="I93" s="105">
        <f t="shared" si="98"/>
        <v>-0.56185979654267559</v>
      </c>
      <c r="J93" s="105">
        <f t="shared" si="98"/>
        <v>9.1953889194965777E-2</v>
      </c>
      <c r="K93" s="105">
        <f t="shared" si="98"/>
        <v>1.7396638751398883</v>
      </c>
      <c r="L93" s="106">
        <f t="shared" si="98"/>
        <v>1.3887320578159378E-2</v>
      </c>
      <c r="M93" s="106">
        <f t="shared" si="98"/>
        <v>0.33271970024284986</v>
      </c>
      <c r="N93" s="106">
        <f t="shared" si="98"/>
        <v>1.3887320578159374E-2</v>
      </c>
      <c r="O93" s="106">
        <f t="shared" si="98"/>
        <v>0.33271970024284991</v>
      </c>
      <c r="P93" s="105">
        <f t="shared" si="98"/>
        <v>-4.1721869952213515</v>
      </c>
      <c r="Q93" s="105">
        <f t="shared" si="98"/>
        <v>-1.8296037092944164</v>
      </c>
      <c r="R93" s="105">
        <f t="shared" si="98"/>
        <v>-4.4963097131243082</v>
      </c>
      <c r="S93" s="105">
        <f t="shared" si="98"/>
        <v>-6.0821872682096849</v>
      </c>
      <c r="T93" s="105">
        <f t="shared" si="98"/>
        <v>-4.7925802177726817</v>
      </c>
      <c r="U93" s="105">
        <f t="shared" si="98"/>
        <v>-3.9633646047034627</v>
      </c>
      <c r="V93" s="105">
        <f t="shared" si="98"/>
        <v>-2.5258630345968132</v>
      </c>
      <c r="W93" s="105">
        <f t="shared" si="98"/>
        <v>-7.3509928918077794</v>
      </c>
      <c r="X93" s="105">
        <f t="shared" si="98"/>
        <v>-1.7281969907694135</v>
      </c>
      <c r="Y93" s="105">
        <f t="shared" si="98"/>
        <v>-0.51860535361908344</v>
      </c>
      <c r="Z93" s="105">
        <f t="shared" si="98"/>
        <v>-1.9943352619998715</v>
      </c>
      <c r="AA93" s="105">
        <f t="shared" si="98"/>
        <v>-2.3666976292981317</v>
      </c>
      <c r="AB93" s="105">
        <f t="shared" si="98"/>
        <v>-0.41153232191522654</v>
      </c>
      <c r="AC93" s="105">
        <f t="shared" si="98"/>
        <v>-0.54114243177134735</v>
      </c>
      <c r="AD93" s="105">
        <f t="shared" si="98"/>
        <v>-0.65109845571574665</v>
      </c>
      <c r="AE93" s="105">
        <f t="shared" si="98"/>
        <v>-0.60644460228017116</v>
      </c>
      <c r="AF93" s="105">
        <f t="shared" si="98"/>
        <v>1.9068991050673789</v>
      </c>
      <c r="AG93" s="105">
        <f t="shared" si="98"/>
        <v>-1.5349438651913272</v>
      </c>
      <c r="AH93" s="105">
        <f t="shared" si="98"/>
        <v>0.57506561836100001</v>
      </c>
      <c r="AI93" s="105">
        <f t="shared" si="98"/>
        <v>-0.56207466957218599</v>
      </c>
      <c r="AJ93" s="105">
        <f t="shared" si="98"/>
        <v>-0.57535151867822987</v>
      </c>
      <c r="AK93" s="105">
        <f t="shared" si="98"/>
        <v>2.5565967441349904</v>
      </c>
      <c r="AL93" s="105">
        <f t="shared" si="98"/>
        <v>5.4334849920118833</v>
      </c>
      <c r="AM93" s="105">
        <f t="shared" si="98"/>
        <v>-0.66678874667674271</v>
      </c>
      <c r="AN93" s="105">
        <f t="shared" si="98"/>
        <v>-3.0630856790568061E-3</v>
      </c>
      <c r="AO93" s="105">
        <f t="shared" si="98"/>
        <v>-5.3364218182410737E-2</v>
      </c>
      <c r="AP93" s="105">
        <f t="shared" si="98"/>
        <v>-4.6739830581696666E-2</v>
      </c>
      <c r="AQ93" s="105">
        <f t="shared" si="98"/>
        <v>0.17524625590126827</v>
      </c>
      <c r="AR93" s="105">
        <f t="shared" si="98"/>
        <v>0.14424157404988469</v>
      </c>
      <c r="AS93" s="105">
        <f t="shared" si="98"/>
        <v>0.63947572889514437</v>
      </c>
      <c r="AT93" s="105">
        <f t="shared" si="98"/>
        <v>0.3614731341842255</v>
      </c>
      <c r="AU93" s="273">
        <f t="shared" si="98"/>
        <v>0.19629192652272215</v>
      </c>
      <c r="AW93" s="119">
        <f t="shared" ref="AW93:BC93" si="99">AW19/AW6</f>
        <v>-0.48513731935253473</v>
      </c>
      <c r="AX93" s="119">
        <f t="shared" si="99"/>
        <v>-0.62932121097818838</v>
      </c>
      <c r="AY93" s="119">
        <f t="shared" si="99"/>
        <v>0.17241632421233835</v>
      </c>
      <c r="AZ93" s="119">
        <f t="shared" si="99"/>
        <v>1.6313428536751044E-2</v>
      </c>
      <c r="BA93" s="119">
        <f t="shared" si="99"/>
        <v>1.0617067284604125</v>
      </c>
      <c r="BB93" s="119">
        <f t="shared" si="99"/>
        <v>2.3349354661139801</v>
      </c>
      <c r="BC93" s="360">
        <f t="shared" si="99"/>
        <v>-2.8960928091533847E-2</v>
      </c>
      <c r="BD93" s="361"/>
      <c r="BE93" s="361"/>
      <c r="BF93" s="362"/>
      <c r="BI93" s="46">
        <v>0</v>
      </c>
      <c r="BJ93" s="46">
        <v>0</v>
      </c>
      <c r="BK93" s="46">
        <v>0</v>
      </c>
      <c r="BL93" s="46">
        <v>0</v>
      </c>
      <c r="BM93" s="46">
        <v>0</v>
      </c>
      <c r="BN93" s="46"/>
      <c r="BQ93" s="119">
        <f>BQ19/BQ6</f>
        <v>-4.8562158222090965E-2</v>
      </c>
      <c r="BW93" s="249"/>
      <c r="BX93" s="249"/>
    </row>
    <row r="94" spans="1:76">
      <c r="A94" s="120" t="s">
        <v>187</v>
      </c>
      <c r="B94" s="240" t="s">
        <v>236</v>
      </c>
      <c r="C94" s="105">
        <f t="shared" ref="C94:AU94" si="100">C25/C6</f>
        <v>-5.5658399945000836</v>
      </c>
      <c r="D94" s="105">
        <f t="shared" si="100"/>
        <v>1.0450685930728358</v>
      </c>
      <c r="E94" s="105">
        <f t="shared" si="100"/>
        <v>-1.0061500982943212</v>
      </c>
      <c r="F94" s="105">
        <f t="shared" si="100"/>
        <v>-1.0575639311145901</v>
      </c>
      <c r="G94" s="105">
        <f t="shared" si="100"/>
        <v>-1.4042128197312902</v>
      </c>
      <c r="H94" s="105">
        <f t="shared" si="100"/>
        <v>-1.1591209309656643</v>
      </c>
      <c r="I94" s="105">
        <f t="shared" si="100"/>
        <v>-0.52615029457839735</v>
      </c>
      <c r="J94" s="105">
        <f t="shared" si="100"/>
        <v>-0.63261232757657537</v>
      </c>
      <c r="K94" s="105">
        <f t="shared" si="100"/>
        <v>0.37937405065070667</v>
      </c>
      <c r="L94" s="106">
        <f t="shared" si="100"/>
        <v>2.31914904766708</v>
      </c>
      <c r="M94" s="106">
        <f t="shared" si="100"/>
        <v>-0.89879423492345223</v>
      </c>
      <c r="N94" s="106">
        <f t="shared" si="100"/>
        <v>2.31914904766708</v>
      </c>
      <c r="O94" s="106">
        <f t="shared" si="100"/>
        <v>-0.89879423492345245</v>
      </c>
      <c r="P94" s="105">
        <f t="shared" si="100"/>
        <v>-0.40071852496476251</v>
      </c>
      <c r="Q94" s="105">
        <f t="shared" si="100"/>
        <v>-1.2053960058077784</v>
      </c>
      <c r="R94" s="105">
        <f t="shared" si="100"/>
        <v>-2.3412067214322061</v>
      </c>
      <c r="S94" s="105">
        <f t="shared" si="100"/>
        <v>-0.25308501766213237</v>
      </c>
      <c r="T94" s="105">
        <f t="shared" si="100"/>
        <v>-1.5323261467534055</v>
      </c>
      <c r="U94" s="105">
        <f t="shared" si="100"/>
        <v>-2.2421747153905409</v>
      </c>
      <c r="V94" s="105">
        <f t="shared" si="100"/>
        <v>-0.5965936535442109</v>
      </c>
      <c r="W94" s="105">
        <f t="shared" si="100"/>
        <v>-1.2703208837480138</v>
      </c>
      <c r="X94" s="105">
        <f t="shared" si="100"/>
        <v>-1.6945906102165267</v>
      </c>
      <c r="Y94" s="105">
        <f t="shared" si="100"/>
        <v>-1.5404669426779198</v>
      </c>
      <c r="Z94" s="105">
        <f t="shared" si="100"/>
        <v>-0.55580159603648327</v>
      </c>
      <c r="AA94" s="105">
        <f t="shared" si="100"/>
        <v>-0.8917369096404113</v>
      </c>
      <c r="AB94" s="105">
        <f t="shared" si="100"/>
        <v>-1.0560686522754836</v>
      </c>
      <c r="AC94" s="105">
        <f t="shared" si="100"/>
        <v>-0.69706237122768899</v>
      </c>
      <c r="AD94" s="105">
        <f t="shared" si="100"/>
        <v>-0.45188798976692918</v>
      </c>
      <c r="AE94" s="105">
        <f t="shared" si="100"/>
        <v>-1.6320177007440605E-2</v>
      </c>
      <c r="AF94" s="105">
        <f t="shared" si="100"/>
        <v>-0.92152947630845217</v>
      </c>
      <c r="AG94" s="105">
        <f t="shared" si="100"/>
        <v>-0.89673356703631801</v>
      </c>
      <c r="AH94" s="105">
        <f t="shared" si="100"/>
        <v>-0.39076982227273077</v>
      </c>
      <c r="AI94" s="105">
        <f t="shared" si="100"/>
        <v>-0.35410972640395261</v>
      </c>
      <c r="AJ94" s="105">
        <f t="shared" si="100"/>
        <v>-0.36231492450274727</v>
      </c>
      <c r="AK94" s="105">
        <f t="shared" si="100"/>
        <v>-0.32169057492194758</v>
      </c>
      <c r="AL94" s="105">
        <f t="shared" si="100"/>
        <v>0.73128279568060706</v>
      </c>
      <c r="AM94" s="105">
        <f t="shared" si="100"/>
        <v>1.2838667064937004</v>
      </c>
      <c r="AN94" s="105">
        <f t="shared" si="100"/>
        <v>-0.27142452998599303</v>
      </c>
      <c r="AO94" s="105">
        <f t="shared" si="100"/>
        <v>-0.55022050483119889</v>
      </c>
      <c r="AP94" s="105">
        <f t="shared" si="100"/>
        <v>3.3534466639940526</v>
      </c>
      <c r="AQ94" s="105">
        <f t="shared" si="100"/>
        <v>6.9216061959855146</v>
      </c>
      <c r="AR94" s="105">
        <f t="shared" si="100"/>
        <v>0.24122608686920186</v>
      </c>
      <c r="AS94" s="105">
        <f t="shared" si="100"/>
        <v>-6.3630507396778377E-2</v>
      </c>
      <c r="AT94" s="105">
        <f t="shared" si="100"/>
        <v>-0.93674122849117225</v>
      </c>
      <c r="AU94" s="273">
        <f t="shared" si="100"/>
        <v>-2.7183699463609985</v>
      </c>
      <c r="AW94" s="376">
        <f t="shared" ref="AW94:BC94" si="101">AW25/AW6</f>
        <v>-0.85219060274806424</v>
      </c>
      <c r="AX94" s="376">
        <f t="shared" si="101"/>
        <v>-0.2394658553154973</v>
      </c>
      <c r="AY94" s="376">
        <f t="shared" si="101"/>
        <v>-0.90903382266016053</v>
      </c>
      <c r="AZ94" s="376">
        <f t="shared" si="101"/>
        <v>-0.37275629389526266</v>
      </c>
      <c r="BA94" s="376">
        <f t="shared" si="101"/>
        <v>-0.34108072108198106</v>
      </c>
      <c r="BB94" s="376">
        <f t="shared" si="101"/>
        <v>1.0119601370939437</v>
      </c>
      <c r="BC94" s="377">
        <f t="shared" si="101"/>
        <v>-0.41496432446860493</v>
      </c>
      <c r="BD94" s="361"/>
      <c r="BE94" s="361"/>
      <c r="BF94" s="362"/>
      <c r="BI94" s="46">
        <v>0</v>
      </c>
      <c r="BJ94" s="46">
        <v>0</v>
      </c>
      <c r="BK94" s="46">
        <v>0</v>
      </c>
      <c r="BL94" s="46">
        <v>0</v>
      </c>
      <c r="BM94" s="46">
        <v>0</v>
      </c>
      <c r="BN94" s="46"/>
      <c r="BQ94" s="376">
        <f>BQ25/BQ6</f>
        <v>2.0083691872076832</v>
      </c>
      <c r="BW94" s="249"/>
      <c r="BX94" s="249"/>
    </row>
    <row r="95" spans="1:76">
      <c r="A95" s="120" t="s">
        <v>188</v>
      </c>
      <c r="B95" s="240" t="s">
        <v>236</v>
      </c>
      <c r="C95" s="378"/>
      <c r="D95" s="378"/>
      <c r="E95" s="378"/>
      <c r="F95" s="378"/>
      <c r="G95" s="378"/>
      <c r="H95" s="378"/>
      <c r="I95" s="378"/>
      <c r="J95" s="378"/>
      <c r="K95" s="378"/>
      <c r="L95" s="379">
        <f>L26/L6</f>
        <v>-0.80480193329009819</v>
      </c>
      <c r="M95" s="379">
        <f>M26/M6</f>
        <v>0</v>
      </c>
      <c r="N95" s="379">
        <f>N26/N6</f>
        <v>-0.80480193329009819</v>
      </c>
      <c r="O95" s="379">
        <f>O26/O6</f>
        <v>0</v>
      </c>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78"/>
      <c r="AO95" s="378"/>
      <c r="AP95" s="378"/>
      <c r="AQ95" s="378">
        <f>AQ26/AQ6</f>
        <v>-3.4477440871911886</v>
      </c>
      <c r="AR95" s="378">
        <f>AR26/AR6</f>
        <v>0</v>
      </c>
      <c r="AS95" s="378">
        <f>AS26/AS6</f>
        <v>0</v>
      </c>
      <c r="AT95" s="378">
        <f>AT26/AT6</f>
        <v>0</v>
      </c>
      <c r="AU95" s="380">
        <f>AU26/AU6</f>
        <v>0</v>
      </c>
      <c r="AW95" s="376"/>
      <c r="AX95" s="376"/>
      <c r="AY95" s="376"/>
      <c r="AZ95" s="376"/>
      <c r="BA95" s="376"/>
      <c r="BB95" s="376"/>
      <c r="BC95" s="377"/>
      <c r="BD95" s="361"/>
      <c r="BE95" s="361"/>
      <c r="BF95" s="362"/>
      <c r="BI95" s="46"/>
      <c r="BJ95" s="46"/>
      <c r="BK95" s="46"/>
      <c r="BL95" s="46"/>
      <c r="BM95" s="46"/>
      <c r="BN95" s="46"/>
      <c r="BQ95" s="376"/>
      <c r="BW95" s="249"/>
      <c r="BX95" s="249"/>
    </row>
    <row r="96" spans="1:76" s="173" customFormat="1" ht="26">
      <c r="A96" s="391" t="s">
        <v>242</v>
      </c>
      <c r="B96" s="367" t="s">
        <v>236</v>
      </c>
      <c r="C96" s="368">
        <f t="shared" ref="C96:K96" si="102">SUM(C92:C94)</f>
        <v>-10.397102121705739</v>
      </c>
      <c r="D96" s="368">
        <f t="shared" si="102"/>
        <v>-6.8117420526905708</v>
      </c>
      <c r="E96" s="368">
        <f t="shared" si="102"/>
        <v>-18.421677365824927</v>
      </c>
      <c r="F96" s="368">
        <f t="shared" si="102"/>
        <v>-14.038170637825532</v>
      </c>
      <c r="G96" s="368">
        <f t="shared" si="102"/>
        <v>-15.951295728061909</v>
      </c>
      <c r="H96" s="368">
        <f t="shared" si="102"/>
        <v>-12.026538467538472</v>
      </c>
      <c r="I96" s="368">
        <f t="shared" si="102"/>
        <v>-8.2875634481903475</v>
      </c>
      <c r="J96" s="368">
        <f t="shared" si="102"/>
        <v>-8.515893385806848</v>
      </c>
      <c r="K96" s="368">
        <f t="shared" si="102"/>
        <v>-8.4679358801406241</v>
      </c>
      <c r="L96" s="369">
        <f>SUM(L92:L95)</f>
        <v>-2.9604510012461498</v>
      </c>
      <c r="M96" s="369">
        <f>SUM(M92:M95)</f>
        <v>-1.0853346191496376</v>
      </c>
      <c r="N96" s="369">
        <f>SUM(N92:N95)</f>
        <v>-2.9604510012461498</v>
      </c>
      <c r="O96" s="369">
        <f>SUM(O92:O95)</f>
        <v>-1.0853346191496374</v>
      </c>
      <c r="P96" s="368">
        <f t="shared" ref="P96:AP96" si="103">SUM(P92:P94)</f>
        <v>-7.7141373913071316</v>
      </c>
      <c r="Q96" s="368">
        <f t="shared" si="103"/>
        <v>-16.767653912063611</v>
      </c>
      <c r="R96" s="368">
        <f t="shared" si="103"/>
        <v>-17.094744858984512</v>
      </c>
      <c r="S96" s="368">
        <f t="shared" si="103"/>
        <v>-14.137945525325106</v>
      </c>
      <c r="T96" s="368">
        <f t="shared" si="103"/>
        <v>-18.412646434663422</v>
      </c>
      <c r="U96" s="368">
        <f t="shared" si="103"/>
        <v>-15.717335523201623</v>
      </c>
      <c r="V96" s="368">
        <f t="shared" si="103"/>
        <v>-8.7143710440733049</v>
      </c>
      <c r="W96" s="368">
        <f t="shared" si="103"/>
        <v>-21.513354454427045</v>
      </c>
      <c r="X96" s="368">
        <f t="shared" si="103"/>
        <v>-17.338923065371635</v>
      </c>
      <c r="Y96" s="368">
        <f t="shared" si="103"/>
        <v>-15.376163597527471</v>
      </c>
      <c r="Z96" s="368">
        <f t="shared" si="103"/>
        <v>-14.99201307060974</v>
      </c>
      <c r="AA96" s="368">
        <f t="shared" si="103"/>
        <v>-0.76038804532768278</v>
      </c>
      <c r="AB96" s="368">
        <f t="shared" si="103"/>
        <v>-4.7492103076624161</v>
      </c>
      <c r="AC96" s="368">
        <f t="shared" si="103"/>
        <v>-9.3460932751240424</v>
      </c>
      <c r="AD96" s="368">
        <f t="shared" si="103"/>
        <v>-9.5803543927154671</v>
      </c>
      <c r="AE96" s="368">
        <f t="shared" si="103"/>
        <v>-8.602313627314464</v>
      </c>
      <c r="AF96" s="368">
        <f t="shared" si="103"/>
        <v>-7.3578655707199951</v>
      </c>
      <c r="AG96" s="368">
        <f t="shared" si="103"/>
        <v>-7.3914294515382029</v>
      </c>
      <c r="AH96" s="368">
        <f t="shared" si="103"/>
        <v>-13.244050927640243</v>
      </c>
      <c r="AI96" s="368">
        <f t="shared" si="103"/>
        <v>-5.8047325310219051</v>
      </c>
      <c r="AJ96" s="368">
        <f t="shared" si="103"/>
        <v>-11.676468556213358</v>
      </c>
      <c r="AK96" s="368">
        <f t="shared" si="103"/>
        <v>-11.276819334289149</v>
      </c>
      <c r="AL96" s="368">
        <f t="shared" si="103"/>
        <v>-0.38787414838662559</v>
      </c>
      <c r="AM96" s="368">
        <f t="shared" si="103"/>
        <v>-10.532619386824321</v>
      </c>
      <c r="AN96" s="368">
        <f t="shared" si="103"/>
        <v>-2.5071472280027853</v>
      </c>
      <c r="AO96" s="368">
        <f t="shared" si="103"/>
        <v>-9.0557808246137323</v>
      </c>
      <c r="AP96" s="368">
        <f t="shared" si="103"/>
        <v>0.63971930543837985</v>
      </c>
      <c r="AQ96" s="368">
        <f>SUM(AQ92:AQ95)</f>
        <v>-0.94679178786815044</v>
      </c>
      <c r="AR96" s="368">
        <f>SUM(AR92:AR95)</f>
        <v>-8.8844403078399949</v>
      </c>
      <c r="AS96" s="368">
        <f>SUM(AS92:AS95)</f>
        <v>-1.7767286206669779</v>
      </c>
      <c r="AT96" s="368">
        <f>SUM(AT92:AT95)</f>
        <v>-1.4175371592302031</v>
      </c>
      <c r="AU96" s="370">
        <f>SUM(AU92:AU95)</f>
        <v>7.3193367060505503</v>
      </c>
      <c r="AW96" s="371">
        <f t="shared" ref="AW96:BC96" si="104">SUM(AW92:AW94)</f>
        <v>-7.3597594339244212</v>
      </c>
      <c r="AX96" s="371">
        <f t="shared" si="104"/>
        <v>-9.1033735394913275</v>
      </c>
      <c r="AY96" s="371">
        <f t="shared" si="104"/>
        <v>-7.3747797570558928</v>
      </c>
      <c r="AZ96" s="371">
        <f t="shared" si="104"/>
        <v>-9.5886220513444176</v>
      </c>
      <c r="BA96" s="371">
        <f t="shared" si="104"/>
        <v>-11.46757332557315</v>
      </c>
      <c r="BB96" s="371">
        <f t="shared" si="104"/>
        <v>-5.5407569361799309</v>
      </c>
      <c r="BC96" s="372">
        <f t="shared" si="104"/>
        <v>-5.8787508572207745</v>
      </c>
      <c r="BD96" s="358"/>
      <c r="BE96" s="358"/>
      <c r="BF96" s="359"/>
      <c r="BG96" s="373"/>
      <c r="BH96" s="373"/>
      <c r="BI96" s="46">
        <v>0</v>
      </c>
      <c r="BJ96" s="46">
        <v>0</v>
      </c>
      <c r="BK96" s="46">
        <v>0</v>
      </c>
      <c r="BL96" s="46">
        <v>0</v>
      </c>
      <c r="BM96" s="46">
        <v>0</v>
      </c>
      <c r="BN96" s="46"/>
      <c r="BQ96" s="371">
        <f>SUM(BQ92:BQ94)</f>
        <v>-2.2420154226769258</v>
      </c>
      <c r="BW96" s="249"/>
      <c r="BX96" s="249"/>
    </row>
    <row r="97" spans="1:76">
      <c r="A97" s="35"/>
      <c r="B97" s="240"/>
      <c r="C97" s="105"/>
      <c r="D97" s="105"/>
      <c r="E97" s="105"/>
      <c r="F97" s="105"/>
      <c r="G97" s="105"/>
      <c r="H97" s="105"/>
      <c r="I97" s="105"/>
      <c r="J97" s="105"/>
      <c r="K97" s="105"/>
      <c r="L97" s="106"/>
      <c r="M97" s="106"/>
      <c r="N97" s="106"/>
      <c r="O97" s="106"/>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273"/>
      <c r="AW97" s="119"/>
      <c r="AX97" s="119"/>
      <c r="AY97" s="119"/>
      <c r="AZ97" s="119"/>
      <c r="BA97" s="119"/>
      <c r="BB97" s="119"/>
      <c r="BC97" s="360"/>
      <c r="BD97" s="361"/>
      <c r="BE97" s="361"/>
      <c r="BF97" s="362"/>
      <c r="BI97" s="46">
        <v>0</v>
      </c>
      <c r="BJ97" s="46">
        <v>0</v>
      </c>
      <c r="BK97" s="46">
        <v>0</v>
      </c>
      <c r="BL97" s="46">
        <v>0</v>
      </c>
      <c r="BM97" s="46">
        <v>0</v>
      </c>
      <c r="BN97" s="46"/>
      <c r="BQ97" s="119"/>
      <c r="BW97" s="249"/>
      <c r="BX97" s="249"/>
    </row>
    <row r="98" spans="1:76" s="173" customFormat="1">
      <c r="A98" s="366" t="s">
        <v>243</v>
      </c>
      <c r="B98" s="367" t="s">
        <v>236</v>
      </c>
      <c r="C98" s="368">
        <f t="shared" ref="C98:AQ98" si="105">C96+C90</f>
        <v>-57.599956619377082</v>
      </c>
      <c r="D98" s="368">
        <f t="shared" si="105"/>
        <v>-56.87729429205757</v>
      </c>
      <c r="E98" s="368">
        <f t="shared" si="105"/>
        <v>-78.985800341129618</v>
      </c>
      <c r="F98" s="368">
        <f t="shared" si="105"/>
        <v>-72.732982345996973</v>
      </c>
      <c r="G98" s="368">
        <f t="shared" si="105"/>
        <v>-72.008358303795916</v>
      </c>
      <c r="H98" s="368">
        <f t="shared" si="105"/>
        <v>-65.617487492659052</v>
      </c>
      <c r="I98" s="368">
        <f t="shared" si="105"/>
        <v>-57.499785769078599</v>
      </c>
      <c r="J98" s="368">
        <f t="shared" si="105"/>
        <v>-59.89332340117577</v>
      </c>
      <c r="K98" s="368">
        <f t="shared" si="105"/>
        <v>-62.654824597288659</v>
      </c>
      <c r="L98" s="369">
        <f t="shared" si="105"/>
        <v>-61.606116610308838</v>
      </c>
      <c r="M98" s="369">
        <f t="shared" si="105"/>
        <v>-66.204990197342767</v>
      </c>
      <c r="N98" s="369">
        <f t="shared" si="105"/>
        <v>-61.606116610308838</v>
      </c>
      <c r="O98" s="369">
        <f t="shared" si="105"/>
        <v>-66.204990197342781</v>
      </c>
      <c r="P98" s="368">
        <f t="shared" si="105"/>
        <v>-67.37405425517855</v>
      </c>
      <c r="Q98" s="368">
        <f t="shared" si="105"/>
        <v>-75.534448557037209</v>
      </c>
      <c r="R98" s="368">
        <f t="shared" si="105"/>
        <v>-75.125039530226758</v>
      </c>
      <c r="S98" s="368">
        <f t="shared" si="105"/>
        <v>-77.160443880968529</v>
      </c>
      <c r="T98" s="368">
        <f t="shared" si="105"/>
        <v>-73.807963581579656</v>
      </c>
      <c r="U98" s="368">
        <f t="shared" si="105"/>
        <v>-72.040969994448574</v>
      </c>
      <c r="V98" s="368">
        <f t="shared" si="105"/>
        <v>-64.540402309368233</v>
      </c>
      <c r="W98" s="368">
        <f t="shared" si="105"/>
        <v>-78.193776612445731</v>
      </c>
      <c r="X98" s="368">
        <f t="shared" si="105"/>
        <v>-71.477569149485987</v>
      </c>
      <c r="Y98" s="368">
        <f t="shared" si="105"/>
        <v>-69.320190725644537</v>
      </c>
      <c r="Z98" s="368">
        <f t="shared" si="105"/>
        <v>-66.858400027917071</v>
      </c>
      <c r="AA98" s="368">
        <f t="shared" si="105"/>
        <v>-55.235906444725551</v>
      </c>
      <c r="AB98" s="368">
        <f t="shared" si="105"/>
        <v>-57.029584052703903</v>
      </c>
      <c r="AC98" s="368">
        <f t="shared" si="105"/>
        <v>-58.42373236736718</v>
      </c>
      <c r="AD98" s="368">
        <f t="shared" si="105"/>
        <v>-56.604328978877319</v>
      </c>
      <c r="AE98" s="368">
        <f t="shared" si="105"/>
        <v>-57.860739934499229</v>
      </c>
      <c r="AF98" s="368">
        <f t="shared" si="105"/>
        <v>-56.754157493323504</v>
      </c>
      <c r="AG98" s="368">
        <f t="shared" si="105"/>
        <v>-57.938985133703667</v>
      </c>
      <c r="AH98" s="368">
        <f t="shared" si="105"/>
        <v>-64.426860943786991</v>
      </c>
      <c r="AI98" s="368">
        <f t="shared" si="105"/>
        <v>-60.063929732172994</v>
      </c>
      <c r="AJ98" s="368">
        <f t="shared" si="105"/>
        <v>-64.9186412578062</v>
      </c>
      <c r="AK98" s="368">
        <f t="shared" si="105"/>
        <v>-60.646631873872259</v>
      </c>
      <c r="AL98" s="368">
        <f t="shared" si="105"/>
        <v>-54.650455376965041</v>
      </c>
      <c r="AM98" s="368">
        <f t="shared" si="105"/>
        <v>-69.778132248958698</v>
      </c>
      <c r="AN98" s="368">
        <f t="shared" si="105"/>
        <v>-59.291763973181574</v>
      </c>
      <c r="AO98" s="368">
        <f t="shared" si="105"/>
        <v>-64.271943520302543</v>
      </c>
      <c r="AP98" s="368">
        <f t="shared" si="105"/>
        <v>-56.658396831426572</v>
      </c>
      <c r="AQ98" s="368">
        <f t="shared" si="105"/>
        <v>-66.821856134049582</v>
      </c>
      <c r="AR98" s="368">
        <f>AR96+AR90</f>
        <v>-76.651776325085521</v>
      </c>
      <c r="AS98" s="368">
        <f>AS96+AS90</f>
        <v>-68.67438996000476</v>
      </c>
      <c r="AT98" s="368">
        <f>AT96+AT90</f>
        <v>-61.089957054421497</v>
      </c>
      <c r="AU98" s="370">
        <f>AU96+AU90</f>
        <v>-59.385295468079548</v>
      </c>
      <c r="AW98" s="371">
        <f t="shared" ref="AW98:BC98" si="106">AW96+AW90</f>
        <v>-57.821314599355951</v>
      </c>
      <c r="AX98" s="371">
        <f t="shared" si="106"/>
        <v>-57.217068233530966</v>
      </c>
      <c r="AY98" s="371">
        <f t="shared" si="106"/>
        <v>-57.351239683963378</v>
      </c>
      <c r="AZ98" s="371">
        <f t="shared" si="106"/>
        <v>-62.283064444436228</v>
      </c>
      <c r="BA98" s="371">
        <f t="shared" si="106"/>
        <v>-62.685677106750617</v>
      </c>
      <c r="BB98" s="371">
        <f t="shared" si="106"/>
        <v>-62.334349249197921</v>
      </c>
      <c r="BC98" s="372">
        <f t="shared" si="106"/>
        <v>-61.8558395452093</v>
      </c>
      <c r="BD98" s="358"/>
      <c r="BE98" s="358"/>
      <c r="BF98" s="359"/>
      <c r="BG98" s="373"/>
      <c r="BH98" s="373"/>
      <c r="BI98" s="46">
        <v>0</v>
      </c>
      <c r="BJ98" s="46">
        <v>0</v>
      </c>
      <c r="BK98" s="46">
        <v>0</v>
      </c>
      <c r="BL98" s="46">
        <v>0</v>
      </c>
      <c r="BM98" s="46">
        <v>0</v>
      </c>
      <c r="BN98" s="46"/>
      <c r="BQ98" s="371">
        <f>BQ96+BQ90</f>
        <v>-55.596504536944991</v>
      </c>
      <c r="BW98" s="249"/>
      <c r="BX98" s="249"/>
    </row>
    <row r="99" spans="1:76">
      <c r="A99" s="35"/>
      <c r="B99" s="240"/>
      <c r="C99" s="105"/>
      <c r="D99" s="105"/>
      <c r="E99" s="105"/>
      <c r="F99" s="105"/>
      <c r="G99" s="105"/>
      <c r="H99" s="105"/>
      <c r="I99" s="105"/>
      <c r="J99" s="105"/>
      <c r="K99" s="105"/>
      <c r="L99" s="106"/>
      <c r="M99" s="106"/>
      <c r="N99" s="106"/>
      <c r="O99" s="106"/>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273"/>
      <c r="AW99" s="119"/>
      <c r="AX99" s="119"/>
      <c r="AY99" s="119"/>
      <c r="AZ99" s="119"/>
      <c r="BA99" s="119"/>
      <c r="BB99" s="119"/>
      <c r="BC99" s="360"/>
      <c r="BD99" s="361"/>
      <c r="BE99" s="361"/>
      <c r="BF99" s="362"/>
      <c r="BI99" s="46">
        <v>0</v>
      </c>
      <c r="BJ99" s="46">
        <v>0</v>
      </c>
      <c r="BK99" s="46">
        <v>0</v>
      </c>
      <c r="BL99" s="46">
        <v>0</v>
      </c>
      <c r="BM99" s="46">
        <v>0</v>
      </c>
      <c r="BN99" s="46"/>
      <c r="BQ99" s="119"/>
      <c r="BW99" s="249"/>
      <c r="BX99" s="249"/>
    </row>
    <row r="100" spans="1:76">
      <c r="A100" s="381" t="s">
        <v>189</v>
      </c>
      <c r="B100" s="382" t="s">
        <v>236</v>
      </c>
      <c r="C100" s="378">
        <f t="shared" ref="C100:BC100" si="107">C85+C98</f>
        <v>67.161769236153972</v>
      </c>
      <c r="D100" s="378">
        <f t="shared" si="107"/>
        <v>70.138089731247405</v>
      </c>
      <c r="E100" s="378">
        <f t="shared" si="107"/>
        <v>8.8030307279394151</v>
      </c>
      <c r="F100" s="378">
        <f t="shared" si="107"/>
        <v>9.5937309029484936</v>
      </c>
      <c r="G100" s="378">
        <f t="shared" si="107"/>
        <v>18.925342818112881</v>
      </c>
      <c r="H100" s="378">
        <f t="shared" si="107"/>
        <v>25.563909054894921</v>
      </c>
      <c r="I100" s="378">
        <f t="shared" si="107"/>
        <v>31.337894269475896</v>
      </c>
      <c r="J100" s="378">
        <f t="shared" si="107"/>
        <v>50.423665750362325</v>
      </c>
      <c r="K100" s="378">
        <f t="shared" si="107"/>
        <v>75.683756227956735</v>
      </c>
      <c r="L100" s="379">
        <f t="shared" si="107"/>
        <v>31.331180607706735</v>
      </c>
      <c r="M100" s="379">
        <f t="shared" si="107"/>
        <v>14.980253035680562</v>
      </c>
      <c r="N100" s="379">
        <f t="shared" si="107"/>
        <v>31.331180607706735</v>
      </c>
      <c r="O100" s="379">
        <f t="shared" si="107"/>
        <v>14.980253035680533</v>
      </c>
      <c r="P100" s="378">
        <f t="shared" si="107"/>
        <v>-3.0486180357288504</v>
      </c>
      <c r="Q100" s="378">
        <f t="shared" si="107"/>
        <v>16.429332571287745</v>
      </c>
      <c r="R100" s="378">
        <f t="shared" si="107"/>
        <v>11.421048713868842</v>
      </c>
      <c r="S100" s="378">
        <f t="shared" si="107"/>
        <v>8.911688523500132</v>
      </c>
      <c r="T100" s="378">
        <f t="shared" si="107"/>
        <v>19.012639234949461</v>
      </c>
      <c r="U100" s="378">
        <f t="shared" si="107"/>
        <v>24.377963178320272</v>
      </c>
      <c r="V100" s="378">
        <f t="shared" si="107"/>
        <v>18.590614961206001</v>
      </c>
      <c r="W100" s="378">
        <f t="shared" si="107"/>
        <v>13.522524804690946</v>
      </c>
      <c r="X100" s="378">
        <f t="shared" si="107"/>
        <v>18.172262487779093</v>
      </c>
      <c r="Y100" s="378">
        <f t="shared" si="107"/>
        <v>33.804062163169007</v>
      </c>
      <c r="Z100" s="378">
        <f t="shared" si="107"/>
        <v>25.965533362390488</v>
      </c>
      <c r="AA100" s="378">
        <f t="shared" si="107"/>
        <v>23.513185304408104</v>
      </c>
      <c r="AB100" s="378">
        <f t="shared" si="107"/>
        <v>19.336475608694805</v>
      </c>
      <c r="AC100" s="378">
        <f t="shared" si="107"/>
        <v>36.039945074790111</v>
      </c>
      <c r="AD100" s="378">
        <f t="shared" si="107"/>
        <v>34.450477341855191</v>
      </c>
      <c r="AE100" s="378">
        <f t="shared" si="107"/>
        <v>32.603724367578799</v>
      </c>
      <c r="AF100" s="378">
        <f t="shared" si="107"/>
        <v>43.242619654109632</v>
      </c>
      <c r="AG100" s="378">
        <f t="shared" si="107"/>
        <v>49.356793824783438</v>
      </c>
      <c r="AH100" s="378">
        <f t="shared" si="107"/>
        <v>57.607039125367621</v>
      </c>
      <c r="AI100" s="378">
        <f t="shared" si="107"/>
        <v>50.831636864110763</v>
      </c>
      <c r="AJ100" s="378">
        <f t="shared" si="107"/>
        <v>75.384984393630589</v>
      </c>
      <c r="AK100" s="378">
        <f t="shared" si="107"/>
        <v>91.905887905018801</v>
      </c>
      <c r="AL100" s="378">
        <f t="shared" si="107"/>
        <v>95.146272452153866</v>
      </c>
      <c r="AM100" s="378">
        <f t="shared" si="107"/>
        <v>42.995985642584031</v>
      </c>
      <c r="AN100" s="378">
        <f t="shared" si="107"/>
        <v>43.093878929555089</v>
      </c>
      <c r="AO100" s="378">
        <f t="shared" si="107"/>
        <v>50.537701872759598</v>
      </c>
      <c r="AP100" s="378">
        <f t="shared" si="107"/>
        <v>27.375206327093593</v>
      </c>
      <c r="AQ100" s="378">
        <f t="shared" si="107"/>
        <v>2.8219789904958787</v>
      </c>
      <c r="AR100" s="378">
        <f t="shared" si="107"/>
        <v>15.079228275052174</v>
      </c>
      <c r="AS100" s="378">
        <f t="shared" si="107"/>
        <v>25.327716750791353</v>
      </c>
      <c r="AT100" s="378">
        <f t="shared" si="107"/>
        <v>6.9979106139581191</v>
      </c>
      <c r="AU100" s="380">
        <f t="shared" si="107"/>
        <v>13.698804104505314</v>
      </c>
      <c r="AW100" s="119">
        <f t="shared" si="107"/>
        <v>28.822300662086967</v>
      </c>
      <c r="AX100" s="119">
        <f t="shared" si="107"/>
        <v>33.549834096168581</v>
      </c>
      <c r="AY100" s="119">
        <f t="shared" si="107"/>
        <v>46.323797357398426</v>
      </c>
      <c r="AZ100" s="119">
        <f t="shared" si="107"/>
        <v>54.277836132042772</v>
      </c>
      <c r="BA100" s="119">
        <f t="shared" si="107"/>
        <v>84.020402055098131</v>
      </c>
      <c r="BB100" s="119">
        <f t="shared" si="107"/>
        <v>68.657256812673836</v>
      </c>
      <c r="BC100" s="360">
        <f t="shared" si="107"/>
        <v>46.926376210140923</v>
      </c>
      <c r="BD100" s="361"/>
      <c r="BE100" s="361"/>
      <c r="BF100" s="362"/>
      <c r="BI100" s="46">
        <v>0</v>
      </c>
      <c r="BJ100" s="46">
        <v>0</v>
      </c>
      <c r="BK100" s="46">
        <v>0</v>
      </c>
      <c r="BL100" s="46">
        <v>0</v>
      </c>
      <c r="BM100" s="46">
        <v>0</v>
      </c>
      <c r="BQ100" s="119">
        <f>BQ85+BQ98</f>
        <v>30.862996379381642</v>
      </c>
      <c r="BW100" s="249"/>
      <c r="BX100" s="249"/>
    </row>
    <row r="101" spans="1:76">
      <c r="A101" s="3"/>
      <c r="B101" s="2"/>
      <c r="C101" s="383"/>
      <c r="D101" s="383"/>
      <c r="E101" s="200"/>
      <c r="F101" s="200"/>
      <c r="G101" s="200"/>
      <c r="H101" s="200"/>
      <c r="I101" s="200"/>
      <c r="J101" s="200"/>
      <c r="K101" s="200"/>
      <c r="L101" s="384"/>
      <c r="M101" s="384"/>
      <c r="N101" s="384"/>
      <c r="O101" s="384"/>
      <c r="P101" s="200"/>
      <c r="Q101" s="200"/>
      <c r="R101" s="200"/>
      <c r="S101" s="200"/>
      <c r="T101" s="200"/>
      <c r="U101" s="200"/>
      <c r="V101" s="200"/>
      <c r="W101" s="200"/>
      <c r="X101" s="200"/>
      <c r="Y101" s="200"/>
      <c r="Z101" s="200"/>
      <c r="AA101" s="200"/>
      <c r="AB101" s="200"/>
      <c r="AC101" s="200"/>
      <c r="AD101" s="200"/>
      <c r="AE101" s="200"/>
      <c r="AF101" s="384"/>
      <c r="AG101" s="384"/>
      <c r="AH101" s="384"/>
      <c r="AI101" s="200"/>
      <c r="AJ101" s="200"/>
      <c r="AK101" s="221"/>
      <c r="AL101" s="385"/>
      <c r="AM101" s="385"/>
      <c r="AN101" s="3"/>
      <c r="AO101" s="385"/>
      <c r="AP101" s="3"/>
      <c r="AQ101" s="3"/>
      <c r="AR101" s="3"/>
      <c r="AS101" s="3"/>
      <c r="AT101" s="3"/>
      <c r="AU101" s="222"/>
      <c r="AW101" s="386"/>
      <c r="AX101" s="386"/>
      <c r="AY101" s="386"/>
      <c r="AZ101" s="386"/>
      <c r="BA101" s="386"/>
      <c r="BB101" s="386"/>
      <c r="BC101" s="386"/>
      <c r="BD101" s="386"/>
      <c r="BE101" s="386"/>
      <c r="BF101" s="386"/>
      <c r="BI101" s="46"/>
      <c r="BJ101" s="46"/>
      <c r="BK101" s="46"/>
      <c r="BL101" s="46"/>
      <c r="BM101" s="46"/>
      <c r="BQ101" s="386"/>
    </row>
    <row r="102" spans="1:76">
      <c r="L102" s="46"/>
      <c r="M102" s="46"/>
      <c r="N102" s="46">
        <v>0</v>
      </c>
      <c r="O102" s="46"/>
      <c r="AY102" s="8"/>
      <c r="AZ102" s="8"/>
      <c r="BA102" s="8"/>
      <c r="BB102" s="8"/>
      <c r="BC102" s="8"/>
      <c r="BD102" s="8"/>
      <c r="BE102" s="8"/>
    </row>
    <row r="103" spans="1:76">
      <c r="AY103" s="8"/>
      <c r="AZ103" s="8"/>
      <c r="BA103" s="8"/>
      <c r="BB103" s="8"/>
      <c r="BC103" s="8"/>
      <c r="BD103" s="8"/>
      <c r="BE103" s="8"/>
    </row>
    <row r="104" spans="1:76">
      <c r="AY104" s="8"/>
      <c r="AZ104" s="8"/>
      <c r="BA104" s="8"/>
      <c r="BB104" s="8"/>
      <c r="BC104" s="8"/>
      <c r="BD104" s="8"/>
      <c r="BE104" s="8"/>
    </row>
    <row r="105" spans="1:76">
      <c r="AY105" s="8"/>
      <c r="AZ105" s="8"/>
      <c r="BA105" s="8"/>
      <c r="BB105" s="8"/>
      <c r="BC105" s="8"/>
      <c r="BD105" s="8"/>
      <c r="BE105" s="8"/>
    </row>
    <row r="106" spans="1:76">
      <c r="AY106" s="8"/>
      <c r="AZ106" s="8"/>
      <c r="BA106" s="8"/>
      <c r="BB106" s="8"/>
      <c r="BC106" s="8"/>
      <c r="BD106" s="8"/>
      <c r="BE106" s="8"/>
    </row>
    <row r="107" spans="1:76">
      <c r="AY107" s="387"/>
      <c r="AZ107" s="387"/>
      <c r="BA107" s="387"/>
      <c r="BB107" s="387"/>
      <c r="BC107" s="387"/>
      <c r="BD107" s="387"/>
      <c r="BE107" s="387"/>
      <c r="BF107" s="387"/>
    </row>
    <row r="108" spans="1:76">
      <c r="AY108" s="387"/>
      <c r="AZ108" s="387"/>
      <c r="BA108" s="387"/>
      <c r="BB108" s="387"/>
      <c r="BC108" s="387"/>
      <c r="BD108" s="387"/>
      <c r="BE108" s="387"/>
      <c r="BF108" s="387"/>
    </row>
    <row r="109" spans="1:76">
      <c r="AY109" s="387"/>
      <c r="AZ109" s="387"/>
      <c r="BA109" s="387"/>
      <c r="BB109" s="387"/>
      <c r="BC109" s="387"/>
      <c r="BD109" s="387"/>
      <c r="BE109" s="387"/>
      <c r="BF109" s="387"/>
    </row>
    <row r="110" spans="1:76">
      <c r="AY110" s="119"/>
      <c r="AZ110" s="119"/>
      <c r="BA110" s="119"/>
      <c r="BB110" s="119"/>
      <c r="BC110" s="119"/>
      <c r="BD110" s="119"/>
      <c r="BE110" s="119"/>
      <c r="BF110" s="119"/>
    </row>
    <row r="111" spans="1:76">
      <c r="AY111" s="119"/>
      <c r="AZ111" s="119"/>
      <c r="BA111" s="119"/>
      <c r="BB111" s="119"/>
      <c r="BC111" s="119"/>
      <c r="BD111" s="119"/>
      <c r="BE111" s="119"/>
      <c r="BF111" s="119"/>
    </row>
    <row r="112" spans="1:76">
      <c r="AY112" s="119"/>
      <c r="AZ112" s="119"/>
      <c r="BA112" s="119"/>
      <c r="BB112" s="119"/>
      <c r="BC112" s="119"/>
      <c r="BD112" s="119"/>
      <c r="BE112" s="119"/>
      <c r="BF112" s="119"/>
    </row>
    <row r="113" spans="51:58">
      <c r="AY113" s="119"/>
      <c r="AZ113" s="119"/>
      <c r="BA113" s="119"/>
      <c r="BB113" s="119"/>
      <c r="BC113" s="119"/>
      <c r="BD113" s="119"/>
      <c r="BE113" s="119"/>
      <c r="BF113" s="119"/>
    </row>
    <row r="114" spans="51:58">
      <c r="AY114" s="119"/>
      <c r="AZ114" s="119"/>
      <c r="BA114" s="119"/>
      <c r="BB114" s="119"/>
      <c r="BC114" s="119"/>
      <c r="BD114" s="119"/>
      <c r="BE114" s="119"/>
      <c r="BF114" s="119"/>
    </row>
    <row r="115" spans="51:58">
      <c r="AY115" s="119"/>
      <c r="AZ115" s="119"/>
      <c r="BA115" s="119"/>
      <c r="BB115" s="119"/>
      <c r="BC115" s="119"/>
      <c r="BD115" s="119"/>
      <c r="BE115" s="119"/>
      <c r="BF115" s="119"/>
    </row>
  </sheetData>
  <autoFilter ref="K1:AQ115" xr:uid="{00000000-0009-0000-0000-000005000000}"/>
  <pageMargins left="0.19685039370078741" right="0.19685039370078741" top="0.19685039370078741" bottom="0.19685039370078741" header="0.31496062992125984" footer="0.31496062992125984"/>
  <pageSetup paperSize="9" scale="5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Historical Financials THB_EN</vt:lpstr>
      <vt:lpstr>Historical Financials THB_TH</vt:lpstr>
      <vt:lpstr>Historical Financials USD_EN</vt:lpstr>
      <vt:lpstr>Historical Financials USD_TH</vt:lpstr>
      <vt:lpstr>'Historical Financials THB_EN'!Print_Area</vt:lpstr>
      <vt:lpstr>'Historical Financials THB_TH'!Print_Area</vt:lpstr>
      <vt:lpstr>'Historical Financials USD_EN'!Print_Area</vt:lpstr>
      <vt:lpstr>'Historical Financials USD_TH'!Print_Area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Kalayachat Vichitkarnchana</dc:creator>
  <cp:lastModifiedBy>piyanuch</cp:lastModifiedBy>
  <dcterms:created xsi:type="dcterms:W3CDTF">2021-02-18T05:04:25Z</dcterms:created>
  <dcterms:modified xsi:type="dcterms:W3CDTF">2021-02-25T02:01:46Z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