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file-hq\Material\Projects\IVL\IR\Content\Factsheet 4Q20\Historical Financial in USD\"/>
    </mc:Choice>
  </mc:AlternateContent>
  <xr:revisionPtr revIDLastSave="0" documentId="13_ncr:1_{EDC2B90F-0223-4EA2-A392-A345A3347AFB}" xr6:coauthVersionLast="46" xr6:coauthVersionMax="46" xr10:uidLastSave="{00000000-0000-0000-0000-000000000000}"/>
  <bookViews>
    <workbookView xWindow="19090" yWindow="-110" windowWidth="22780" windowHeight="14660" tabRatio="980" firstSheet="2" activeTab="2" xr2:uid="{00000000-000D-0000-FFFF-FFFF00000000}"/>
  </bookViews>
  <sheets>
    <sheet name="Historical Financials THB_EN" sheetId="2" state="hidden" r:id="rId1"/>
    <sheet name="Historical Financials THB_TH" sheetId="7" state="hidden" r:id="rId2"/>
    <sheet name="Historical Financials USD_EN" sheetId="3" r:id="rId3"/>
    <sheet name="Historical Financials USD_TH" sheetId="8"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T" localSheetId="1">#REF!</definedName>
    <definedName name="\T" localSheetId="3">#REF!</definedName>
    <definedName name="\T">#REF!</definedName>
    <definedName name="\z" localSheetId="1">#REF!</definedName>
    <definedName name="\z" localSheetId="3">#REF!</definedName>
    <definedName name="\z">#REF!</definedName>
    <definedName name="_" localSheetId="1">#REF!</definedName>
    <definedName name="_" localSheetId="3">#REF!</definedName>
    <definedName name="_">#REF!</definedName>
    <definedName name="_????" localSheetId="1">#REF!</definedName>
    <definedName name="_????" localSheetId="3">#REF!</definedName>
    <definedName name="_????">#REF!</definedName>
    <definedName name="__????" localSheetId="1">#REF!</definedName>
    <definedName name="__????" localSheetId="3">#REF!</definedName>
    <definedName name="__????">#REF!</definedName>
    <definedName name="___????" localSheetId="1">#REF!</definedName>
    <definedName name="___????" localSheetId="3">#REF!</definedName>
    <definedName name="___????">#REF!</definedName>
    <definedName name="____????" localSheetId="1">#REF!</definedName>
    <definedName name="____????" localSheetId="3">#REF!</definedName>
    <definedName name="____????">#REF!</definedName>
    <definedName name="_____????" localSheetId="1">#REF!</definedName>
    <definedName name="_____????" localSheetId="3">#REF!</definedName>
    <definedName name="_____????">#REF!</definedName>
    <definedName name="______????" localSheetId="1">#REF!</definedName>
    <definedName name="______????" localSheetId="3">#REF!</definedName>
    <definedName name="______????">#REF!</definedName>
    <definedName name="_______????" localSheetId="1">#REF!</definedName>
    <definedName name="_______????" localSheetId="3">#REF!</definedName>
    <definedName name="_______????">#REF!</definedName>
    <definedName name="________????" localSheetId="1">#REF!</definedName>
    <definedName name="________????" localSheetId="3">#REF!</definedName>
    <definedName name="________????">#REF!</definedName>
    <definedName name="_________????" localSheetId="1">#REF!</definedName>
    <definedName name="_________????" localSheetId="3">#REF!</definedName>
    <definedName name="_________????">#REF!</definedName>
    <definedName name="__________????" localSheetId="1">#REF!</definedName>
    <definedName name="__________????" localSheetId="3">#REF!</definedName>
    <definedName name="__________????">#REF!</definedName>
    <definedName name="___________????" localSheetId="1">#REF!</definedName>
    <definedName name="___________????" localSheetId="3">#REF!</definedName>
    <definedName name="___________????">#REF!</definedName>
    <definedName name="____________????" localSheetId="1">#REF!</definedName>
    <definedName name="____________????" localSheetId="3">#REF!</definedName>
    <definedName name="____________????">#REF!</definedName>
    <definedName name="_____________????" localSheetId="1">#REF!</definedName>
    <definedName name="_____________????" localSheetId="3">#REF!</definedName>
    <definedName name="_____________????">#REF!</definedName>
    <definedName name="______________????" localSheetId="1">#REF!</definedName>
    <definedName name="______________????" localSheetId="3">#REF!</definedName>
    <definedName name="______________????">#REF!</definedName>
    <definedName name="_______________????" localSheetId="1">#REF!</definedName>
    <definedName name="_______________????" localSheetId="3">#REF!</definedName>
    <definedName name="_______________????">#REF!</definedName>
    <definedName name="________________????" localSheetId="1">#REF!</definedName>
    <definedName name="________________????" localSheetId="3">#REF!</definedName>
    <definedName name="________________????">#REF!</definedName>
    <definedName name="_________________????" localSheetId="1">#REF!</definedName>
    <definedName name="_________________????" localSheetId="3">#REF!</definedName>
    <definedName name="_________________????">#REF!</definedName>
    <definedName name="__________________????" localSheetId="1">#REF!</definedName>
    <definedName name="__________________????" localSheetId="3">#REF!</definedName>
    <definedName name="__________________????">#REF!</definedName>
    <definedName name="___________________????" localSheetId="1">#REF!</definedName>
    <definedName name="___________________????" localSheetId="3">#REF!</definedName>
    <definedName name="___________________????">#REF!</definedName>
    <definedName name="____________________????" localSheetId="1">#REF!</definedName>
    <definedName name="____________________????" localSheetId="3">#REF!</definedName>
    <definedName name="____________________????">#REF!</definedName>
    <definedName name="_____________________????" localSheetId="1">#REF!</definedName>
    <definedName name="_____________________????" localSheetId="3">#REF!</definedName>
    <definedName name="_____________________????">#REF!</definedName>
    <definedName name="______________________????" localSheetId="1">#REF!</definedName>
    <definedName name="______________________????" localSheetId="3">#REF!</definedName>
    <definedName name="______________________????">#REF!</definedName>
    <definedName name="_______________________????" localSheetId="1">#REF!</definedName>
    <definedName name="_______________________????" localSheetId="3">#REF!</definedName>
    <definedName name="_______________________????">#REF!</definedName>
    <definedName name="________________________????" localSheetId="1">#REF!</definedName>
    <definedName name="________________________????" localSheetId="3">#REF!</definedName>
    <definedName name="________________________????">#REF!</definedName>
    <definedName name="_________________________????" localSheetId="1">#REF!</definedName>
    <definedName name="_________________________????" localSheetId="3">#REF!</definedName>
    <definedName name="_________________________????">#REF!</definedName>
    <definedName name="__________________________????" localSheetId="1">#REF!</definedName>
    <definedName name="__________________________????" localSheetId="3">#REF!</definedName>
    <definedName name="__________________________????">#REF!</definedName>
    <definedName name="___________________________????" localSheetId="1">#REF!</definedName>
    <definedName name="___________________________????" localSheetId="3">#REF!</definedName>
    <definedName name="___________________________????">#REF!</definedName>
    <definedName name="____________________________????" localSheetId="1">#REF!</definedName>
    <definedName name="____________________________????" localSheetId="3">#REF!</definedName>
    <definedName name="____________________________????">#REF!</definedName>
    <definedName name="_____________________________????" localSheetId="1">#REF!</definedName>
    <definedName name="_____________________________????" localSheetId="3">#REF!</definedName>
    <definedName name="_____________________________????">#REF!</definedName>
    <definedName name="______________________________????" localSheetId="1">#REF!</definedName>
    <definedName name="______________________________????" localSheetId="3">#REF!</definedName>
    <definedName name="______________________________????">#REF!</definedName>
    <definedName name="_______________________________????" localSheetId="1">#REF!</definedName>
    <definedName name="_______________________________????" localSheetId="3">#REF!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1">#REF!</definedName>
    <definedName name="____________________________________DAT7" localSheetId="3">#REF!</definedName>
    <definedName name="____________________________________DAT7">#REF!</definedName>
    <definedName name="____________________________________xlnm.Print_Area_3">NA()</definedName>
    <definedName name="___________________________________DAT10" localSheetId="1">#REF!</definedName>
    <definedName name="___________________________________DAT10" localSheetId="3">#REF!</definedName>
    <definedName name="___________________________________DAT10">#REF!</definedName>
    <definedName name="___________________________________DAT5" localSheetId="1">#REF!</definedName>
    <definedName name="___________________________________DAT5" localSheetId="3">#REF!</definedName>
    <definedName name="___________________________________DAT5">#REF!</definedName>
    <definedName name="___________________________________DAT7" localSheetId="1">#REF!</definedName>
    <definedName name="___________________________________DAT7" localSheetId="3">#REF!</definedName>
    <definedName name="___________________________________DAT7">#REF!</definedName>
    <definedName name="___________________________________xlnm.Print_Area_3">NA()</definedName>
    <definedName name="__________________________________DAT1" localSheetId="1">#REF!</definedName>
    <definedName name="__________________________________DAT1" localSheetId="3">#REF!</definedName>
    <definedName name="__________________________________DAT1">#REF!</definedName>
    <definedName name="__________________________________DAT10" localSheetId="1">#REF!</definedName>
    <definedName name="__________________________________DAT10" localSheetId="3">#REF!</definedName>
    <definedName name="__________________________________DAT10">#REF!</definedName>
    <definedName name="__________________________________DAT5" localSheetId="1">#REF!</definedName>
    <definedName name="__________________________________DAT5" localSheetId="3">#REF!</definedName>
    <definedName name="__________________________________DAT5">#REF!</definedName>
    <definedName name="__________________________________DAT7" localSheetId="1">#REF!</definedName>
    <definedName name="__________________________________DAT7" localSheetId="3">#REF!</definedName>
    <definedName name="__________________________________DAT7">#REF!</definedName>
    <definedName name="__________________________________xlnm.Print_Area_3">NA()</definedName>
    <definedName name="_________________________________DAT1" localSheetId="1">#REF!</definedName>
    <definedName name="_________________________________DAT1" localSheetId="3">#REF!</definedName>
    <definedName name="_________________________________DAT1">#REF!</definedName>
    <definedName name="_________________________________DAT10" localSheetId="1">#REF!</definedName>
    <definedName name="_________________________________DAT10" localSheetId="3">#REF!</definedName>
    <definedName name="_________________________________DAT10">#REF!</definedName>
    <definedName name="_________________________________DAT5" localSheetId="1">#REF!</definedName>
    <definedName name="_________________________________DAT5" localSheetId="3">#REF!</definedName>
    <definedName name="_________________________________DAT5">#REF!</definedName>
    <definedName name="_________________________________DAT7" localSheetId="1">#REF!</definedName>
    <definedName name="_________________________________DAT7" localSheetId="3">#REF!</definedName>
    <definedName name="_________________________________DAT7">#REF!</definedName>
    <definedName name="_________________________________xlnm.Print_Area_3">NA()</definedName>
    <definedName name="________________________________DAT1" localSheetId="1">#REF!</definedName>
    <definedName name="________________________________DAT1" localSheetId="3">#REF!</definedName>
    <definedName name="________________________________DAT1">#REF!</definedName>
    <definedName name="________________________________DAT10" localSheetId="1">#REF!</definedName>
    <definedName name="________________________________DAT10" localSheetId="3">#REF!</definedName>
    <definedName name="________________________________DAT10">#REF!</definedName>
    <definedName name="________________________________DAT5" localSheetId="1">#REF!</definedName>
    <definedName name="________________________________DAT5" localSheetId="3">#REF!</definedName>
    <definedName name="________________________________DAT5">#REF!</definedName>
    <definedName name="________________________________DAT7" localSheetId="1">#REF!</definedName>
    <definedName name="________________________________DAT7" localSheetId="3">#REF!</definedName>
    <definedName name="________________________________DAT7">#REF!</definedName>
    <definedName name="________________________________TG10" localSheetId="1">#REF!</definedName>
    <definedName name="________________________________TG10" localSheetId="3">#REF!</definedName>
    <definedName name="________________________________TG10">#REF!</definedName>
    <definedName name="________________________________TG11" localSheetId="1">#REF!</definedName>
    <definedName name="________________________________TG11" localSheetId="3">#REF!</definedName>
    <definedName name="________________________________TG11">#REF!</definedName>
    <definedName name="________________________________TG12" localSheetId="1">#REF!</definedName>
    <definedName name="________________________________TG12" localSheetId="3">#REF!</definedName>
    <definedName name="________________________________TG12">#REF!</definedName>
    <definedName name="________________________________TG13" localSheetId="1">#REF!</definedName>
    <definedName name="________________________________TG13" localSheetId="3">#REF!</definedName>
    <definedName name="________________________________TG13">#REF!</definedName>
    <definedName name="________________________________TG14" localSheetId="1">#REF!</definedName>
    <definedName name="________________________________TG14" localSheetId="3">#REF!</definedName>
    <definedName name="________________________________TG14">#REF!</definedName>
    <definedName name="________________________________TG15" localSheetId="1">#REF!</definedName>
    <definedName name="________________________________TG15" localSheetId="3">#REF!</definedName>
    <definedName name="________________________________TG15">#REF!</definedName>
    <definedName name="________________________________TG16" localSheetId="1">#REF!</definedName>
    <definedName name="________________________________TG16" localSheetId="3">#REF!</definedName>
    <definedName name="________________________________TG16">#REF!</definedName>
    <definedName name="________________________________TG17" localSheetId="1">#REF!</definedName>
    <definedName name="________________________________TG17" localSheetId="3">#REF!</definedName>
    <definedName name="________________________________TG17">#REF!</definedName>
    <definedName name="________________________________TG18" localSheetId="1">#REF!</definedName>
    <definedName name="________________________________TG18" localSheetId="3">#REF!</definedName>
    <definedName name="________________________________TG18">#REF!</definedName>
    <definedName name="________________________________TG19" localSheetId="1">#REF!</definedName>
    <definedName name="________________________________TG19" localSheetId="3">#REF!</definedName>
    <definedName name="________________________________TG19">#REF!</definedName>
    <definedName name="________________________________TG2" localSheetId="1">#REF!</definedName>
    <definedName name="________________________________TG2" localSheetId="3">#REF!</definedName>
    <definedName name="________________________________TG2">#REF!</definedName>
    <definedName name="________________________________TG20" localSheetId="1">#REF!</definedName>
    <definedName name="________________________________TG20" localSheetId="3">#REF!</definedName>
    <definedName name="________________________________TG20">#REF!</definedName>
    <definedName name="________________________________TG21" localSheetId="1">#REF!</definedName>
    <definedName name="________________________________TG21" localSheetId="3">#REF!</definedName>
    <definedName name="________________________________TG21">#REF!</definedName>
    <definedName name="________________________________TG22" localSheetId="1">#REF!</definedName>
    <definedName name="________________________________TG22" localSheetId="3">#REF!</definedName>
    <definedName name="________________________________TG22">#REF!</definedName>
    <definedName name="________________________________TG23" localSheetId="1">#REF!</definedName>
    <definedName name="________________________________TG23" localSheetId="3">#REF!</definedName>
    <definedName name="________________________________TG23">#REF!</definedName>
    <definedName name="________________________________TG24" localSheetId="1">#REF!</definedName>
    <definedName name="________________________________TG24" localSheetId="3">#REF!</definedName>
    <definedName name="________________________________TG24">#REF!</definedName>
    <definedName name="________________________________TG25" localSheetId="1">#REF!</definedName>
    <definedName name="________________________________TG25" localSheetId="3">#REF!</definedName>
    <definedName name="________________________________TG25">#REF!</definedName>
    <definedName name="________________________________TG26" localSheetId="1">#REF!</definedName>
    <definedName name="________________________________TG26" localSheetId="3">#REF!</definedName>
    <definedName name="________________________________TG26">#REF!</definedName>
    <definedName name="________________________________TG27" localSheetId="1">#REF!</definedName>
    <definedName name="________________________________TG27" localSheetId="3">#REF!</definedName>
    <definedName name="________________________________TG27">#REF!</definedName>
    <definedName name="________________________________TG28" localSheetId="1">#REF!</definedName>
    <definedName name="________________________________TG28" localSheetId="3">#REF!</definedName>
    <definedName name="________________________________TG28">#REF!</definedName>
    <definedName name="________________________________TG29" localSheetId="1">#REF!</definedName>
    <definedName name="________________________________TG29" localSheetId="3">#REF!</definedName>
    <definedName name="________________________________TG29">#REF!</definedName>
    <definedName name="________________________________TG3" localSheetId="1">#REF!</definedName>
    <definedName name="________________________________TG3" localSheetId="3">#REF!</definedName>
    <definedName name="________________________________TG3">#REF!</definedName>
    <definedName name="________________________________TG30" localSheetId="1">#REF!</definedName>
    <definedName name="________________________________TG30" localSheetId="3">#REF!</definedName>
    <definedName name="________________________________TG30">#REF!</definedName>
    <definedName name="________________________________TG31" localSheetId="1">#REF!</definedName>
    <definedName name="________________________________TG31" localSheetId="3">#REF!</definedName>
    <definedName name="________________________________TG31">#REF!</definedName>
    <definedName name="________________________________TG4" localSheetId="1">#REF!</definedName>
    <definedName name="________________________________TG4" localSheetId="3">#REF!</definedName>
    <definedName name="________________________________TG4">#REF!</definedName>
    <definedName name="________________________________TG5" localSheetId="1">#REF!</definedName>
    <definedName name="________________________________TG5" localSheetId="3">#REF!</definedName>
    <definedName name="________________________________TG5">#REF!</definedName>
    <definedName name="________________________________TG6" localSheetId="1">#REF!</definedName>
    <definedName name="________________________________TG6" localSheetId="3">#REF!</definedName>
    <definedName name="________________________________TG6">#REF!</definedName>
    <definedName name="________________________________TG7" localSheetId="1">#REF!</definedName>
    <definedName name="________________________________TG7" localSheetId="3">#REF!</definedName>
    <definedName name="________________________________TG7">#REF!</definedName>
    <definedName name="________________________________TG8" localSheetId="1">#REF!</definedName>
    <definedName name="________________________________TG8" localSheetId="3">#REF!</definedName>
    <definedName name="________________________________TG8">#REF!</definedName>
    <definedName name="________________________________TG9" localSheetId="1">#REF!</definedName>
    <definedName name="________________________________TG9" localSheetId="3">#REF!</definedName>
    <definedName name="________________________________TG9">#REF!</definedName>
    <definedName name="________________________________xlnm.Print_Area_3">NA()</definedName>
    <definedName name="_______________________________DAT1" localSheetId="1">#REF!</definedName>
    <definedName name="_______________________________DAT1" localSheetId="3">#REF!</definedName>
    <definedName name="_______________________________DAT1">#REF!</definedName>
    <definedName name="_______________________________DAT10" localSheetId="1">#REF!</definedName>
    <definedName name="_______________________________DAT10" localSheetId="3">#REF!</definedName>
    <definedName name="_______________________________DAT10">#REF!</definedName>
    <definedName name="_______________________________DAT4" localSheetId="1">#REF!</definedName>
    <definedName name="_______________________________DAT4" localSheetId="3">#REF!</definedName>
    <definedName name="_______________________________DAT4">#REF!</definedName>
    <definedName name="_______________________________DAT5" localSheetId="1">#REF!</definedName>
    <definedName name="_______________________________DAT5" localSheetId="3">#REF!</definedName>
    <definedName name="_______________________________DAT5">#REF!</definedName>
    <definedName name="_______________________________DAT7" localSheetId="1">#REF!</definedName>
    <definedName name="_______________________________DAT7" localSheetId="3">#REF!</definedName>
    <definedName name="_______________________________DAT7">#REF!</definedName>
    <definedName name="_______________________________FEB107" localSheetId="1" hidden="1">#REF!</definedName>
    <definedName name="_______________________________FEB107" localSheetId="3" hidden="1">#REF!</definedName>
    <definedName name="_______________________________FEB107" hidden="1">#REF!</definedName>
    <definedName name="_______________________________ISP4" localSheetId="1">#REF!</definedName>
    <definedName name="_______________________________ISP4" localSheetId="3">#REF!</definedName>
    <definedName name="_______________________________ISP4">#REF!</definedName>
    <definedName name="_______________________________TAB1" localSheetId="1">#REF!</definedName>
    <definedName name="_______________________________TAB1" localSheetId="3">#REF!</definedName>
    <definedName name="_______________________________TAB1">#REF!</definedName>
    <definedName name="_______________________________TAB2" localSheetId="1">#REF!</definedName>
    <definedName name="_______________________________TAB2" localSheetId="3">#REF!</definedName>
    <definedName name="_______________________________TAB2">#REF!</definedName>
    <definedName name="_______________________________TG1" localSheetId="1">#REF!</definedName>
    <definedName name="_______________________________TG1" localSheetId="3">#REF!</definedName>
    <definedName name="_______________________________TG1">#REF!</definedName>
    <definedName name="_______________________________TG10" localSheetId="1">#REF!</definedName>
    <definedName name="_______________________________TG10" localSheetId="3">#REF!</definedName>
    <definedName name="_______________________________TG10">#REF!</definedName>
    <definedName name="_______________________________TG11" localSheetId="1">#REF!</definedName>
    <definedName name="_______________________________TG11" localSheetId="3">#REF!</definedName>
    <definedName name="_______________________________TG11">#REF!</definedName>
    <definedName name="_______________________________TG12" localSheetId="1">#REF!</definedName>
    <definedName name="_______________________________TG12" localSheetId="3">#REF!</definedName>
    <definedName name="_______________________________TG12">#REF!</definedName>
    <definedName name="_______________________________TG13" localSheetId="1">#REF!</definedName>
    <definedName name="_______________________________TG13" localSheetId="3">#REF!</definedName>
    <definedName name="_______________________________TG13">#REF!</definedName>
    <definedName name="_______________________________TG14" localSheetId="1">#REF!</definedName>
    <definedName name="_______________________________TG14" localSheetId="3">#REF!</definedName>
    <definedName name="_______________________________TG14">#REF!</definedName>
    <definedName name="_______________________________TG15" localSheetId="1">#REF!</definedName>
    <definedName name="_______________________________TG15" localSheetId="3">#REF!</definedName>
    <definedName name="_______________________________TG15">#REF!</definedName>
    <definedName name="_______________________________TG16" localSheetId="1">#REF!</definedName>
    <definedName name="_______________________________TG16" localSheetId="3">#REF!</definedName>
    <definedName name="_______________________________TG16">#REF!</definedName>
    <definedName name="_______________________________TG17" localSheetId="1">#REF!</definedName>
    <definedName name="_______________________________TG17" localSheetId="3">#REF!</definedName>
    <definedName name="_______________________________TG17">#REF!</definedName>
    <definedName name="_______________________________TG18" localSheetId="1">#REF!</definedName>
    <definedName name="_______________________________TG18" localSheetId="3">#REF!</definedName>
    <definedName name="_______________________________TG18">#REF!</definedName>
    <definedName name="_______________________________TG19" localSheetId="1">#REF!</definedName>
    <definedName name="_______________________________TG19" localSheetId="3">#REF!</definedName>
    <definedName name="_______________________________TG19">#REF!</definedName>
    <definedName name="_______________________________TG2" localSheetId="1">#REF!</definedName>
    <definedName name="_______________________________TG2" localSheetId="3">#REF!</definedName>
    <definedName name="_______________________________TG2">#REF!</definedName>
    <definedName name="_______________________________TG20" localSheetId="1">#REF!</definedName>
    <definedName name="_______________________________TG20" localSheetId="3">#REF!</definedName>
    <definedName name="_______________________________TG20">#REF!</definedName>
    <definedName name="_______________________________TG21" localSheetId="1">#REF!</definedName>
    <definedName name="_______________________________TG21" localSheetId="3">#REF!</definedName>
    <definedName name="_______________________________TG21">#REF!</definedName>
    <definedName name="_______________________________TG22" localSheetId="1">#REF!</definedName>
    <definedName name="_______________________________TG22" localSheetId="3">#REF!</definedName>
    <definedName name="_______________________________TG22">#REF!</definedName>
    <definedName name="_______________________________TG23" localSheetId="1">#REF!</definedName>
    <definedName name="_______________________________TG23" localSheetId="3">#REF!</definedName>
    <definedName name="_______________________________TG23">#REF!</definedName>
    <definedName name="_______________________________TG24" localSheetId="1">#REF!</definedName>
    <definedName name="_______________________________TG24" localSheetId="3">#REF!</definedName>
    <definedName name="_______________________________TG24">#REF!</definedName>
    <definedName name="_______________________________TG25" localSheetId="1">#REF!</definedName>
    <definedName name="_______________________________TG25" localSheetId="3">#REF!</definedName>
    <definedName name="_______________________________TG25">#REF!</definedName>
    <definedName name="_______________________________TG26" localSheetId="1">#REF!</definedName>
    <definedName name="_______________________________TG26" localSheetId="3">#REF!</definedName>
    <definedName name="_______________________________TG26">#REF!</definedName>
    <definedName name="_______________________________TG27" localSheetId="1">#REF!</definedName>
    <definedName name="_______________________________TG27" localSheetId="3">#REF!</definedName>
    <definedName name="_______________________________TG27">#REF!</definedName>
    <definedName name="_______________________________TG28" localSheetId="1">#REF!</definedName>
    <definedName name="_______________________________TG28" localSheetId="3">#REF!</definedName>
    <definedName name="_______________________________TG28">#REF!</definedName>
    <definedName name="_______________________________TG29" localSheetId="1">#REF!</definedName>
    <definedName name="_______________________________TG29" localSheetId="3">#REF!</definedName>
    <definedName name="_______________________________TG29">#REF!</definedName>
    <definedName name="_______________________________TG3" localSheetId="1">#REF!</definedName>
    <definedName name="_______________________________TG3" localSheetId="3">#REF!</definedName>
    <definedName name="_______________________________TG3">#REF!</definedName>
    <definedName name="_______________________________TG30" localSheetId="1">#REF!</definedName>
    <definedName name="_______________________________TG30" localSheetId="3">#REF!</definedName>
    <definedName name="_______________________________TG30">#REF!</definedName>
    <definedName name="_______________________________TG31" localSheetId="1">#REF!</definedName>
    <definedName name="_______________________________TG31" localSheetId="3">#REF!</definedName>
    <definedName name="_______________________________TG31">#REF!</definedName>
    <definedName name="_______________________________TG4" localSheetId="1">#REF!</definedName>
    <definedName name="_______________________________TG4" localSheetId="3">#REF!</definedName>
    <definedName name="_______________________________TG4">#REF!</definedName>
    <definedName name="_______________________________TG5" localSheetId="1">#REF!</definedName>
    <definedName name="_______________________________TG5" localSheetId="3">#REF!</definedName>
    <definedName name="_______________________________TG5">#REF!</definedName>
    <definedName name="_______________________________TG6" localSheetId="1">#REF!</definedName>
    <definedName name="_______________________________TG6" localSheetId="3">#REF!</definedName>
    <definedName name="_______________________________TG6">#REF!</definedName>
    <definedName name="_______________________________TG7" localSheetId="1">#REF!</definedName>
    <definedName name="_______________________________TG7" localSheetId="3">#REF!</definedName>
    <definedName name="_______________________________TG7">#REF!</definedName>
    <definedName name="_______________________________TG8" localSheetId="1">#REF!</definedName>
    <definedName name="_______________________________TG8" localSheetId="3">#REF!</definedName>
    <definedName name="_______________________________TG8">#REF!</definedName>
    <definedName name="_______________________________TG9" localSheetId="1">#REF!</definedName>
    <definedName name="_______________________________TG9" localSheetId="3">#REF!</definedName>
    <definedName name="_______________________________TG9">#REF!</definedName>
    <definedName name="_______________________________xlnm.Print_Area_3">NA()</definedName>
    <definedName name="______________________________DAT1" localSheetId="1">#REF!</definedName>
    <definedName name="______________________________DAT1" localSheetId="3">#REF!</definedName>
    <definedName name="______________________________DAT1">#REF!</definedName>
    <definedName name="______________________________DAT10" localSheetId="1">#REF!</definedName>
    <definedName name="______________________________DAT10" localSheetId="3">#REF!</definedName>
    <definedName name="______________________________DAT10">#REF!</definedName>
    <definedName name="______________________________DAT4" localSheetId="1">#REF!</definedName>
    <definedName name="______________________________DAT4" localSheetId="3">#REF!</definedName>
    <definedName name="______________________________DAT4">#REF!</definedName>
    <definedName name="______________________________DAT5" localSheetId="1">#REF!</definedName>
    <definedName name="______________________________DAT5" localSheetId="3">#REF!</definedName>
    <definedName name="______________________________DAT5">#REF!</definedName>
    <definedName name="______________________________DAT7" localSheetId="1">#REF!</definedName>
    <definedName name="______________________________DAT7" localSheetId="3">#REF!</definedName>
    <definedName name="______________________________DAT7">#REF!</definedName>
    <definedName name="______________________________FEB107" localSheetId="1" hidden="1">#REF!</definedName>
    <definedName name="______________________________FEB107" localSheetId="3" hidden="1">#REF!</definedName>
    <definedName name="______________________________FEB107" hidden="1">#REF!</definedName>
    <definedName name="______________________________ISP4" localSheetId="1">#REF!</definedName>
    <definedName name="______________________________ISP4" localSheetId="3">#REF!</definedName>
    <definedName name="______________________________ISP4">#REF!</definedName>
    <definedName name="______________________________TAB1" localSheetId="1">#REF!</definedName>
    <definedName name="______________________________TAB1" localSheetId="3">#REF!</definedName>
    <definedName name="______________________________TAB1">#REF!</definedName>
    <definedName name="______________________________TAB2" localSheetId="1">#REF!</definedName>
    <definedName name="______________________________TAB2" localSheetId="3">#REF!</definedName>
    <definedName name="______________________________TAB2">#REF!</definedName>
    <definedName name="______________________________TG1" localSheetId="1">#REF!</definedName>
    <definedName name="______________________________TG1" localSheetId="3">#REF!</definedName>
    <definedName name="______________________________TG1">#REF!</definedName>
    <definedName name="______________________________TG10" localSheetId="1">#REF!</definedName>
    <definedName name="______________________________TG10" localSheetId="3">#REF!</definedName>
    <definedName name="______________________________TG10">#REF!</definedName>
    <definedName name="______________________________TG11" localSheetId="1">#REF!</definedName>
    <definedName name="______________________________TG11" localSheetId="3">#REF!</definedName>
    <definedName name="______________________________TG11">#REF!</definedName>
    <definedName name="______________________________TG12" localSheetId="1">#REF!</definedName>
    <definedName name="______________________________TG12" localSheetId="3">#REF!</definedName>
    <definedName name="______________________________TG12">#REF!</definedName>
    <definedName name="______________________________TG13" localSheetId="1">#REF!</definedName>
    <definedName name="______________________________TG13" localSheetId="3">#REF!</definedName>
    <definedName name="______________________________TG13">#REF!</definedName>
    <definedName name="______________________________TG14" localSheetId="1">#REF!</definedName>
    <definedName name="______________________________TG14" localSheetId="3">#REF!</definedName>
    <definedName name="______________________________TG14">#REF!</definedName>
    <definedName name="______________________________TG15" localSheetId="1">#REF!</definedName>
    <definedName name="______________________________TG15" localSheetId="3">#REF!</definedName>
    <definedName name="______________________________TG15">#REF!</definedName>
    <definedName name="______________________________TG16" localSheetId="1">#REF!</definedName>
    <definedName name="______________________________TG16" localSheetId="3">#REF!</definedName>
    <definedName name="______________________________TG16">#REF!</definedName>
    <definedName name="______________________________TG17" localSheetId="1">#REF!</definedName>
    <definedName name="______________________________TG17" localSheetId="3">#REF!</definedName>
    <definedName name="______________________________TG17">#REF!</definedName>
    <definedName name="______________________________TG18" localSheetId="1">#REF!</definedName>
    <definedName name="______________________________TG18" localSheetId="3">#REF!</definedName>
    <definedName name="______________________________TG18">#REF!</definedName>
    <definedName name="______________________________TG19" localSheetId="1">#REF!</definedName>
    <definedName name="______________________________TG19" localSheetId="3">#REF!</definedName>
    <definedName name="______________________________TG19">#REF!</definedName>
    <definedName name="______________________________TG2" localSheetId="1">#REF!</definedName>
    <definedName name="______________________________TG2" localSheetId="3">#REF!</definedName>
    <definedName name="______________________________TG2">#REF!</definedName>
    <definedName name="______________________________TG20" localSheetId="1">#REF!</definedName>
    <definedName name="______________________________TG20" localSheetId="3">#REF!</definedName>
    <definedName name="______________________________TG20">#REF!</definedName>
    <definedName name="______________________________TG21" localSheetId="1">#REF!</definedName>
    <definedName name="______________________________TG21" localSheetId="3">#REF!</definedName>
    <definedName name="______________________________TG21">#REF!</definedName>
    <definedName name="______________________________TG22" localSheetId="1">#REF!</definedName>
    <definedName name="______________________________TG22" localSheetId="3">#REF!</definedName>
    <definedName name="______________________________TG22">#REF!</definedName>
    <definedName name="______________________________TG23" localSheetId="1">#REF!</definedName>
    <definedName name="______________________________TG23" localSheetId="3">#REF!</definedName>
    <definedName name="______________________________TG23">#REF!</definedName>
    <definedName name="______________________________TG24" localSheetId="1">#REF!</definedName>
    <definedName name="______________________________TG24" localSheetId="3">#REF!</definedName>
    <definedName name="______________________________TG24">#REF!</definedName>
    <definedName name="______________________________TG25" localSheetId="1">#REF!</definedName>
    <definedName name="______________________________TG25" localSheetId="3">#REF!</definedName>
    <definedName name="______________________________TG25">#REF!</definedName>
    <definedName name="______________________________TG26" localSheetId="1">#REF!</definedName>
    <definedName name="______________________________TG26" localSheetId="3">#REF!</definedName>
    <definedName name="______________________________TG26">#REF!</definedName>
    <definedName name="______________________________TG27" localSheetId="1">#REF!</definedName>
    <definedName name="______________________________TG27" localSheetId="3">#REF!</definedName>
    <definedName name="______________________________TG27">#REF!</definedName>
    <definedName name="______________________________TG28" localSheetId="1">#REF!</definedName>
    <definedName name="______________________________TG28" localSheetId="3">#REF!</definedName>
    <definedName name="______________________________TG28">#REF!</definedName>
    <definedName name="______________________________TG29" localSheetId="1">#REF!</definedName>
    <definedName name="______________________________TG29" localSheetId="3">#REF!</definedName>
    <definedName name="______________________________TG29">#REF!</definedName>
    <definedName name="______________________________TG3" localSheetId="1">#REF!</definedName>
    <definedName name="______________________________TG3" localSheetId="3">#REF!</definedName>
    <definedName name="______________________________TG3">#REF!</definedName>
    <definedName name="______________________________TG30" localSheetId="1">#REF!</definedName>
    <definedName name="______________________________TG30" localSheetId="3">#REF!</definedName>
    <definedName name="______________________________TG30">#REF!</definedName>
    <definedName name="______________________________TG31" localSheetId="1">#REF!</definedName>
    <definedName name="______________________________TG31" localSheetId="3">#REF!</definedName>
    <definedName name="______________________________TG31">#REF!</definedName>
    <definedName name="______________________________TG4" localSheetId="1">#REF!</definedName>
    <definedName name="______________________________TG4" localSheetId="3">#REF!</definedName>
    <definedName name="______________________________TG4">#REF!</definedName>
    <definedName name="______________________________TG5" localSheetId="1">#REF!</definedName>
    <definedName name="______________________________TG5" localSheetId="3">#REF!</definedName>
    <definedName name="______________________________TG5">#REF!</definedName>
    <definedName name="______________________________TG6" localSheetId="1">#REF!</definedName>
    <definedName name="______________________________TG6" localSheetId="3">#REF!</definedName>
    <definedName name="______________________________TG6">#REF!</definedName>
    <definedName name="______________________________TG7" localSheetId="1">#REF!</definedName>
    <definedName name="______________________________TG7" localSheetId="3">#REF!</definedName>
    <definedName name="______________________________TG7">#REF!</definedName>
    <definedName name="______________________________TG8" localSheetId="1">#REF!</definedName>
    <definedName name="______________________________TG8" localSheetId="3">#REF!</definedName>
    <definedName name="______________________________TG8">#REF!</definedName>
    <definedName name="______________________________TG9" localSheetId="1">#REF!</definedName>
    <definedName name="______________________________TG9" localSheetId="3">#REF!</definedName>
    <definedName name="______________________________TG9">#REF!</definedName>
    <definedName name="______________________________xlnm.Print_Area_3">NA()</definedName>
    <definedName name="_____________________________DAT1" localSheetId="1">#REF!</definedName>
    <definedName name="_____________________________DAT1" localSheetId="3">#REF!</definedName>
    <definedName name="_____________________________DAT1">#REF!</definedName>
    <definedName name="_____________________________DAT10" localSheetId="1">#REF!</definedName>
    <definedName name="_____________________________DAT10" localSheetId="3">#REF!</definedName>
    <definedName name="_____________________________DAT10">#REF!</definedName>
    <definedName name="_____________________________DAT2" localSheetId="1">#REF!</definedName>
    <definedName name="_____________________________DAT2" localSheetId="3">#REF!</definedName>
    <definedName name="_____________________________DAT2">#REF!</definedName>
    <definedName name="_____________________________DAT4" localSheetId="1">#REF!</definedName>
    <definedName name="_____________________________DAT4" localSheetId="3">#REF!</definedName>
    <definedName name="_____________________________DAT4">#REF!</definedName>
    <definedName name="_____________________________DAT5" localSheetId="1">#REF!</definedName>
    <definedName name="_____________________________DAT5" localSheetId="3">#REF!</definedName>
    <definedName name="_____________________________DAT5">#REF!</definedName>
    <definedName name="_____________________________DAT7" localSheetId="1">#REF!</definedName>
    <definedName name="_____________________________DAT7" localSheetId="3">#REF!</definedName>
    <definedName name="_____________________________DAT7">#REF!</definedName>
    <definedName name="_____________________________FEB107" localSheetId="1" hidden="1">#REF!</definedName>
    <definedName name="_____________________________FEB107" localSheetId="3" hidden="1">#REF!</definedName>
    <definedName name="_____________________________FEB107" hidden="1">#REF!</definedName>
    <definedName name="_____________________________ISP4" localSheetId="1">#REF!</definedName>
    <definedName name="_____________________________ISP4" localSheetId="3">#REF!</definedName>
    <definedName name="_____________________________ISP4">#REF!</definedName>
    <definedName name="_____________________________TAB1" localSheetId="1">#REF!</definedName>
    <definedName name="_____________________________TAB1" localSheetId="3">#REF!</definedName>
    <definedName name="_____________________________TAB1">#REF!</definedName>
    <definedName name="_____________________________TAB2" localSheetId="1">#REF!</definedName>
    <definedName name="_____________________________TAB2" localSheetId="3">#REF!</definedName>
    <definedName name="_____________________________TAB2">#REF!</definedName>
    <definedName name="_____________________________TG1" localSheetId="1">#REF!</definedName>
    <definedName name="_____________________________TG1" localSheetId="3">#REF!</definedName>
    <definedName name="_____________________________TG1">#REF!</definedName>
    <definedName name="_____________________________TG10" localSheetId="1">#REF!</definedName>
    <definedName name="_____________________________TG10" localSheetId="3">#REF!</definedName>
    <definedName name="_____________________________TG10">#REF!</definedName>
    <definedName name="_____________________________TG11" localSheetId="1">#REF!</definedName>
    <definedName name="_____________________________TG11" localSheetId="3">#REF!</definedName>
    <definedName name="_____________________________TG11">#REF!</definedName>
    <definedName name="_____________________________TG12" localSheetId="1">#REF!</definedName>
    <definedName name="_____________________________TG12" localSheetId="3">#REF!</definedName>
    <definedName name="_____________________________TG12">#REF!</definedName>
    <definedName name="_____________________________TG13" localSheetId="1">#REF!</definedName>
    <definedName name="_____________________________TG13" localSheetId="3">#REF!</definedName>
    <definedName name="_____________________________TG13">#REF!</definedName>
    <definedName name="_____________________________TG14" localSheetId="1">#REF!</definedName>
    <definedName name="_____________________________TG14" localSheetId="3">#REF!</definedName>
    <definedName name="_____________________________TG14">#REF!</definedName>
    <definedName name="_____________________________TG15" localSheetId="1">#REF!</definedName>
    <definedName name="_____________________________TG15" localSheetId="3">#REF!</definedName>
    <definedName name="_____________________________TG15">#REF!</definedName>
    <definedName name="_____________________________TG16" localSheetId="1">#REF!</definedName>
    <definedName name="_____________________________TG16" localSheetId="3">#REF!</definedName>
    <definedName name="_____________________________TG16">#REF!</definedName>
    <definedName name="_____________________________TG17" localSheetId="1">#REF!</definedName>
    <definedName name="_____________________________TG17" localSheetId="3">#REF!</definedName>
    <definedName name="_____________________________TG17">#REF!</definedName>
    <definedName name="_____________________________TG18" localSheetId="1">#REF!</definedName>
    <definedName name="_____________________________TG18" localSheetId="3">#REF!</definedName>
    <definedName name="_____________________________TG18">#REF!</definedName>
    <definedName name="_____________________________TG19" localSheetId="1">#REF!</definedName>
    <definedName name="_____________________________TG19" localSheetId="3">#REF!</definedName>
    <definedName name="_____________________________TG19">#REF!</definedName>
    <definedName name="_____________________________TG2" localSheetId="1">#REF!</definedName>
    <definedName name="_____________________________TG2" localSheetId="3">#REF!</definedName>
    <definedName name="_____________________________TG2">#REF!</definedName>
    <definedName name="_____________________________TG20" localSheetId="1">#REF!</definedName>
    <definedName name="_____________________________TG20" localSheetId="3">#REF!</definedName>
    <definedName name="_____________________________TG20">#REF!</definedName>
    <definedName name="_____________________________TG21" localSheetId="1">#REF!</definedName>
    <definedName name="_____________________________TG21" localSheetId="3">#REF!</definedName>
    <definedName name="_____________________________TG21">#REF!</definedName>
    <definedName name="_____________________________TG22" localSheetId="1">#REF!</definedName>
    <definedName name="_____________________________TG22" localSheetId="3">#REF!</definedName>
    <definedName name="_____________________________TG22">#REF!</definedName>
    <definedName name="_____________________________TG23" localSheetId="1">#REF!</definedName>
    <definedName name="_____________________________TG23" localSheetId="3">#REF!</definedName>
    <definedName name="_____________________________TG23">#REF!</definedName>
    <definedName name="_____________________________TG24" localSheetId="1">#REF!</definedName>
    <definedName name="_____________________________TG24" localSheetId="3">#REF!</definedName>
    <definedName name="_____________________________TG24">#REF!</definedName>
    <definedName name="_____________________________TG25" localSheetId="1">#REF!</definedName>
    <definedName name="_____________________________TG25" localSheetId="3">#REF!</definedName>
    <definedName name="_____________________________TG25">#REF!</definedName>
    <definedName name="_____________________________TG26" localSheetId="1">#REF!</definedName>
    <definedName name="_____________________________TG26" localSheetId="3">#REF!</definedName>
    <definedName name="_____________________________TG26">#REF!</definedName>
    <definedName name="_____________________________TG27" localSheetId="1">#REF!</definedName>
    <definedName name="_____________________________TG27" localSheetId="3">#REF!</definedName>
    <definedName name="_____________________________TG27">#REF!</definedName>
    <definedName name="_____________________________TG28" localSheetId="1">#REF!</definedName>
    <definedName name="_____________________________TG28" localSheetId="3">#REF!</definedName>
    <definedName name="_____________________________TG28">#REF!</definedName>
    <definedName name="_____________________________TG29" localSheetId="1">#REF!</definedName>
    <definedName name="_____________________________TG29" localSheetId="3">#REF!</definedName>
    <definedName name="_____________________________TG29">#REF!</definedName>
    <definedName name="_____________________________TG3" localSheetId="1">#REF!</definedName>
    <definedName name="_____________________________TG3" localSheetId="3">#REF!</definedName>
    <definedName name="_____________________________TG3">#REF!</definedName>
    <definedName name="_____________________________TG30" localSheetId="1">#REF!</definedName>
    <definedName name="_____________________________TG30" localSheetId="3">#REF!</definedName>
    <definedName name="_____________________________TG30">#REF!</definedName>
    <definedName name="_____________________________TG31" localSheetId="1">#REF!</definedName>
    <definedName name="_____________________________TG31" localSheetId="3">#REF!</definedName>
    <definedName name="_____________________________TG31">#REF!</definedName>
    <definedName name="_____________________________TG4" localSheetId="1">#REF!</definedName>
    <definedName name="_____________________________TG4" localSheetId="3">#REF!</definedName>
    <definedName name="_____________________________TG4">#REF!</definedName>
    <definedName name="_____________________________TG5" localSheetId="1">#REF!</definedName>
    <definedName name="_____________________________TG5" localSheetId="3">#REF!</definedName>
    <definedName name="_____________________________TG5">#REF!</definedName>
    <definedName name="_____________________________TG6" localSheetId="1">#REF!</definedName>
    <definedName name="_____________________________TG6" localSheetId="3">#REF!</definedName>
    <definedName name="_____________________________TG6">#REF!</definedName>
    <definedName name="_____________________________TG7" localSheetId="1">#REF!</definedName>
    <definedName name="_____________________________TG7" localSheetId="3">#REF!</definedName>
    <definedName name="_____________________________TG7">#REF!</definedName>
    <definedName name="_____________________________TG8" localSheetId="1">#REF!</definedName>
    <definedName name="_____________________________TG8" localSheetId="3">#REF!</definedName>
    <definedName name="_____________________________TG8">#REF!</definedName>
    <definedName name="_____________________________TG9" localSheetId="1">#REF!</definedName>
    <definedName name="_____________________________TG9" localSheetId="3">#REF!</definedName>
    <definedName name="_____________________________TG9">#REF!</definedName>
    <definedName name="_____________________________xlnm.Print_Area_3">NA()</definedName>
    <definedName name="____________________________DAT1" localSheetId="1">#REF!</definedName>
    <definedName name="____________________________DAT1" localSheetId="3">#REF!</definedName>
    <definedName name="____________________________DAT1">#REF!</definedName>
    <definedName name="____________________________DAT10" localSheetId="1">#REF!</definedName>
    <definedName name="____________________________DAT10" localSheetId="3">#REF!</definedName>
    <definedName name="____________________________DAT10">#REF!</definedName>
    <definedName name="____________________________DAT2" localSheetId="1">#REF!</definedName>
    <definedName name="____________________________DAT2" localSheetId="3">#REF!</definedName>
    <definedName name="____________________________DAT2">#REF!</definedName>
    <definedName name="____________________________DAT4" localSheetId="1">#REF!</definedName>
    <definedName name="____________________________DAT4" localSheetId="3">#REF!</definedName>
    <definedName name="____________________________DAT4">#REF!</definedName>
    <definedName name="____________________________DAT5" localSheetId="1">#REF!</definedName>
    <definedName name="____________________________DAT5" localSheetId="3">#REF!</definedName>
    <definedName name="____________________________DAT5">#REF!</definedName>
    <definedName name="____________________________DAT7" localSheetId="1">#REF!</definedName>
    <definedName name="____________________________DAT7" localSheetId="3">#REF!</definedName>
    <definedName name="____________________________DAT7">#REF!</definedName>
    <definedName name="____________________________DAT9" localSheetId="1">#REF!</definedName>
    <definedName name="____________________________DAT9" localSheetId="3">#REF!</definedName>
    <definedName name="____________________________DAT9">#REF!</definedName>
    <definedName name="____________________________FEB107" localSheetId="1" hidden="1">#REF!</definedName>
    <definedName name="____________________________FEB107" localSheetId="3" hidden="1">#REF!</definedName>
    <definedName name="____________________________FEB107" hidden="1">#REF!</definedName>
    <definedName name="____________________________ISP4" localSheetId="1">#REF!</definedName>
    <definedName name="____________________________ISP4" localSheetId="3">#REF!</definedName>
    <definedName name="____________________________ISP4">#REF!</definedName>
    <definedName name="____________________________TAB1" localSheetId="1">#REF!</definedName>
    <definedName name="____________________________TAB1" localSheetId="3">#REF!</definedName>
    <definedName name="____________________________TAB1">#REF!</definedName>
    <definedName name="____________________________TAB2" localSheetId="1">#REF!</definedName>
    <definedName name="____________________________TAB2" localSheetId="3">#REF!</definedName>
    <definedName name="____________________________TAB2">#REF!</definedName>
    <definedName name="____________________________TG1" localSheetId="1">#REF!</definedName>
    <definedName name="____________________________TG1" localSheetId="3">#REF!</definedName>
    <definedName name="____________________________TG1">#REF!</definedName>
    <definedName name="____________________________TG10" localSheetId="1">#REF!</definedName>
    <definedName name="____________________________TG10" localSheetId="3">#REF!</definedName>
    <definedName name="____________________________TG10">#REF!</definedName>
    <definedName name="____________________________TG11" localSheetId="1">#REF!</definedName>
    <definedName name="____________________________TG11" localSheetId="3">#REF!</definedName>
    <definedName name="____________________________TG11">#REF!</definedName>
    <definedName name="____________________________TG12" localSheetId="1">#REF!</definedName>
    <definedName name="____________________________TG12" localSheetId="3">#REF!</definedName>
    <definedName name="____________________________TG12">#REF!</definedName>
    <definedName name="____________________________TG13" localSheetId="1">#REF!</definedName>
    <definedName name="____________________________TG13" localSheetId="3">#REF!</definedName>
    <definedName name="____________________________TG13">#REF!</definedName>
    <definedName name="____________________________TG14" localSheetId="1">#REF!</definedName>
    <definedName name="____________________________TG14" localSheetId="3">#REF!</definedName>
    <definedName name="____________________________TG14">#REF!</definedName>
    <definedName name="____________________________TG15" localSheetId="1">#REF!</definedName>
    <definedName name="____________________________TG15" localSheetId="3">#REF!</definedName>
    <definedName name="____________________________TG15">#REF!</definedName>
    <definedName name="____________________________TG16" localSheetId="1">#REF!</definedName>
    <definedName name="____________________________TG16" localSheetId="3">#REF!</definedName>
    <definedName name="____________________________TG16">#REF!</definedName>
    <definedName name="____________________________TG17" localSheetId="1">#REF!</definedName>
    <definedName name="____________________________TG17" localSheetId="3">#REF!</definedName>
    <definedName name="____________________________TG17">#REF!</definedName>
    <definedName name="____________________________TG18" localSheetId="1">#REF!</definedName>
    <definedName name="____________________________TG18" localSheetId="3">#REF!</definedName>
    <definedName name="____________________________TG18">#REF!</definedName>
    <definedName name="____________________________TG19" localSheetId="1">#REF!</definedName>
    <definedName name="____________________________TG19" localSheetId="3">#REF!</definedName>
    <definedName name="____________________________TG19">#REF!</definedName>
    <definedName name="____________________________TG2" localSheetId="1">#REF!</definedName>
    <definedName name="____________________________TG2" localSheetId="3">#REF!</definedName>
    <definedName name="____________________________TG2">#REF!</definedName>
    <definedName name="____________________________TG20" localSheetId="1">#REF!</definedName>
    <definedName name="____________________________TG20" localSheetId="3">#REF!</definedName>
    <definedName name="____________________________TG20">#REF!</definedName>
    <definedName name="____________________________TG21" localSheetId="1">#REF!</definedName>
    <definedName name="____________________________TG21" localSheetId="3">#REF!</definedName>
    <definedName name="____________________________TG21">#REF!</definedName>
    <definedName name="____________________________TG22" localSheetId="1">#REF!</definedName>
    <definedName name="____________________________TG22" localSheetId="3">#REF!</definedName>
    <definedName name="____________________________TG22">#REF!</definedName>
    <definedName name="____________________________TG23" localSheetId="1">#REF!</definedName>
    <definedName name="____________________________TG23" localSheetId="3">#REF!</definedName>
    <definedName name="____________________________TG23">#REF!</definedName>
    <definedName name="____________________________TG24" localSheetId="1">#REF!</definedName>
    <definedName name="____________________________TG24" localSheetId="3">#REF!</definedName>
    <definedName name="____________________________TG24">#REF!</definedName>
    <definedName name="____________________________TG25" localSheetId="1">#REF!</definedName>
    <definedName name="____________________________TG25" localSheetId="3">#REF!</definedName>
    <definedName name="____________________________TG25">#REF!</definedName>
    <definedName name="____________________________TG26" localSheetId="1">#REF!</definedName>
    <definedName name="____________________________TG26" localSheetId="3">#REF!</definedName>
    <definedName name="____________________________TG26">#REF!</definedName>
    <definedName name="____________________________TG27" localSheetId="1">#REF!</definedName>
    <definedName name="____________________________TG27" localSheetId="3">#REF!</definedName>
    <definedName name="____________________________TG27">#REF!</definedName>
    <definedName name="____________________________TG28" localSheetId="1">#REF!</definedName>
    <definedName name="____________________________TG28" localSheetId="3">#REF!</definedName>
    <definedName name="____________________________TG28">#REF!</definedName>
    <definedName name="____________________________TG29" localSheetId="1">#REF!</definedName>
    <definedName name="____________________________TG29" localSheetId="3">#REF!</definedName>
    <definedName name="____________________________TG29">#REF!</definedName>
    <definedName name="____________________________TG3" localSheetId="1">#REF!</definedName>
    <definedName name="____________________________TG3" localSheetId="3">#REF!</definedName>
    <definedName name="____________________________TG3">#REF!</definedName>
    <definedName name="____________________________TG30" localSheetId="1">#REF!</definedName>
    <definedName name="____________________________TG30" localSheetId="3">#REF!</definedName>
    <definedName name="____________________________TG30">#REF!</definedName>
    <definedName name="____________________________TG31" localSheetId="1">#REF!</definedName>
    <definedName name="____________________________TG31" localSheetId="3">#REF!</definedName>
    <definedName name="____________________________TG31">#REF!</definedName>
    <definedName name="____________________________TG4" localSheetId="1">#REF!</definedName>
    <definedName name="____________________________TG4" localSheetId="3">#REF!</definedName>
    <definedName name="____________________________TG4">#REF!</definedName>
    <definedName name="____________________________TG5" localSheetId="1">#REF!</definedName>
    <definedName name="____________________________TG5" localSheetId="3">#REF!</definedName>
    <definedName name="____________________________TG5">#REF!</definedName>
    <definedName name="____________________________TG6" localSheetId="1">#REF!</definedName>
    <definedName name="____________________________TG6" localSheetId="3">#REF!</definedName>
    <definedName name="____________________________TG6">#REF!</definedName>
    <definedName name="____________________________TG7" localSheetId="1">#REF!</definedName>
    <definedName name="____________________________TG7" localSheetId="3">#REF!</definedName>
    <definedName name="____________________________TG7">#REF!</definedName>
    <definedName name="____________________________TG8" localSheetId="1">#REF!</definedName>
    <definedName name="____________________________TG8" localSheetId="3">#REF!</definedName>
    <definedName name="____________________________TG8">#REF!</definedName>
    <definedName name="____________________________TG9" localSheetId="1">#REF!</definedName>
    <definedName name="____________________________TG9" localSheetId="3">#REF!</definedName>
    <definedName name="____________________________TG9">#REF!</definedName>
    <definedName name="____________________________xlnm.Print_Area_3">NA()</definedName>
    <definedName name="___________________________DAT1" localSheetId="1">#REF!</definedName>
    <definedName name="___________________________DAT1" localSheetId="3">#REF!</definedName>
    <definedName name="___________________________DAT1">#REF!</definedName>
    <definedName name="___________________________DAT10" localSheetId="1">#REF!</definedName>
    <definedName name="___________________________DAT10" localSheetId="3">#REF!</definedName>
    <definedName name="___________________________DAT10">#REF!</definedName>
    <definedName name="___________________________DAT2" localSheetId="1">#REF!</definedName>
    <definedName name="___________________________DAT2" localSheetId="3">#REF!</definedName>
    <definedName name="___________________________DAT2">#REF!</definedName>
    <definedName name="___________________________DAT4" localSheetId="1">#REF!</definedName>
    <definedName name="___________________________DAT4" localSheetId="3">#REF!</definedName>
    <definedName name="___________________________DAT4">#REF!</definedName>
    <definedName name="___________________________DAT5" localSheetId="1">#REF!</definedName>
    <definedName name="___________________________DAT5" localSheetId="3">#REF!</definedName>
    <definedName name="___________________________DAT5">#REF!</definedName>
    <definedName name="___________________________DAT7" localSheetId="1">#REF!</definedName>
    <definedName name="___________________________DAT7" localSheetId="3">#REF!</definedName>
    <definedName name="___________________________DAT7">#REF!</definedName>
    <definedName name="___________________________DAT9" localSheetId="1">#REF!</definedName>
    <definedName name="___________________________DAT9" localSheetId="3">#REF!</definedName>
    <definedName name="___________________________DAT9">#REF!</definedName>
    <definedName name="___________________________FEB107" localSheetId="1" hidden="1">#REF!</definedName>
    <definedName name="___________________________FEB107" localSheetId="3" hidden="1">#REF!</definedName>
    <definedName name="___________________________FEB107" hidden="1">#REF!</definedName>
    <definedName name="___________________________ISP4" localSheetId="1">#REF!</definedName>
    <definedName name="___________________________ISP4" localSheetId="3">#REF!</definedName>
    <definedName name="___________________________ISP4">#REF!</definedName>
    <definedName name="___________________________TAB1" localSheetId="1">#REF!</definedName>
    <definedName name="___________________________TAB1" localSheetId="3">#REF!</definedName>
    <definedName name="___________________________TAB1">#REF!</definedName>
    <definedName name="___________________________TAB2" localSheetId="1">#REF!</definedName>
    <definedName name="___________________________TAB2" localSheetId="3">#REF!</definedName>
    <definedName name="___________________________TAB2">#REF!</definedName>
    <definedName name="___________________________TG1" localSheetId="1">#REF!</definedName>
    <definedName name="___________________________TG1" localSheetId="3">#REF!</definedName>
    <definedName name="___________________________TG1">#REF!</definedName>
    <definedName name="___________________________TG10" localSheetId="1">#REF!</definedName>
    <definedName name="___________________________TG10" localSheetId="3">#REF!</definedName>
    <definedName name="___________________________TG10">#REF!</definedName>
    <definedName name="___________________________TG11" localSheetId="1">#REF!</definedName>
    <definedName name="___________________________TG11" localSheetId="3">#REF!</definedName>
    <definedName name="___________________________TG11">#REF!</definedName>
    <definedName name="___________________________TG12" localSheetId="1">#REF!</definedName>
    <definedName name="___________________________TG12" localSheetId="3">#REF!</definedName>
    <definedName name="___________________________TG12">#REF!</definedName>
    <definedName name="___________________________TG13" localSheetId="1">#REF!</definedName>
    <definedName name="___________________________TG13" localSheetId="3">#REF!</definedName>
    <definedName name="___________________________TG13">#REF!</definedName>
    <definedName name="___________________________TG14" localSheetId="1">#REF!</definedName>
    <definedName name="___________________________TG14" localSheetId="3">#REF!</definedName>
    <definedName name="___________________________TG14">#REF!</definedName>
    <definedName name="___________________________TG15" localSheetId="1">#REF!</definedName>
    <definedName name="___________________________TG15" localSheetId="3">#REF!</definedName>
    <definedName name="___________________________TG15">#REF!</definedName>
    <definedName name="___________________________TG16" localSheetId="1">#REF!</definedName>
    <definedName name="___________________________TG16" localSheetId="3">#REF!</definedName>
    <definedName name="___________________________TG16">#REF!</definedName>
    <definedName name="___________________________TG17" localSheetId="1">#REF!</definedName>
    <definedName name="___________________________TG17" localSheetId="3">#REF!</definedName>
    <definedName name="___________________________TG17">#REF!</definedName>
    <definedName name="___________________________TG18" localSheetId="1">#REF!</definedName>
    <definedName name="___________________________TG18" localSheetId="3">#REF!</definedName>
    <definedName name="___________________________TG18">#REF!</definedName>
    <definedName name="___________________________TG19" localSheetId="1">#REF!</definedName>
    <definedName name="___________________________TG19" localSheetId="3">#REF!</definedName>
    <definedName name="___________________________TG19">#REF!</definedName>
    <definedName name="___________________________TG2" localSheetId="1">#REF!</definedName>
    <definedName name="___________________________TG2" localSheetId="3">#REF!</definedName>
    <definedName name="___________________________TG2">#REF!</definedName>
    <definedName name="___________________________TG20" localSheetId="1">#REF!</definedName>
    <definedName name="___________________________TG20" localSheetId="3">#REF!</definedName>
    <definedName name="___________________________TG20">#REF!</definedName>
    <definedName name="___________________________TG21" localSheetId="1">#REF!</definedName>
    <definedName name="___________________________TG21" localSheetId="3">#REF!</definedName>
    <definedName name="___________________________TG21">#REF!</definedName>
    <definedName name="___________________________TG22" localSheetId="1">#REF!</definedName>
    <definedName name="___________________________TG22" localSheetId="3">#REF!</definedName>
    <definedName name="___________________________TG22">#REF!</definedName>
    <definedName name="___________________________TG23" localSheetId="1">#REF!</definedName>
    <definedName name="___________________________TG23" localSheetId="3">#REF!</definedName>
    <definedName name="___________________________TG23">#REF!</definedName>
    <definedName name="___________________________TG24" localSheetId="1">#REF!</definedName>
    <definedName name="___________________________TG24" localSheetId="3">#REF!</definedName>
    <definedName name="___________________________TG24">#REF!</definedName>
    <definedName name="___________________________TG25" localSheetId="1">#REF!</definedName>
    <definedName name="___________________________TG25" localSheetId="3">#REF!</definedName>
    <definedName name="___________________________TG25">#REF!</definedName>
    <definedName name="___________________________TG26" localSheetId="1">#REF!</definedName>
    <definedName name="___________________________TG26" localSheetId="3">#REF!</definedName>
    <definedName name="___________________________TG26">#REF!</definedName>
    <definedName name="___________________________TG27" localSheetId="1">#REF!</definedName>
    <definedName name="___________________________TG27" localSheetId="3">#REF!</definedName>
    <definedName name="___________________________TG27">#REF!</definedName>
    <definedName name="___________________________TG28" localSheetId="1">#REF!</definedName>
    <definedName name="___________________________TG28" localSheetId="3">#REF!</definedName>
    <definedName name="___________________________TG28">#REF!</definedName>
    <definedName name="___________________________TG29" localSheetId="1">#REF!</definedName>
    <definedName name="___________________________TG29" localSheetId="3">#REF!</definedName>
    <definedName name="___________________________TG29">#REF!</definedName>
    <definedName name="___________________________TG3" localSheetId="1">#REF!</definedName>
    <definedName name="___________________________TG3" localSheetId="3">#REF!</definedName>
    <definedName name="___________________________TG3">#REF!</definedName>
    <definedName name="___________________________TG30" localSheetId="1">#REF!</definedName>
    <definedName name="___________________________TG30" localSheetId="3">#REF!</definedName>
    <definedName name="___________________________TG30">#REF!</definedName>
    <definedName name="___________________________TG31" localSheetId="1">#REF!</definedName>
    <definedName name="___________________________TG31" localSheetId="3">#REF!</definedName>
    <definedName name="___________________________TG31">#REF!</definedName>
    <definedName name="___________________________TG4" localSheetId="1">#REF!</definedName>
    <definedName name="___________________________TG4" localSheetId="3">#REF!</definedName>
    <definedName name="___________________________TG4">#REF!</definedName>
    <definedName name="___________________________TG5" localSheetId="1">#REF!</definedName>
    <definedName name="___________________________TG5" localSheetId="3">#REF!</definedName>
    <definedName name="___________________________TG5">#REF!</definedName>
    <definedName name="___________________________TG6" localSheetId="1">#REF!</definedName>
    <definedName name="___________________________TG6" localSheetId="3">#REF!</definedName>
    <definedName name="___________________________TG6">#REF!</definedName>
    <definedName name="___________________________TG7" localSheetId="1">#REF!</definedName>
    <definedName name="___________________________TG7" localSheetId="3">#REF!</definedName>
    <definedName name="___________________________TG7">#REF!</definedName>
    <definedName name="___________________________TG8" localSheetId="1">#REF!</definedName>
    <definedName name="___________________________TG8" localSheetId="3">#REF!</definedName>
    <definedName name="___________________________TG8">#REF!</definedName>
    <definedName name="___________________________TG9" localSheetId="1">#REF!</definedName>
    <definedName name="___________________________TG9" localSheetId="3">#REF!</definedName>
    <definedName name="___________________________TG9">#REF!</definedName>
    <definedName name="___________________________xlnm.Print_Area_3">NA()</definedName>
    <definedName name="__________________________DAT1" localSheetId="1">#REF!</definedName>
    <definedName name="__________________________DAT1" localSheetId="3">#REF!</definedName>
    <definedName name="__________________________DAT1">#REF!</definedName>
    <definedName name="__________________________DAT10" localSheetId="1">#REF!</definedName>
    <definedName name="__________________________DAT10" localSheetId="3">#REF!</definedName>
    <definedName name="__________________________DAT10">#REF!</definedName>
    <definedName name="__________________________DAT2" localSheetId="1">#REF!</definedName>
    <definedName name="__________________________DAT2" localSheetId="3">#REF!</definedName>
    <definedName name="__________________________DAT2">#REF!</definedName>
    <definedName name="__________________________DAT4" localSheetId="1">#REF!</definedName>
    <definedName name="__________________________DAT4" localSheetId="3">#REF!</definedName>
    <definedName name="__________________________DAT4">#REF!</definedName>
    <definedName name="__________________________DAT5" localSheetId="1">#REF!</definedName>
    <definedName name="__________________________DAT5" localSheetId="3">#REF!</definedName>
    <definedName name="__________________________DAT5">#REF!</definedName>
    <definedName name="__________________________DAT7" localSheetId="1">#REF!</definedName>
    <definedName name="__________________________DAT7" localSheetId="3">#REF!</definedName>
    <definedName name="__________________________DAT7">#REF!</definedName>
    <definedName name="__________________________DAT9" localSheetId="1">#REF!</definedName>
    <definedName name="__________________________DAT9" localSheetId="3">#REF!</definedName>
    <definedName name="__________________________DAT9">#REF!</definedName>
    <definedName name="__________________________FEB107" localSheetId="1" hidden="1">#REF!</definedName>
    <definedName name="__________________________FEB107" localSheetId="3" hidden="1">#REF!</definedName>
    <definedName name="__________________________FEB107" hidden="1">#REF!</definedName>
    <definedName name="__________________________ISP4" localSheetId="1">#REF!</definedName>
    <definedName name="__________________________ISP4" localSheetId="3">#REF!</definedName>
    <definedName name="__________________________ISP4">#REF!</definedName>
    <definedName name="__________________________TAB1" localSheetId="1">#REF!</definedName>
    <definedName name="__________________________TAB1" localSheetId="3">#REF!</definedName>
    <definedName name="__________________________TAB1">#REF!</definedName>
    <definedName name="__________________________TAB2" localSheetId="1">#REF!</definedName>
    <definedName name="__________________________TAB2" localSheetId="3">#REF!</definedName>
    <definedName name="__________________________TAB2">#REF!</definedName>
    <definedName name="__________________________TG1" localSheetId="1">#REF!</definedName>
    <definedName name="__________________________TG1" localSheetId="3">#REF!</definedName>
    <definedName name="__________________________TG1">#REF!</definedName>
    <definedName name="__________________________TG10" localSheetId="1">#REF!</definedName>
    <definedName name="__________________________TG10" localSheetId="3">#REF!</definedName>
    <definedName name="__________________________TG10">#REF!</definedName>
    <definedName name="__________________________TG11" localSheetId="1">#REF!</definedName>
    <definedName name="__________________________TG11" localSheetId="3">#REF!</definedName>
    <definedName name="__________________________TG11">#REF!</definedName>
    <definedName name="__________________________TG12" localSheetId="1">#REF!</definedName>
    <definedName name="__________________________TG12" localSheetId="3">#REF!</definedName>
    <definedName name="__________________________TG12">#REF!</definedName>
    <definedName name="__________________________TG13" localSheetId="1">#REF!</definedName>
    <definedName name="__________________________TG13" localSheetId="3">#REF!</definedName>
    <definedName name="__________________________TG13">#REF!</definedName>
    <definedName name="__________________________TG14" localSheetId="1">#REF!</definedName>
    <definedName name="__________________________TG14" localSheetId="3">#REF!</definedName>
    <definedName name="__________________________TG14">#REF!</definedName>
    <definedName name="__________________________TG15" localSheetId="1">#REF!</definedName>
    <definedName name="__________________________TG15" localSheetId="3">#REF!</definedName>
    <definedName name="__________________________TG15">#REF!</definedName>
    <definedName name="__________________________TG16" localSheetId="1">#REF!</definedName>
    <definedName name="__________________________TG16" localSheetId="3">#REF!</definedName>
    <definedName name="__________________________TG16">#REF!</definedName>
    <definedName name="__________________________TG17" localSheetId="1">#REF!</definedName>
    <definedName name="__________________________TG17" localSheetId="3">#REF!</definedName>
    <definedName name="__________________________TG17">#REF!</definedName>
    <definedName name="__________________________TG18" localSheetId="1">#REF!</definedName>
    <definedName name="__________________________TG18" localSheetId="3">#REF!</definedName>
    <definedName name="__________________________TG18">#REF!</definedName>
    <definedName name="__________________________TG19" localSheetId="1">#REF!</definedName>
    <definedName name="__________________________TG19" localSheetId="3">#REF!</definedName>
    <definedName name="__________________________TG19">#REF!</definedName>
    <definedName name="__________________________TG2" localSheetId="1">#REF!</definedName>
    <definedName name="__________________________TG2" localSheetId="3">#REF!</definedName>
    <definedName name="__________________________TG2">#REF!</definedName>
    <definedName name="__________________________TG20" localSheetId="1">#REF!</definedName>
    <definedName name="__________________________TG20" localSheetId="3">#REF!</definedName>
    <definedName name="__________________________TG20">#REF!</definedName>
    <definedName name="__________________________TG21" localSheetId="1">#REF!</definedName>
    <definedName name="__________________________TG21" localSheetId="3">#REF!</definedName>
    <definedName name="__________________________TG21">#REF!</definedName>
    <definedName name="__________________________TG22" localSheetId="1">#REF!</definedName>
    <definedName name="__________________________TG22" localSheetId="3">#REF!</definedName>
    <definedName name="__________________________TG22">#REF!</definedName>
    <definedName name="__________________________TG23" localSheetId="1">#REF!</definedName>
    <definedName name="__________________________TG23" localSheetId="3">#REF!</definedName>
    <definedName name="__________________________TG23">#REF!</definedName>
    <definedName name="__________________________TG24" localSheetId="1">#REF!</definedName>
    <definedName name="__________________________TG24" localSheetId="3">#REF!</definedName>
    <definedName name="__________________________TG24">#REF!</definedName>
    <definedName name="__________________________TG25" localSheetId="1">#REF!</definedName>
    <definedName name="__________________________TG25" localSheetId="3">#REF!</definedName>
    <definedName name="__________________________TG25">#REF!</definedName>
    <definedName name="__________________________TG26" localSheetId="1">#REF!</definedName>
    <definedName name="__________________________TG26" localSheetId="3">#REF!</definedName>
    <definedName name="__________________________TG26">#REF!</definedName>
    <definedName name="__________________________TG27" localSheetId="1">#REF!</definedName>
    <definedName name="__________________________TG27" localSheetId="3">#REF!</definedName>
    <definedName name="__________________________TG27">#REF!</definedName>
    <definedName name="__________________________TG28" localSheetId="1">#REF!</definedName>
    <definedName name="__________________________TG28" localSheetId="3">#REF!</definedName>
    <definedName name="__________________________TG28">#REF!</definedName>
    <definedName name="__________________________TG29" localSheetId="1">#REF!</definedName>
    <definedName name="__________________________TG29" localSheetId="3">#REF!</definedName>
    <definedName name="__________________________TG29">#REF!</definedName>
    <definedName name="__________________________TG3" localSheetId="1">#REF!</definedName>
    <definedName name="__________________________TG3" localSheetId="3">#REF!</definedName>
    <definedName name="__________________________TG3">#REF!</definedName>
    <definedName name="__________________________TG30" localSheetId="1">#REF!</definedName>
    <definedName name="__________________________TG30" localSheetId="3">#REF!</definedName>
    <definedName name="__________________________TG30">#REF!</definedName>
    <definedName name="__________________________TG31" localSheetId="1">#REF!</definedName>
    <definedName name="__________________________TG31" localSheetId="3">#REF!</definedName>
    <definedName name="__________________________TG31">#REF!</definedName>
    <definedName name="__________________________TG4" localSheetId="1">#REF!</definedName>
    <definedName name="__________________________TG4" localSheetId="3">#REF!</definedName>
    <definedName name="__________________________TG4">#REF!</definedName>
    <definedName name="__________________________TG5" localSheetId="1">#REF!</definedName>
    <definedName name="__________________________TG5" localSheetId="3">#REF!</definedName>
    <definedName name="__________________________TG5">#REF!</definedName>
    <definedName name="__________________________TG6" localSheetId="1">#REF!</definedName>
    <definedName name="__________________________TG6" localSheetId="3">#REF!</definedName>
    <definedName name="__________________________TG6">#REF!</definedName>
    <definedName name="__________________________TG7" localSheetId="1">#REF!</definedName>
    <definedName name="__________________________TG7" localSheetId="3">#REF!</definedName>
    <definedName name="__________________________TG7">#REF!</definedName>
    <definedName name="__________________________TG8" localSheetId="1">#REF!</definedName>
    <definedName name="__________________________TG8" localSheetId="3">#REF!</definedName>
    <definedName name="__________________________TG8">#REF!</definedName>
    <definedName name="__________________________TG9" localSheetId="1">#REF!</definedName>
    <definedName name="__________________________TG9" localSheetId="3">#REF!</definedName>
    <definedName name="__________________________TG9">#REF!</definedName>
    <definedName name="__________________________xlnm.Print_Area_3">NA()</definedName>
    <definedName name="_________________________DAT1" localSheetId="1">#REF!</definedName>
    <definedName name="_________________________DAT1" localSheetId="3">#REF!</definedName>
    <definedName name="_________________________DAT1">#REF!</definedName>
    <definedName name="_________________________DAT10" localSheetId="1">#REF!</definedName>
    <definedName name="_________________________DAT10" localSheetId="3">#REF!</definedName>
    <definedName name="_________________________DAT10">#REF!</definedName>
    <definedName name="_________________________DAT2" localSheetId="1">#REF!</definedName>
    <definedName name="_________________________DAT2" localSheetId="3">#REF!</definedName>
    <definedName name="_________________________DAT2">#REF!</definedName>
    <definedName name="_________________________DAT4" localSheetId="1">#REF!</definedName>
    <definedName name="_________________________DAT4" localSheetId="3">#REF!</definedName>
    <definedName name="_________________________DAT4">#REF!</definedName>
    <definedName name="_________________________DAT5" localSheetId="1">#REF!</definedName>
    <definedName name="_________________________DAT5" localSheetId="3">#REF!</definedName>
    <definedName name="_________________________DAT5">#REF!</definedName>
    <definedName name="_________________________DAT7" localSheetId="1">#REF!</definedName>
    <definedName name="_________________________DAT7" localSheetId="3">#REF!</definedName>
    <definedName name="_________________________DAT7">#REF!</definedName>
    <definedName name="_________________________DAT9" localSheetId="1">#REF!</definedName>
    <definedName name="_________________________DAT9" localSheetId="3">#REF!</definedName>
    <definedName name="_________________________DAT9">#REF!</definedName>
    <definedName name="_________________________FEB107" localSheetId="1" hidden="1">#REF!</definedName>
    <definedName name="_________________________FEB107" localSheetId="3" hidden="1">#REF!</definedName>
    <definedName name="_________________________FEB107" hidden="1">#REF!</definedName>
    <definedName name="_________________________ISP4" localSheetId="1">#REF!</definedName>
    <definedName name="_________________________ISP4" localSheetId="3">#REF!</definedName>
    <definedName name="_________________________ISP4">#REF!</definedName>
    <definedName name="_________________________TAB1" localSheetId="1">#REF!</definedName>
    <definedName name="_________________________TAB1" localSheetId="3">#REF!</definedName>
    <definedName name="_________________________TAB1">#REF!</definedName>
    <definedName name="_________________________TAB2" localSheetId="1">#REF!</definedName>
    <definedName name="_________________________TAB2" localSheetId="3">#REF!</definedName>
    <definedName name="_________________________TAB2">#REF!</definedName>
    <definedName name="_________________________TG1" localSheetId="1">#REF!</definedName>
    <definedName name="_________________________TG1" localSheetId="3">#REF!</definedName>
    <definedName name="_________________________TG1">#REF!</definedName>
    <definedName name="_________________________TG10" localSheetId="1">#REF!</definedName>
    <definedName name="_________________________TG10" localSheetId="3">#REF!</definedName>
    <definedName name="_________________________TG10">#REF!</definedName>
    <definedName name="_________________________TG11" localSheetId="1">#REF!</definedName>
    <definedName name="_________________________TG11" localSheetId="3">#REF!</definedName>
    <definedName name="_________________________TG11">#REF!</definedName>
    <definedName name="_________________________TG12" localSheetId="1">#REF!</definedName>
    <definedName name="_________________________TG12" localSheetId="3">#REF!</definedName>
    <definedName name="_________________________TG12">#REF!</definedName>
    <definedName name="_________________________TG13" localSheetId="1">#REF!</definedName>
    <definedName name="_________________________TG13" localSheetId="3">#REF!</definedName>
    <definedName name="_________________________TG13">#REF!</definedName>
    <definedName name="_________________________TG14" localSheetId="1">#REF!</definedName>
    <definedName name="_________________________TG14" localSheetId="3">#REF!</definedName>
    <definedName name="_________________________TG14">#REF!</definedName>
    <definedName name="_________________________TG15" localSheetId="1">#REF!</definedName>
    <definedName name="_________________________TG15" localSheetId="3">#REF!</definedName>
    <definedName name="_________________________TG15">#REF!</definedName>
    <definedName name="_________________________TG16" localSheetId="1">#REF!</definedName>
    <definedName name="_________________________TG16" localSheetId="3">#REF!</definedName>
    <definedName name="_________________________TG16">#REF!</definedName>
    <definedName name="_________________________TG17" localSheetId="1">#REF!</definedName>
    <definedName name="_________________________TG17" localSheetId="3">#REF!</definedName>
    <definedName name="_________________________TG17">#REF!</definedName>
    <definedName name="_________________________TG18" localSheetId="1">#REF!</definedName>
    <definedName name="_________________________TG18" localSheetId="3">#REF!</definedName>
    <definedName name="_________________________TG18">#REF!</definedName>
    <definedName name="_________________________TG19" localSheetId="1">#REF!</definedName>
    <definedName name="_________________________TG19" localSheetId="3">#REF!</definedName>
    <definedName name="_________________________TG19">#REF!</definedName>
    <definedName name="_________________________TG2" localSheetId="1">#REF!</definedName>
    <definedName name="_________________________TG2" localSheetId="3">#REF!</definedName>
    <definedName name="_________________________TG2">#REF!</definedName>
    <definedName name="_________________________TG20" localSheetId="1">#REF!</definedName>
    <definedName name="_________________________TG20" localSheetId="3">#REF!</definedName>
    <definedName name="_________________________TG20">#REF!</definedName>
    <definedName name="_________________________TG21" localSheetId="1">#REF!</definedName>
    <definedName name="_________________________TG21" localSheetId="3">#REF!</definedName>
    <definedName name="_________________________TG21">#REF!</definedName>
    <definedName name="_________________________TG22" localSheetId="1">#REF!</definedName>
    <definedName name="_________________________TG22" localSheetId="3">#REF!</definedName>
    <definedName name="_________________________TG22">#REF!</definedName>
    <definedName name="_________________________TG23" localSheetId="1">#REF!</definedName>
    <definedName name="_________________________TG23" localSheetId="3">#REF!</definedName>
    <definedName name="_________________________TG23">#REF!</definedName>
    <definedName name="_________________________TG24" localSheetId="1">#REF!</definedName>
    <definedName name="_________________________TG24" localSheetId="3">#REF!</definedName>
    <definedName name="_________________________TG24">#REF!</definedName>
    <definedName name="_________________________TG25" localSheetId="1">#REF!</definedName>
    <definedName name="_________________________TG25" localSheetId="3">#REF!</definedName>
    <definedName name="_________________________TG25">#REF!</definedName>
    <definedName name="_________________________TG26" localSheetId="1">#REF!</definedName>
    <definedName name="_________________________TG26" localSheetId="3">#REF!</definedName>
    <definedName name="_________________________TG26">#REF!</definedName>
    <definedName name="_________________________TG27" localSheetId="1">#REF!</definedName>
    <definedName name="_________________________TG27" localSheetId="3">#REF!</definedName>
    <definedName name="_________________________TG27">#REF!</definedName>
    <definedName name="_________________________TG28" localSheetId="1">#REF!</definedName>
    <definedName name="_________________________TG28" localSheetId="3">#REF!</definedName>
    <definedName name="_________________________TG28">#REF!</definedName>
    <definedName name="_________________________TG29" localSheetId="1">#REF!</definedName>
    <definedName name="_________________________TG29" localSheetId="3">#REF!</definedName>
    <definedName name="_________________________TG29">#REF!</definedName>
    <definedName name="_________________________TG3" localSheetId="1">#REF!</definedName>
    <definedName name="_________________________TG3" localSheetId="3">#REF!</definedName>
    <definedName name="_________________________TG3">#REF!</definedName>
    <definedName name="_________________________TG30" localSheetId="1">#REF!</definedName>
    <definedName name="_________________________TG30" localSheetId="3">#REF!</definedName>
    <definedName name="_________________________TG30">#REF!</definedName>
    <definedName name="_________________________TG31" localSheetId="1">#REF!</definedName>
    <definedName name="_________________________TG31" localSheetId="3">#REF!</definedName>
    <definedName name="_________________________TG31">#REF!</definedName>
    <definedName name="_________________________TG4" localSheetId="1">#REF!</definedName>
    <definedName name="_________________________TG4" localSheetId="3">#REF!</definedName>
    <definedName name="_________________________TG4">#REF!</definedName>
    <definedName name="_________________________TG5" localSheetId="1">#REF!</definedName>
    <definedName name="_________________________TG5" localSheetId="3">#REF!</definedName>
    <definedName name="_________________________TG5">#REF!</definedName>
    <definedName name="_________________________TG6" localSheetId="1">#REF!</definedName>
    <definedName name="_________________________TG6" localSheetId="3">#REF!</definedName>
    <definedName name="_________________________TG6">#REF!</definedName>
    <definedName name="_________________________TG7" localSheetId="1">#REF!</definedName>
    <definedName name="_________________________TG7" localSheetId="3">#REF!</definedName>
    <definedName name="_________________________TG7">#REF!</definedName>
    <definedName name="_________________________TG8" localSheetId="1">#REF!</definedName>
    <definedName name="_________________________TG8" localSheetId="3">#REF!</definedName>
    <definedName name="_________________________TG8">#REF!</definedName>
    <definedName name="_________________________TG9" localSheetId="1">#REF!</definedName>
    <definedName name="_________________________TG9" localSheetId="3">#REF!</definedName>
    <definedName name="_________________________TG9">#REF!</definedName>
    <definedName name="_________________________xlnm.Print_Area_3">NA()</definedName>
    <definedName name="________________________DAT1" localSheetId="1">#REF!</definedName>
    <definedName name="________________________DAT1" localSheetId="3">#REF!</definedName>
    <definedName name="________________________DAT1">#REF!</definedName>
    <definedName name="________________________DAT10" localSheetId="1">#REF!</definedName>
    <definedName name="________________________DAT10" localSheetId="3">#REF!</definedName>
    <definedName name="________________________DAT10">#REF!</definedName>
    <definedName name="________________________DAT2" localSheetId="1">#REF!</definedName>
    <definedName name="________________________DAT2" localSheetId="3">#REF!</definedName>
    <definedName name="________________________DAT2">#REF!</definedName>
    <definedName name="________________________DAT3" localSheetId="1">#REF!</definedName>
    <definedName name="________________________DAT3" localSheetId="3">#REF!</definedName>
    <definedName name="________________________DAT3">#REF!</definedName>
    <definedName name="________________________DAT4" localSheetId="1">#REF!</definedName>
    <definedName name="________________________DAT4" localSheetId="3">#REF!</definedName>
    <definedName name="________________________DAT4">#REF!</definedName>
    <definedName name="________________________DAT5" localSheetId="1">#REF!</definedName>
    <definedName name="________________________DAT5" localSheetId="3">#REF!</definedName>
    <definedName name="________________________DAT5">#REF!</definedName>
    <definedName name="________________________DAT6" localSheetId="1">#REF!</definedName>
    <definedName name="________________________DAT6" localSheetId="3">#REF!</definedName>
    <definedName name="________________________DAT6">#REF!</definedName>
    <definedName name="________________________DAT7" localSheetId="1">#REF!</definedName>
    <definedName name="________________________DAT7" localSheetId="3">#REF!</definedName>
    <definedName name="________________________DAT7">#REF!</definedName>
    <definedName name="________________________DAT8" localSheetId="1">#REF!</definedName>
    <definedName name="________________________DAT8" localSheetId="3">#REF!</definedName>
    <definedName name="________________________DAT8">#REF!</definedName>
    <definedName name="________________________DAT9" localSheetId="1">#REF!</definedName>
    <definedName name="________________________DAT9" localSheetId="3">#REF!</definedName>
    <definedName name="________________________DAT9">#REF!</definedName>
    <definedName name="________________________FEB107" localSheetId="1" hidden="1">#REF!</definedName>
    <definedName name="________________________FEB107" localSheetId="3" hidden="1">#REF!</definedName>
    <definedName name="________________________FEB107" hidden="1">#REF!</definedName>
    <definedName name="________________________ISP4" localSheetId="1">#REF!</definedName>
    <definedName name="________________________ISP4" localSheetId="3">#REF!</definedName>
    <definedName name="________________________ISP4">#REF!</definedName>
    <definedName name="________________________TAB1" localSheetId="1">#REF!</definedName>
    <definedName name="________________________TAB1" localSheetId="3">#REF!</definedName>
    <definedName name="________________________TAB1">#REF!</definedName>
    <definedName name="________________________TAB2" localSheetId="1">#REF!</definedName>
    <definedName name="________________________TAB2" localSheetId="3">#REF!</definedName>
    <definedName name="________________________TAB2">#REF!</definedName>
    <definedName name="________________________TG1" localSheetId="1">#REF!</definedName>
    <definedName name="________________________TG1" localSheetId="3">#REF!</definedName>
    <definedName name="________________________TG1">#REF!</definedName>
    <definedName name="________________________TG10" localSheetId="1">#REF!</definedName>
    <definedName name="________________________TG10" localSheetId="3">#REF!</definedName>
    <definedName name="________________________TG10">#REF!</definedName>
    <definedName name="________________________TG11" localSheetId="1">#REF!</definedName>
    <definedName name="________________________TG11" localSheetId="3">#REF!</definedName>
    <definedName name="________________________TG11">#REF!</definedName>
    <definedName name="________________________TG12" localSheetId="1">#REF!</definedName>
    <definedName name="________________________TG12" localSheetId="3">#REF!</definedName>
    <definedName name="________________________TG12">#REF!</definedName>
    <definedName name="________________________TG13" localSheetId="1">#REF!</definedName>
    <definedName name="________________________TG13" localSheetId="3">#REF!</definedName>
    <definedName name="________________________TG13">#REF!</definedName>
    <definedName name="________________________TG14" localSheetId="1">#REF!</definedName>
    <definedName name="________________________TG14" localSheetId="3">#REF!</definedName>
    <definedName name="________________________TG14">#REF!</definedName>
    <definedName name="________________________TG15" localSheetId="1">#REF!</definedName>
    <definedName name="________________________TG15" localSheetId="3">#REF!</definedName>
    <definedName name="________________________TG15">#REF!</definedName>
    <definedName name="________________________TG16" localSheetId="1">#REF!</definedName>
    <definedName name="________________________TG16" localSheetId="3">#REF!</definedName>
    <definedName name="________________________TG16">#REF!</definedName>
    <definedName name="________________________TG17" localSheetId="1">#REF!</definedName>
    <definedName name="________________________TG17" localSheetId="3">#REF!</definedName>
    <definedName name="________________________TG17">#REF!</definedName>
    <definedName name="________________________TG18" localSheetId="1">#REF!</definedName>
    <definedName name="________________________TG18" localSheetId="3">#REF!</definedName>
    <definedName name="________________________TG18">#REF!</definedName>
    <definedName name="________________________TG19" localSheetId="1">#REF!</definedName>
    <definedName name="________________________TG19" localSheetId="3">#REF!</definedName>
    <definedName name="________________________TG19">#REF!</definedName>
    <definedName name="________________________TG2" localSheetId="1">#REF!</definedName>
    <definedName name="________________________TG2" localSheetId="3">#REF!</definedName>
    <definedName name="________________________TG2">#REF!</definedName>
    <definedName name="________________________TG20" localSheetId="1">#REF!</definedName>
    <definedName name="________________________TG20" localSheetId="3">#REF!</definedName>
    <definedName name="________________________TG20">#REF!</definedName>
    <definedName name="________________________TG21" localSheetId="1">#REF!</definedName>
    <definedName name="________________________TG21" localSheetId="3">#REF!</definedName>
    <definedName name="________________________TG21">#REF!</definedName>
    <definedName name="________________________TG22" localSheetId="1">#REF!</definedName>
    <definedName name="________________________TG22" localSheetId="3">#REF!</definedName>
    <definedName name="________________________TG22">#REF!</definedName>
    <definedName name="________________________TG23" localSheetId="1">#REF!</definedName>
    <definedName name="________________________TG23" localSheetId="3">#REF!</definedName>
    <definedName name="________________________TG23">#REF!</definedName>
    <definedName name="________________________TG24" localSheetId="1">#REF!</definedName>
    <definedName name="________________________TG24" localSheetId="3">#REF!</definedName>
    <definedName name="________________________TG24">#REF!</definedName>
    <definedName name="________________________TG25" localSheetId="1">#REF!</definedName>
    <definedName name="________________________TG25" localSheetId="3">#REF!</definedName>
    <definedName name="________________________TG25">#REF!</definedName>
    <definedName name="________________________TG26" localSheetId="1">#REF!</definedName>
    <definedName name="________________________TG26" localSheetId="3">#REF!</definedName>
    <definedName name="________________________TG26">#REF!</definedName>
    <definedName name="________________________TG27" localSheetId="1">#REF!</definedName>
    <definedName name="________________________TG27" localSheetId="3">#REF!</definedName>
    <definedName name="________________________TG27">#REF!</definedName>
    <definedName name="________________________TG28" localSheetId="1">#REF!</definedName>
    <definedName name="________________________TG28" localSheetId="3">#REF!</definedName>
    <definedName name="________________________TG28">#REF!</definedName>
    <definedName name="________________________TG29" localSheetId="1">#REF!</definedName>
    <definedName name="________________________TG29" localSheetId="3">#REF!</definedName>
    <definedName name="________________________TG29">#REF!</definedName>
    <definedName name="________________________TG3" localSheetId="1">#REF!</definedName>
    <definedName name="________________________TG3" localSheetId="3">#REF!</definedName>
    <definedName name="________________________TG3">#REF!</definedName>
    <definedName name="________________________TG30" localSheetId="1">#REF!</definedName>
    <definedName name="________________________TG30" localSheetId="3">#REF!</definedName>
    <definedName name="________________________TG30">#REF!</definedName>
    <definedName name="________________________TG31" localSheetId="1">#REF!</definedName>
    <definedName name="________________________TG31" localSheetId="3">#REF!</definedName>
    <definedName name="________________________TG31">#REF!</definedName>
    <definedName name="________________________TG4" localSheetId="1">#REF!</definedName>
    <definedName name="________________________TG4" localSheetId="3">#REF!</definedName>
    <definedName name="________________________TG4">#REF!</definedName>
    <definedName name="________________________TG5" localSheetId="1">#REF!</definedName>
    <definedName name="________________________TG5" localSheetId="3">#REF!</definedName>
    <definedName name="________________________TG5">#REF!</definedName>
    <definedName name="________________________TG6" localSheetId="1">#REF!</definedName>
    <definedName name="________________________TG6" localSheetId="3">#REF!</definedName>
    <definedName name="________________________TG6">#REF!</definedName>
    <definedName name="________________________TG7" localSheetId="1">#REF!</definedName>
    <definedName name="________________________TG7" localSheetId="3">#REF!</definedName>
    <definedName name="________________________TG7">#REF!</definedName>
    <definedName name="________________________TG8" localSheetId="1">#REF!</definedName>
    <definedName name="________________________TG8" localSheetId="3">#REF!</definedName>
    <definedName name="________________________TG8">#REF!</definedName>
    <definedName name="________________________TG9" localSheetId="1">#REF!</definedName>
    <definedName name="________________________TG9" localSheetId="3">#REF!</definedName>
    <definedName name="________________________TG9">#REF!</definedName>
    <definedName name="________________________xlnm.Print_Area_3">NA()</definedName>
    <definedName name="_______________________DAT1" localSheetId="1">#REF!</definedName>
    <definedName name="_______________________DAT1" localSheetId="3">#REF!</definedName>
    <definedName name="_______________________DAT1">#REF!</definedName>
    <definedName name="_______________________DAT10" localSheetId="1">#REF!</definedName>
    <definedName name="_______________________DAT10" localSheetId="3">#REF!</definedName>
    <definedName name="_______________________DAT10">#REF!</definedName>
    <definedName name="_______________________DAT2" localSheetId="1">#REF!</definedName>
    <definedName name="_______________________DAT2" localSheetId="3">#REF!</definedName>
    <definedName name="_______________________DAT2">#REF!</definedName>
    <definedName name="_______________________DAT3" localSheetId="1">#REF!</definedName>
    <definedName name="_______________________DAT3" localSheetId="3">#REF!</definedName>
    <definedName name="_______________________DAT3">#REF!</definedName>
    <definedName name="_______________________DAT4" localSheetId="1">#REF!</definedName>
    <definedName name="_______________________DAT4" localSheetId="3">#REF!</definedName>
    <definedName name="_______________________DAT4">#REF!</definedName>
    <definedName name="_______________________DAT5" localSheetId="1">#REF!</definedName>
    <definedName name="_______________________DAT5" localSheetId="3">#REF!</definedName>
    <definedName name="_______________________DAT5">#REF!</definedName>
    <definedName name="_______________________DAT6" localSheetId="1">#REF!</definedName>
    <definedName name="_______________________DAT6" localSheetId="3">#REF!</definedName>
    <definedName name="_______________________DAT6">#REF!</definedName>
    <definedName name="_______________________DAT7" localSheetId="1">#REF!</definedName>
    <definedName name="_______________________DAT7" localSheetId="3">#REF!</definedName>
    <definedName name="_______________________DAT7">#REF!</definedName>
    <definedName name="_______________________DAT8" localSheetId="1">#REF!</definedName>
    <definedName name="_______________________DAT8" localSheetId="3">#REF!</definedName>
    <definedName name="_______________________DAT8">#REF!</definedName>
    <definedName name="_______________________DAT9" localSheetId="1">#REF!</definedName>
    <definedName name="_______________________DAT9" localSheetId="3">#REF!</definedName>
    <definedName name="_______________________DAT9">#REF!</definedName>
    <definedName name="_______________________FEB107" localSheetId="1" hidden="1">#REF!</definedName>
    <definedName name="_______________________FEB107" localSheetId="3" hidden="1">#REF!</definedName>
    <definedName name="_______________________FEB107" hidden="1">#REF!</definedName>
    <definedName name="_______________________ISP4" localSheetId="1">#REF!</definedName>
    <definedName name="_______________________ISP4" localSheetId="3">#REF!</definedName>
    <definedName name="_______________________ISP4">#REF!</definedName>
    <definedName name="_______________________TAB1" localSheetId="1">#REF!</definedName>
    <definedName name="_______________________TAB1" localSheetId="3">#REF!</definedName>
    <definedName name="_______________________TAB1">#REF!</definedName>
    <definedName name="_______________________TAB2" localSheetId="1">#REF!</definedName>
    <definedName name="_______________________TAB2" localSheetId="3">#REF!</definedName>
    <definedName name="_______________________TAB2">#REF!</definedName>
    <definedName name="_______________________TG1" localSheetId="1">#REF!</definedName>
    <definedName name="_______________________TG1" localSheetId="3">#REF!</definedName>
    <definedName name="_______________________TG1">#REF!</definedName>
    <definedName name="_______________________TG10" localSheetId="1">#REF!</definedName>
    <definedName name="_______________________TG10" localSheetId="3">#REF!</definedName>
    <definedName name="_______________________TG10">#REF!</definedName>
    <definedName name="_______________________TG11" localSheetId="1">#REF!</definedName>
    <definedName name="_______________________TG11" localSheetId="3">#REF!</definedName>
    <definedName name="_______________________TG11">#REF!</definedName>
    <definedName name="_______________________TG12" localSheetId="1">#REF!</definedName>
    <definedName name="_______________________TG12" localSheetId="3">#REF!</definedName>
    <definedName name="_______________________TG12">#REF!</definedName>
    <definedName name="_______________________TG13" localSheetId="1">#REF!</definedName>
    <definedName name="_______________________TG13" localSheetId="3">#REF!</definedName>
    <definedName name="_______________________TG13">#REF!</definedName>
    <definedName name="_______________________TG14" localSheetId="1">#REF!</definedName>
    <definedName name="_______________________TG14" localSheetId="3">#REF!</definedName>
    <definedName name="_______________________TG14">#REF!</definedName>
    <definedName name="_______________________TG15" localSheetId="1">#REF!</definedName>
    <definedName name="_______________________TG15" localSheetId="3">#REF!</definedName>
    <definedName name="_______________________TG15">#REF!</definedName>
    <definedName name="_______________________TG16" localSheetId="1">#REF!</definedName>
    <definedName name="_______________________TG16" localSheetId="3">#REF!</definedName>
    <definedName name="_______________________TG16">#REF!</definedName>
    <definedName name="_______________________TG17" localSheetId="1">#REF!</definedName>
    <definedName name="_______________________TG17" localSheetId="3">#REF!</definedName>
    <definedName name="_______________________TG17">#REF!</definedName>
    <definedName name="_______________________TG18" localSheetId="1">#REF!</definedName>
    <definedName name="_______________________TG18" localSheetId="3">#REF!</definedName>
    <definedName name="_______________________TG18">#REF!</definedName>
    <definedName name="_______________________TG19" localSheetId="1">#REF!</definedName>
    <definedName name="_______________________TG19" localSheetId="3">#REF!</definedName>
    <definedName name="_______________________TG19">#REF!</definedName>
    <definedName name="_______________________TG2" localSheetId="1">#REF!</definedName>
    <definedName name="_______________________TG2" localSheetId="3">#REF!</definedName>
    <definedName name="_______________________TG2">#REF!</definedName>
    <definedName name="_______________________TG20" localSheetId="1">#REF!</definedName>
    <definedName name="_______________________TG20" localSheetId="3">#REF!</definedName>
    <definedName name="_______________________TG20">#REF!</definedName>
    <definedName name="_______________________TG21" localSheetId="1">#REF!</definedName>
    <definedName name="_______________________TG21" localSheetId="3">#REF!</definedName>
    <definedName name="_______________________TG21">#REF!</definedName>
    <definedName name="_______________________TG22" localSheetId="1">#REF!</definedName>
    <definedName name="_______________________TG22" localSheetId="3">#REF!</definedName>
    <definedName name="_______________________TG22">#REF!</definedName>
    <definedName name="_______________________TG23" localSheetId="1">#REF!</definedName>
    <definedName name="_______________________TG23" localSheetId="3">#REF!</definedName>
    <definedName name="_______________________TG23">#REF!</definedName>
    <definedName name="_______________________TG24" localSheetId="1">#REF!</definedName>
    <definedName name="_______________________TG24" localSheetId="3">#REF!</definedName>
    <definedName name="_______________________TG24">#REF!</definedName>
    <definedName name="_______________________TG25" localSheetId="1">#REF!</definedName>
    <definedName name="_______________________TG25" localSheetId="3">#REF!</definedName>
    <definedName name="_______________________TG25">#REF!</definedName>
    <definedName name="_______________________TG26" localSheetId="1">#REF!</definedName>
    <definedName name="_______________________TG26" localSheetId="3">#REF!</definedName>
    <definedName name="_______________________TG26">#REF!</definedName>
    <definedName name="_______________________TG27" localSheetId="1">#REF!</definedName>
    <definedName name="_______________________TG27" localSheetId="3">#REF!</definedName>
    <definedName name="_______________________TG27">#REF!</definedName>
    <definedName name="_______________________TG28" localSheetId="1">#REF!</definedName>
    <definedName name="_______________________TG28" localSheetId="3">#REF!</definedName>
    <definedName name="_______________________TG28">#REF!</definedName>
    <definedName name="_______________________TG29" localSheetId="1">#REF!</definedName>
    <definedName name="_______________________TG29" localSheetId="3">#REF!</definedName>
    <definedName name="_______________________TG29">#REF!</definedName>
    <definedName name="_______________________TG3" localSheetId="1">#REF!</definedName>
    <definedName name="_______________________TG3" localSheetId="3">#REF!</definedName>
    <definedName name="_______________________TG3">#REF!</definedName>
    <definedName name="_______________________TG30" localSheetId="1">#REF!</definedName>
    <definedName name="_______________________TG30" localSheetId="3">#REF!</definedName>
    <definedName name="_______________________TG30">#REF!</definedName>
    <definedName name="_______________________TG31" localSheetId="1">#REF!</definedName>
    <definedName name="_______________________TG31" localSheetId="3">#REF!</definedName>
    <definedName name="_______________________TG31">#REF!</definedName>
    <definedName name="_______________________TG4" localSheetId="1">#REF!</definedName>
    <definedName name="_______________________TG4" localSheetId="3">#REF!</definedName>
    <definedName name="_______________________TG4">#REF!</definedName>
    <definedName name="_______________________TG5" localSheetId="1">#REF!</definedName>
    <definedName name="_______________________TG5" localSheetId="3">#REF!</definedName>
    <definedName name="_______________________TG5">#REF!</definedName>
    <definedName name="_______________________TG6" localSheetId="1">#REF!</definedName>
    <definedName name="_______________________TG6" localSheetId="3">#REF!</definedName>
    <definedName name="_______________________TG6">#REF!</definedName>
    <definedName name="_______________________TG7" localSheetId="1">#REF!</definedName>
    <definedName name="_______________________TG7" localSheetId="3">#REF!</definedName>
    <definedName name="_______________________TG7">#REF!</definedName>
    <definedName name="_______________________TG8" localSheetId="1">#REF!</definedName>
    <definedName name="_______________________TG8" localSheetId="3">#REF!</definedName>
    <definedName name="_______________________TG8">#REF!</definedName>
    <definedName name="_______________________TG9" localSheetId="1">#REF!</definedName>
    <definedName name="_______________________TG9" localSheetId="3">#REF!</definedName>
    <definedName name="_______________________TG9">#REF!</definedName>
    <definedName name="_______________________xlnm.Print_Area_3">NA()</definedName>
    <definedName name="______________________DAT1" localSheetId="1">#REF!</definedName>
    <definedName name="______________________DAT1" localSheetId="3">#REF!</definedName>
    <definedName name="______________________DAT1">#REF!</definedName>
    <definedName name="______________________DAT10" localSheetId="1">#REF!</definedName>
    <definedName name="______________________DAT10" localSheetId="3">#REF!</definedName>
    <definedName name="______________________DAT10">#REF!</definedName>
    <definedName name="______________________DAT2" localSheetId="1">#REF!</definedName>
    <definedName name="______________________DAT2" localSheetId="3">#REF!</definedName>
    <definedName name="______________________DAT2">#REF!</definedName>
    <definedName name="______________________DAT3" localSheetId="1">#REF!</definedName>
    <definedName name="______________________DAT3" localSheetId="3">#REF!</definedName>
    <definedName name="______________________DAT3">#REF!</definedName>
    <definedName name="______________________DAT4" localSheetId="1">#REF!</definedName>
    <definedName name="______________________DAT4" localSheetId="3">#REF!</definedName>
    <definedName name="______________________DAT4">#REF!</definedName>
    <definedName name="______________________DAT5" localSheetId="1">#REF!</definedName>
    <definedName name="______________________DAT5" localSheetId="3">#REF!</definedName>
    <definedName name="______________________DAT5">#REF!</definedName>
    <definedName name="______________________DAT6" localSheetId="1">#REF!</definedName>
    <definedName name="______________________DAT6" localSheetId="3">#REF!</definedName>
    <definedName name="______________________DAT6">#REF!</definedName>
    <definedName name="______________________DAT7" localSheetId="1">#REF!</definedName>
    <definedName name="______________________DAT7" localSheetId="3">#REF!</definedName>
    <definedName name="______________________DAT7">#REF!</definedName>
    <definedName name="______________________DAT8" localSheetId="1">#REF!</definedName>
    <definedName name="______________________DAT8" localSheetId="3">#REF!</definedName>
    <definedName name="______________________DAT8">#REF!</definedName>
    <definedName name="______________________DAT9" localSheetId="1">#REF!</definedName>
    <definedName name="______________________DAT9" localSheetId="3">#REF!</definedName>
    <definedName name="______________________DAT9">#REF!</definedName>
    <definedName name="______________________FEB107" localSheetId="1" hidden="1">#REF!</definedName>
    <definedName name="______________________FEB107" localSheetId="3" hidden="1">#REF!</definedName>
    <definedName name="______________________FEB107" hidden="1">#REF!</definedName>
    <definedName name="______________________ISP4" localSheetId="1">#REF!</definedName>
    <definedName name="______________________ISP4" localSheetId="3">#REF!</definedName>
    <definedName name="______________________ISP4">#REF!</definedName>
    <definedName name="______________________TAB1" localSheetId="1">#REF!</definedName>
    <definedName name="______________________TAB1" localSheetId="3">#REF!</definedName>
    <definedName name="______________________TAB1">#REF!</definedName>
    <definedName name="______________________TAB2" localSheetId="1">#REF!</definedName>
    <definedName name="______________________TAB2" localSheetId="3">#REF!</definedName>
    <definedName name="______________________TAB2">#REF!</definedName>
    <definedName name="______________________TG1" localSheetId="1">#REF!</definedName>
    <definedName name="______________________TG1" localSheetId="3">#REF!</definedName>
    <definedName name="______________________TG1">#REF!</definedName>
    <definedName name="______________________TG10" localSheetId="1">#REF!</definedName>
    <definedName name="______________________TG10" localSheetId="3">#REF!</definedName>
    <definedName name="______________________TG10">#REF!</definedName>
    <definedName name="______________________TG11" localSheetId="1">#REF!</definedName>
    <definedName name="______________________TG11" localSheetId="3">#REF!</definedName>
    <definedName name="______________________TG11">#REF!</definedName>
    <definedName name="______________________TG12" localSheetId="1">#REF!</definedName>
    <definedName name="______________________TG12" localSheetId="3">#REF!</definedName>
    <definedName name="______________________TG12">#REF!</definedName>
    <definedName name="______________________TG13" localSheetId="1">#REF!</definedName>
    <definedName name="______________________TG13" localSheetId="3">#REF!</definedName>
    <definedName name="______________________TG13">#REF!</definedName>
    <definedName name="______________________TG14" localSheetId="1">#REF!</definedName>
    <definedName name="______________________TG14" localSheetId="3">#REF!</definedName>
    <definedName name="______________________TG14">#REF!</definedName>
    <definedName name="______________________TG15" localSheetId="1">#REF!</definedName>
    <definedName name="______________________TG15" localSheetId="3">#REF!</definedName>
    <definedName name="______________________TG15">#REF!</definedName>
    <definedName name="______________________TG16" localSheetId="1">#REF!</definedName>
    <definedName name="______________________TG16" localSheetId="3">#REF!</definedName>
    <definedName name="______________________TG16">#REF!</definedName>
    <definedName name="______________________TG17" localSheetId="1">#REF!</definedName>
    <definedName name="______________________TG17" localSheetId="3">#REF!</definedName>
    <definedName name="______________________TG17">#REF!</definedName>
    <definedName name="______________________TG18" localSheetId="1">#REF!</definedName>
    <definedName name="______________________TG18" localSheetId="3">#REF!</definedName>
    <definedName name="______________________TG18">#REF!</definedName>
    <definedName name="______________________TG19" localSheetId="1">#REF!</definedName>
    <definedName name="______________________TG19" localSheetId="3">#REF!</definedName>
    <definedName name="______________________TG19">#REF!</definedName>
    <definedName name="______________________TG2" localSheetId="1">#REF!</definedName>
    <definedName name="______________________TG2" localSheetId="3">#REF!</definedName>
    <definedName name="______________________TG2">#REF!</definedName>
    <definedName name="______________________TG20" localSheetId="1">#REF!</definedName>
    <definedName name="______________________TG20" localSheetId="3">#REF!</definedName>
    <definedName name="______________________TG20">#REF!</definedName>
    <definedName name="______________________TG21" localSheetId="1">#REF!</definedName>
    <definedName name="______________________TG21" localSheetId="3">#REF!</definedName>
    <definedName name="______________________TG21">#REF!</definedName>
    <definedName name="______________________TG22" localSheetId="1">#REF!</definedName>
    <definedName name="______________________TG22" localSheetId="3">#REF!</definedName>
    <definedName name="______________________TG22">#REF!</definedName>
    <definedName name="______________________TG23" localSheetId="1">#REF!</definedName>
    <definedName name="______________________TG23" localSheetId="3">#REF!</definedName>
    <definedName name="______________________TG23">#REF!</definedName>
    <definedName name="______________________TG24" localSheetId="1">#REF!</definedName>
    <definedName name="______________________TG24" localSheetId="3">#REF!</definedName>
    <definedName name="______________________TG24">#REF!</definedName>
    <definedName name="______________________TG25" localSheetId="1">#REF!</definedName>
    <definedName name="______________________TG25" localSheetId="3">#REF!</definedName>
    <definedName name="______________________TG25">#REF!</definedName>
    <definedName name="______________________TG26" localSheetId="1">#REF!</definedName>
    <definedName name="______________________TG26" localSheetId="3">#REF!</definedName>
    <definedName name="______________________TG26">#REF!</definedName>
    <definedName name="______________________TG27" localSheetId="1">#REF!</definedName>
    <definedName name="______________________TG27" localSheetId="3">#REF!</definedName>
    <definedName name="______________________TG27">#REF!</definedName>
    <definedName name="______________________TG28" localSheetId="1">#REF!</definedName>
    <definedName name="______________________TG28" localSheetId="3">#REF!</definedName>
    <definedName name="______________________TG28">#REF!</definedName>
    <definedName name="______________________TG29" localSheetId="1">#REF!</definedName>
    <definedName name="______________________TG29" localSheetId="3">#REF!</definedName>
    <definedName name="______________________TG29">#REF!</definedName>
    <definedName name="______________________TG3" localSheetId="1">#REF!</definedName>
    <definedName name="______________________TG3" localSheetId="3">#REF!</definedName>
    <definedName name="______________________TG3">#REF!</definedName>
    <definedName name="______________________TG30" localSheetId="1">#REF!</definedName>
    <definedName name="______________________TG30" localSheetId="3">#REF!</definedName>
    <definedName name="______________________TG30">#REF!</definedName>
    <definedName name="______________________TG31" localSheetId="1">#REF!</definedName>
    <definedName name="______________________TG31" localSheetId="3">#REF!</definedName>
    <definedName name="______________________TG31">#REF!</definedName>
    <definedName name="______________________TG4" localSheetId="1">#REF!</definedName>
    <definedName name="______________________TG4" localSheetId="3">#REF!</definedName>
    <definedName name="______________________TG4">#REF!</definedName>
    <definedName name="______________________TG5" localSheetId="1">#REF!</definedName>
    <definedName name="______________________TG5" localSheetId="3">#REF!</definedName>
    <definedName name="______________________TG5">#REF!</definedName>
    <definedName name="______________________TG6" localSheetId="1">#REF!</definedName>
    <definedName name="______________________TG6" localSheetId="3">#REF!</definedName>
    <definedName name="______________________TG6">#REF!</definedName>
    <definedName name="______________________TG7" localSheetId="1">#REF!</definedName>
    <definedName name="______________________TG7" localSheetId="3">#REF!</definedName>
    <definedName name="______________________TG7">#REF!</definedName>
    <definedName name="______________________TG8" localSheetId="1">#REF!</definedName>
    <definedName name="______________________TG8" localSheetId="3">#REF!</definedName>
    <definedName name="______________________TG8">#REF!</definedName>
    <definedName name="______________________TG9" localSheetId="1">#REF!</definedName>
    <definedName name="______________________TG9" localSheetId="3">#REF!</definedName>
    <definedName name="______________________TG9">#REF!</definedName>
    <definedName name="______________________xlnm.Print_Area_3">NA()</definedName>
    <definedName name="_____________________DAT1" localSheetId="1">#REF!</definedName>
    <definedName name="_____________________DAT1" localSheetId="3">#REF!</definedName>
    <definedName name="_____________________DAT1">#REF!</definedName>
    <definedName name="_____________________DAT10" localSheetId="1">#REF!</definedName>
    <definedName name="_____________________DAT10" localSheetId="3">#REF!</definedName>
    <definedName name="_____________________DAT10">#REF!</definedName>
    <definedName name="_____________________DAT2" localSheetId="1">#REF!</definedName>
    <definedName name="_____________________DAT2" localSheetId="3">#REF!</definedName>
    <definedName name="_____________________DAT2">#REF!</definedName>
    <definedName name="_____________________DAT3" localSheetId="1">#REF!</definedName>
    <definedName name="_____________________DAT3" localSheetId="3">#REF!</definedName>
    <definedName name="_____________________DAT3">#REF!</definedName>
    <definedName name="_____________________DAT4" localSheetId="1">#REF!</definedName>
    <definedName name="_____________________DAT4" localSheetId="3">#REF!</definedName>
    <definedName name="_____________________DAT4">#REF!</definedName>
    <definedName name="_____________________DAT5" localSheetId="1">#REF!</definedName>
    <definedName name="_____________________DAT5" localSheetId="3">#REF!</definedName>
    <definedName name="_____________________DAT5">#REF!</definedName>
    <definedName name="_____________________DAT6" localSheetId="1">#REF!</definedName>
    <definedName name="_____________________DAT6" localSheetId="3">#REF!</definedName>
    <definedName name="_____________________DAT6">#REF!</definedName>
    <definedName name="_____________________DAT7" localSheetId="1">#REF!</definedName>
    <definedName name="_____________________DAT7" localSheetId="3">#REF!</definedName>
    <definedName name="_____________________DAT7">#REF!</definedName>
    <definedName name="_____________________DAT8" localSheetId="1">#REF!</definedName>
    <definedName name="_____________________DAT8" localSheetId="3">#REF!</definedName>
    <definedName name="_____________________DAT8">#REF!</definedName>
    <definedName name="_____________________DAT9" localSheetId="1">#REF!</definedName>
    <definedName name="_____________________DAT9" localSheetId="3">#REF!</definedName>
    <definedName name="_____________________DAT9">#REF!</definedName>
    <definedName name="_____________________FEB107" localSheetId="1" hidden="1">#REF!</definedName>
    <definedName name="_____________________FEB107" localSheetId="3" hidden="1">#REF!</definedName>
    <definedName name="_____________________FEB107" hidden="1">#REF!</definedName>
    <definedName name="_____________________ISP4" localSheetId="1">#REF!</definedName>
    <definedName name="_____________________ISP4" localSheetId="3">#REF!</definedName>
    <definedName name="_____________________ISP4">#REF!</definedName>
    <definedName name="_____________________MAy0201" localSheetId="1">#REF!</definedName>
    <definedName name="_____________________MAy0201" localSheetId="3">#REF!</definedName>
    <definedName name="_____________________MAy0201">#REF!</definedName>
    <definedName name="_____________________TAB1" localSheetId="1">#REF!</definedName>
    <definedName name="_____________________TAB1" localSheetId="3">#REF!</definedName>
    <definedName name="_____________________TAB1">#REF!</definedName>
    <definedName name="_____________________TAB2" localSheetId="1">#REF!</definedName>
    <definedName name="_____________________TAB2" localSheetId="3">#REF!</definedName>
    <definedName name="_____________________TAB2">#REF!</definedName>
    <definedName name="_____________________TG1" localSheetId="1">#REF!</definedName>
    <definedName name="_____________________TG1" localSheetId="3">#REF!</definedName>
    <definedName name="_____________________TG1">#REF!</definedName>
    <definedName name="_____________________TG10" localSheetId="1">#REF!</definedName>
    <definedName name="_____________________TG10" localSheetId="3">#REF!</definedName>
    <definedName name="_____________________TG10">#REF!</definedName>
    <definedName name="_____________________TG11" localSheetId="1">#REF!</definedName>
    <definedName name="_____________________TG11" localSheetId="3">#REF!</definedName>
    <definedName name="_____________________TG11">#REF!</definedName>
    <definedName name="_____________________TG12" localSheetId="1">#REF!</definedName>
    <definedName name="_____________________TG12" localSheetId="3">#REF!</definedName>
    <definedName name="_____________________TG12">#REF!</definedName>
    <definedName name="_____________________TG13" localSheetId="1">#REF!</definedName>
    <definedName name="_____________________TG13" localSheetId="3">#REF!</definedName>
    <definedName name="_____________________TG13">#REF!</definedName>
    <definedName name="_____________________TG14" localSheetId="1">#REF!</definedName>
    <definedName name="_____________________TG14" localSheetId="3">#REF!</definedName>
    <definedName name="_____________________TG14">#REF!</definedName>
    <definedName name="_____________________TG15" localSheetId="1">#REF!</definedName>
    <definedName name="_____________________TG15" localSheetId="3">#REF!</definedName>
    <definedName name="_____________________TG15">#REF!</definedName>
    <definedName name="_____________________TG16" localSheetId="1">#REF!</definedName>
    <definedName name="_____________________TG16" localSheetId="3">#REF!</definedName>
    <definedName name="_____________________TG16">#REF!</definedName>
    <definedName name="_____________________TG17" localSheetId="1">#REF!</definedName>
    <definedName name="_____________________TG17" localSheetId="3">#REF!</definedName>
    <definedName name="_____________________TG17">#REF!</definedName>
    <definedName name="_____________________TG18" localSheetId="1">#REF!</definedName>
    <definedName name="_____________________TG18" localSheetId="3">#REF!</definedName>
    <definedName name="_____________________TG18">#REF!</definedName>
    <definedName name="_____________________TG19" localSheetId="1">#REF!</definedName>
    <definedName name="_____________________TG19" localSheetId="3">#REF!</definedName>
    <definedName name="_____________________TG19">#REF!</definedName>
    <definedName name="_____________________TG2" localSheetId="1">#REF!</definedName>
    <definedName name="_____________________TG2" localSheetId="3">#REF!</definedName>
    <definedName name="_____________________TG2">#REF!</definedName>
    <definedName name="_____________________TG20" localSheetId="1">#REF!</definedName>
    <definedName name="_____________________TG20" localSheetId="3">#REF!</definedName>
    <definedName name="_____________________TG20">#REF!</definedName>
    <definedName name="_____________________TG21" localSheetId="1">#REF!</definedName>
    <definedName name="_____________________TG21" localSheetId="3">#REF!</definedName>
    <definedName name="_____________________TG21">#REF!</definedName>
    <definedName name="_____________________TG22" localSheetId="1">#REF!</definedName>
    <definedName name="_____________________TG22" localSheetId="3">#REF!</definedName>
    <definedName name="_____________________TG22">#REF!</definedName>
    <definedName name="_____________________TG23" localSheetId="1">#REF!</definedName>
    <definedName name="_____________________TG23" localSheetId="3">#REF!</definedName>
    <definedName name="_____________________TG23">#REF!</definedName>
    <definedName name="_____________________TG24" localSheetId="1">#REF!</definedName>
    <definedName name="_____________________TG24" localSheetId="3">#REF!</definedName>
    <definedName name="_____________________TG24">#REF!</definedName>
    <definedName name="_____________________TG25" localSheetId="1">#REF!</definedName>
    <definedName name="_____________________TG25" localSheetId="3">#REF!</definedName>
    <definedName name="_____________________TG25">#REF!</definedName>
    <definedName name="_____________________TG26" localSheetId="1">#REF!</definedName>
    <definedName name="_____________________TG26" localSheetId="3">#REF!</definedName>
    <definedName name="_____________________TG26">#REF!</definedName>
    <definedName name="_____________________TG27" localSheetId="1">#REF!</definedName>
    <definedName name="_____________________TG27" localSheetId="3">#REF!</definedName>
    <definedName name="_____________________TG27">#REF!</definedName>
    <definedName name="_____________________TG28" localSheetId="1">#REF!</definedName>
    <definedName name="_____________________TG28" localSheetId="3">#REF!</definedName>
    <definedName name="_____________________TG28">#REF!</definedName>
    <definedName name="_____________________TG29" localSheetId="1">#REF!</definedName>
    <definedName name="_____________________TG29" localSheetId="3">#REF!</definedName>
    <definedName name="_____________________TG29">#REF!</definedName>
    <definedName name="_____________________TG3" localSheetId="1">#REF!</definedName>
    <definedName name="_____________________TG3" localSheetId="3">#REF!</definedName>
    <definedName name="_____________________TG3">#REF!</definedName>
    <definedName name="_____________________TG30" localSheetId="1">#REF!</definedName>
    <definedName name="_____________________TG30" localSheetId="3">#REF!</definedName>
    <definedName name="_____________________TG30">#REF!</definedName>
    <definedName name="_____________________TG31" localSheetId="1">#REF!</definedName>
    <definedName name="_____________________TG31" localSheetId="3">#REF!</definedName>
    <definedName name="_____________________TG31">#REF!</definedName>
    <definedName name="_____________________TG4" localSheetId="1">#REF!</definedName>
    <definedName name="_____________________TG4" localSheetId="3">#REF!</definedName>
    <definedName name="_____________________TG4">#REF!</definedName>
    <definedName name="_____________________TG5" localSheetId="1">#REF!</definedName>
    <definedName name="_____________________TG5" localSheetId="3">#REF!</definedName>
    <definedName name="_____________________TG5">#REF!</definedName>
    <definedName name="_____________________TG6" localSheetId="1">#REF!</definedName>
    <definedName name="_____________________TG6" localSheetId="3">#REF!</definedName>
    <definedName name="_____________________TG6">#REF!</definedName>
    <definedName name="_____________________TG7" localSheetId="1">#REF!</definedName>
    <definedName name="_____________________TG7" localSheetId="3">#REF!</definedName>
    <definedName name="_____________________TG7">#REF!</definedName>
    <definedName name="_____________________TG8" localSheetId="1">#REF!</definedName>
    <definedName name="_____________________TG8" localSheetId="3">#REF!</definedName>
    <definedName name="_____________________TG8">#REF!</definedName>
    <definedName name="_____________________TG9" localSheetId="1">#REF!</definedName>
    <definedName name="_____________________TG9" localSheetId="3">#REF!</definedName>
    <definedName name="_____________________TG9">#REF!</definedName>
    <definedName name="_____________________xlnm.Print_Area_3">NA()</definedName>
    <definedName name="____________________DAT1" localSheetId="1">#REF!</definedName>
    <definedName name="____________________DAT1" localSheetId="3">#REF!</definedName>
    <definedName name="____________________DAT1">#REF!</definedName>
    <definedName name="____________________DAT10" localSheetId="1">#REF!</definedName>
    <definedName name="____________________DAT10" localSheetId="3">#REF!</definedName>
    <definedName name="____________________DAT10">#REF!</definedName>
    <definedName name="____________________DAT2" localSheetId="1">#REF!</definedName>
    <definedName name="____________________DAT2" localSheetId="3">#REF!</definedName>
    <definedName name="____________________DAT2">#REF!</definedName>
    <definedName name="____________________DAT3" localSheetId="1">#REF!</definedName>
    <definedName name="____________________DAT3" localSheetId="3">#REF!</definedName>
    <definedName name="____________________DAT3">#REF!</definedName>
    <definedName name="____________________DAT4" localSheetId="1">#REF!</definedName>
    <definedName name="____________________DAT4" localSheetId="3">#REF!</definedName>
    <definedName name="____________________DAT4">#REF!</definedName>
    <definedName name="____________________DAT5" localSheetId="1">#REF!</definedName>
    <definedName name="____________________DAT5" localSheetId="3">#REF!</definedName>
    <definedName name="____________________DAT5">#REF!</definedName>
    <definedName name="____________________DAT6" localSheetId="1">#REF!</definedName>
    <definedName name="____________________DAT6" localSheetId="3">#REF!</definedName>
    <definedName name="____________________DAT6">#REF!</definedName>
    <definedName name="____________________DAT7" localSheetId="1">#REF!</definedName>
    <definedName name="____________________DAT7" localSheetId="3">#REF!</definedName>
    <definedName name="____________________DAT7">#REF!</definedName>
    <definedName name="____________________DAT8" localSheetId="1">#REF!</definedName>
    <definedName name="____________________DAT8" localSheetId="3">#REF!</definedName>
    <definedName name="____________________DAT8">#REF!</definedName>
    <definedName name="____________________DAT9" localSheetId="1">#REF!</definedName>
    <definedName name="____________________DAT9" localSheetId="3">#REF!</definedName>
    <definedName name="____________________DAT9">#REF!</definedName>
    <definedName name="____________________FEB107" localSheetId="1" hidden="1">#REF!</definedName>
    <definedName name="____________________FEB107" localSheetId="3" hidden="1">#REF!</definedName>
    <definedName name="____________________FEB107" hidden="1">#REF!</definedName>
    <definedName name="____________________ISP4" localSheetId="1">#REF!</definedName>
    <definedName name="____________________ISP4" localSheetId="3">#REF!</definedName>
    <definedName name="____________________ISP4">#REF!</definedName>
    <definedName name="____________________MAy0201" localSheetId="1">#REF!</definedName>
    <definedName name="____________________MAy0201" localSheetId="3">#REF!</definedName>
    <definedName name="____________________MAy0201">#REF!</definedName>
    <definedName name="____________________TAB1" localSheetId="1">#REF!</definedName>
    <definedName name="____________________TAB1" localSheetId="3">#REF!</definedName>
    <definedName name="____________________TAB1">#REF!</definedName>
    <definedName name="____________________TAB2" localSheetId="1">#REF!</definedName>
    <definedName name="____________________TAB2" localSheetId="3">#REF!</definedName>
    <definedName name="____________________TAB2">#REF!</definedName>
    <definedName name="____________________TG1" localSheetId="1">#REF!</definedName>
    <definedName name="____________________TG1" localSheetId="3">#REF!</definedName>
    <definedName name="____________________TG1">#REF!</definedName>
    <definedName name="____________________TG10" localSheetId="1">#REF!</definedName>
    <definedName name="____________________TG10" localSheetId="3">#REF!</definedName>
    <definedName name="____________________TG10">#REF!</definedName>
    <definedName name="____________________TG11" localSheetId="1">#REF!</definedName>
    <definedName name="____________________TG11" localSheetId="3">#REF!</definedName>
    <definedName name="____________________TG11">#REF!</definedName>
    <definedName name="____________________TG12" localSheetId="1">#REF!</definedName>
    <definedName name="____________________TG12" localSheetId="3">#REF!</definedName>
    <definedName name="____________________TG12">#REF!</definedName>
    <definedName name="____________________TG13" localSheetId="1">#REF!</definedName>
    <definedName name="____________________TG13" localSheetId="3">#REF!</definedName>
    <definedName name="____________________TG13">#REF!</definedName>
    <definedName name="____________________TG14" localSheetId="1">#REF!</definedName>
    <definedName name="____________________TG14" localSheetId="3">#REF!</definedName>
    <definedName name="____________________TG14">#REF!</definedName>
    <definedName name="____________________TG15" localSheetId="1">#REF!</definedName>
    <definedName name="____________________TG15" localSheetId="3">#REF!</definedName>
    <definedName name="____________________TG15">#REF!</definedName>
    <definedName name="____________________TG16" localSheetId="1">#REF!</definedName>
    <definedName name="____________________TG16" localSheetId="3">#REF!</definedName>
    <definedName name="____________________TG16">#REF!</definedName>
    <definedName name="____________________TG17" localSheetId="1">#REF!</definedName>
    <definedName name="____________________TG17" localSheetId="3">#REF!</definedName>
    <definedName name="____________________TG17">#REF!</definedName>
    <definedName name="____________________TG18" localSheetId="1">#REF!</definedName>
    <definedName name="____________________TG18" localSheetId="3">#REF!</definedName>
    <definedName name="____________________TG18">#REF!</definedName>
    <definedName name="____________________TG19" localSheetId="1">#REF!</definedName>
    <definedName name="____________________TG19" localSheetId="3">#REF!</definedName>
    <definedName name="____________________TG19">#REF!</definedName>
    <definedName name="____________________TG2" localSheetId="1">#REF!</definedName>
    <definedName name="____________________TG2" localSheetId="3">#REF!</definedName>
    <definedName name="____________________TG2">#REF!</definedName>
    <definedName name="____________________TG20" localSheetId="1">#REF!</definedName>
    <definedName name="____________________TG20" localSheetId="3">#REF!</definedName>
    <definedName name="____________________TG20">#REF!</definedName>
    <definedName name="____________________TG21" localSheetId="1">#REF!</definedName>
    <definedName name="____________________TG21" localSheetId="3">#REF!</definedName>
    <definedName name="____________________TG21">#REF!</definedName>
    <definedName name="____________________TG22" localSheetId="1">#REF!</definedName>
    <definedName name="____________________TG22" localSheetId="3">#REF!</definedName>
    <definedName name="____________________TG22">#REF!</definedName>
    <definedName name="____________________TG23" localSheetId="1">#REF!</definedName>
    <definedName name="____________________TG23" localSheetId="3">#REF!</definedName>
    <definedName name="____________________TG23">#REF!</definedName>
    <definedName name="____________________TG24" localSheetId="1">#REF!</definedName>
    <definedName name="____________________TG24" localSheetId="3">#REF!</definedName>
    <definedName name="____________________TG24">#REF!</definedName>
    <definedName name="____________________TG25" localSheetId="1">#REF!</definedName>
    <definedName name="____________________TG25" localSheetId="3">#REF!</definedName>
    <definedName name="____________________TG25">#REF!</definedName>
    <definedName name="____________________TG26" localSheetId="1">#REF!</definedName>
    <definedName name="____________________TG26" localSheetId="3">#REF!</definedName>
    <definedName name="____________________TG26">#REF!</definedName>
    <definedName name="____________________TG27" localSheetId="1">#REF!</definedName>
    <definedName name="____________________TG27" localSheetId="3">#REF!</definedName>
    <definedName name="____________________TG27">#REF!</definedName>
    <definedName name="____________________TG28" localSheetId="1">#REF!</definedName>
    <definedName name="____________________TG28" localSheetId="3">#REF!</definedName>
    <definedName name="____________________TG28">#REF!</definedName>
    <definedName name="____________________TG29" localSheetId="1">#REF!</definedName>
    <definedName name="____________________TG29" localSheetId="3">#REF!</definedName>
    <definedName name="____________________TG29">#REF!</definedName>
    <definedName name="____________________TG3" localSheetId="1">#REF!</definedName>
    <definedName name="____________________TG3" localSheetId="3">#REF!</definedName>
    <definedName name="____________________TG3">#REF!</definedName>
    <definedName name="____________________TG30" localSheetId="1">#REF!</definedName>
    <definedName name="____________________TG30" localSheetId="3">#REF!</definedName>
    <definedName name="____________________TG30">#REF!</definedName>
    <definedName name="____________________TG31" localSheetId="1">#REF!</definedName>
    <definedName name="____________________TG31" localSheetId="3">#REF!</definedName>
    <definedName name="____________________TG31">#REF!</definedName>
    <definedName name="____________________TG4" localSheetId="1">#REF!</definedName>
    <definedName name="____________________TG4" localSheetId="3">#REF!</definedName>
    <definedName name="____________________TG4">#REF!</definedName>
    <definedName name="____________________TG5" localSheetId="1">#REF!</definedName>
    <definedName name="____________________TG5" localSheetId="3">#REF!</definedName>
    <definedName name="____________________TG5">#REF!</definedName>
    <definedName name="____________________TG6" localSheetId="1">#REF!</definedName>
    <definedName name="____________________TG6" localSheetId="3">#REF!</definedName>
    <definedName name="____________________TG6">#REF!</definedName>
    <definedName name="____________________TG7" localSheetId="1">#REF!</definedName>
    <definedName name="____________________TG7" localSheetId="3">#REF!</definedName>
    <definedName name="____________________TG7">#REF!</definedName>
    <definedName name="____________________TG8" localSheetId="1">#REF!</definedName>
    <definedName name="____________________TG8" localSheetId="3">#REF!</definedName>
    <definedName name="____________________TG8">#REF!</definedName>
    <definedName name="____________________TG9" localSheetId="1">#REF!</definedName>
    <definedName name="____________________TG9" localSheetId="3">#REF!</definedName>
    <definedName name="____________________TG9">#REF!</definedName>
    <definedName name="____________________xlnm.Print_Area_3">NA()</definedName>
    <definedName name="___________________DAT1" localSheetId="1">#REF!</definedName>
    <definedName name="___________________DAT1" localSheetId="3">#REF!</definedName>
    <definedName name="___________________DAT1">#REF!</definedName>
    <definedName name="___________________DAT10" localSheetId="1">#REF!</definedName>
    <definedName name="___________________DAT10" localSheetId="3">#REF!</definedName>
    <definedName name="___________________DAT10">#REF!</definedName>
    <definedName name="___________________DAT2" localSheetId="1">#REF!</definedName>
    <definedName name="___________________DAT2" localSheetId="3">#REF!</definedName>
    <definedName name="___________________DAT2">#REF!</definedName>
    <definedName name="___________________DAT3" localSheetId="1">#REF!</definedName>
    <definedName name="___________________DAT3" localSheetId="3">#REF!</definedName>
    <definedName name="___________________DAT3">#REF!</definedName>
    <definedName name="___________________DAT4" localSheetId="1">#REF!</definedName>
    <definedName name="___________________DAT4" localSheetId="3">#REF!</definedName>
    <definedName name="___________________DAT4">#REF!</definedName>
    <definedName name="___________________DAT5" localSheetId="1">#REF!</definedName>
    <definedName name="___________________DAT5" localSheetId="3">#REF!</definedName>
    <definedName name="___________________DAT5">#REF!</definedName>
    <definedName name="___________________DAT6" localSheetId="1">#REF!</definedName>
    <definedName name="___________________DAT6" localSheetId="3">#REF!</definedName>
    <definedName name="___________________DAT6">#REF!</definedName>
    <definedName name="___________________DAT7" localSheetId="1">#REF!</definedName>
    <definedName name="___________________DAT7" localSheetId="3">#REF!</definedName>
    <definedName name="___________________DAT7">#REF!</definedName>
    <definedName name="___________________DAT8" localSheetId="1">#REF!</definedName>
    <definedName name="___________________DAT8" localSheetId="3">#REF!</definedName>
    <definedName name="___________________DAT8">#REF!</definedName>
    <definedName name="___________________DAT9" localSheetId="1">#REF!</definedName>
    <definedName name="___________________DAT9" localSheetId="3">#REF!</definedName>
    <definedName name="___________________DAT9">#REF!</definedName>
    <definedName name="___________________FEB107" localSheetId="1" hidden="1">#REF!</definedName>
    <definedName name="___________________FEB107" localSheetId="3" hidden="1">#REF!</definedName>
    <definedName name="___________________FEB107" hidden="1">#REF!</definedName>
    <definedName name="___________________ISP4" localSheetId="1">#REF!</definedName>
    <definedName name="___________________ISP4" localSheetId="3">#REF!</definedName>
    <definedName name="___________________ISP4">#REF!</definedName>
    <definedName name="___________________MAy0201" localSheetId="1">#REF!</definedName>
    <definedName name="___________________MAy0201" localSheetId="3">#REF!</definedName>
    <definedName name="___________________MAy0201">#REF!</definedName>
    <definedName name="___________________TAB1" localSheetId="1">#REF!</definedName>
    <definedName name="___________________TAB1" localSheetId="3">#REF!</definedName>
    <definedName name="___________________TAB1">#REF!</definedName>
    <definedName name="___________________TAB2" localSheetId="1">#REF!</definedName>
    <definedName name="___________________TAB2" localSheetId="3">#REF!</definedName>
    <definedName name="___________________TAB2">#REF!</definedName>
    <definedName name="___________________TG1" localSheetId="1">#REF!</definedName>
    <definedName name="___________________TG1" localSheetId="3">#REF!</definedName>
    <definedName name="___________________TG1">#REF!</definedName>
    <definedName name="___________________TG10" localSheetId="1">#REF!</definedName>
    <definedName name="___________________TG10" localSheetId="3">#REF!</definedName>
    <definedName name="___________________TG10">#REF!</definedName>
    <definedName name="___________________TG11" localSheetId="1">#REF!</definedName>
    <definedName name="___________________TG11" localSheetId="3">#REF!</definedName>
    <definedName name="___________________TG11">#REF!</definedName>
    <definedName name="___________________TG12" localSheetId="1">#REF!</definedName>
    <definedName name="___________________TG12" localSheetId="3">#REF!</definedName>
    <definedName name="___________________TG12">#REF!</definedName>
    <definedName name="___________________TG13" localSheetId="1">#REF!</definedName>
    <definedName name="___________________TG13" localSheetId="3">#REF!</definedName>
    <definedName name="___________________TG13">#REF!</definedName>
    <definedName name="___________________TG14" localSheetId="1">#REF!</definedName>
    <definedName name="___________________TG14" localSheetId="3">#REF!</definedName>
    <definedName name="___________________TG14">#REF!</definedName>
    <definedName name="___________________TG15" localSheetId="1">#REF!</definedName>
    <definedName name="___________________TG15" localSheetId="3">#REF!</definedName>
    <definedName name="___________________TG15">#REF!</definedName>
    <definedName name="___________________TG16" localSheetId="1">#REF!</definedName>
    <definedName name="___________________TG16" localSheetId="3">#REF!</definedName>
    <definedName name="___________________TG16">#REF!</definedName>
    <definedName name="___________________TG17" localSheetId="1">#REF!</definedName>
    <definedName name="___________________TG17" localSheetId="3">#REF!</definedName>
    <definedName name="___________________TG17">#REF!</definedName>
    <definedName name="___________________TG18" localSheetId="1">#REF!</definedName>
    <definedName name="___________________TG18" localSheetId="3">#REF!</definedName>
    <definedName name="___________________TG18">#REF!</definedName>
    <definedName name="___________________TG19" localSheetId="1">#REF!</definedName>
    <definedName name="___________________TG19" localSheetId="3">#REF!</definedName>
    <definedName name="___________________TG19">#REF!</definedName>
    <definedName name="___________________TG2" localSheetId="1">#REF!</definedName>
    <definedName name="___________________TG2" localSheetId="3">#REF!</definedName>
    <definedName name="___________________TG2">#REF!</definedName>
    <definedName name="___________________TG20" localSheetId="1">#REF!</definedName>
    <definedName name="___________________TG20" localSheetId="3">#REF!</definedName>
    <definedName name="___________________TG20">#REF!</definedName>
    <definedName name="___________________TG21" localSheetId="1">#REF!</definedName>
    <definedName name="___________________TG21" localSheetId="3">#REF!</definedName>
    <definedName name="___________________TG21">#REF!</definedName>
    <definedName name="___________________TG22" localSheetId="1">#REF!</definedName>
    <definedName name="___________________TG22" localSheetId="3">#REF!</definedName>
    <definedName name="___________________TG22">#REF!</definedName>
    <definedName name="___________________TG23" localSheetId="1">#REF!</definedName>
    <definedName name="___________________TG23" localSheetId="3">#REF!</definedName>
    <definedName name="___________________TG23">#REF!</definedName>
    <definedName name="___________________TG24" localSheetId="1">#REF!</definedName>
    <definedName name="___________________TG24" localSheetId="3">#REF!</definedName>
    <definedName name="___________________TG24">#REF!</definedName>
    <definedName name="___________________TG25" localSheetId="1">#REF!</definedName>
    <definedName name="___________________TG25" localSheetId="3">#REF!</definedName>
    <definedName name="___________________TG25">#REF!</definedName>
    <definedName name="___________________TG26" localSheetId="1">#REF!</definedName>
    <definedName name="___________________TG26" localSheetId="3">#REF!</definedName>
    <definedName name="___________________TG26">#REF!</definedName>
    <definedName name="___________________TG27" localSheetId="1">#REF!</definedName>
    <definedName name="___________________TG27" localSheetId="3">#REF!</definedName>
    <definedName name="___________________TG27">#REF!</definedName>
    <definedName name="___________________TG28" localSheetId="1">#REF!</definedName>
    <definedName name="___________________TG28" localSheetId="3">#REF!</definedName>
    <definedName name="___________________TG28">#REF!</definedName>
    <definedName name="___________________TG29" localSheetId="1">#REF!</definedName>
    <definedName name="___________________TG29" localSheetId="3">#REF!</definedName>
    <definedName name="___________________TG29">#REF!</definedName>
    <definedName name="___________________TG3" localSheetId="1">#REF!</definedName>
    <definedName name="___________________TG3" localSheetId="3">#REF!</definedName>
    <definedName name="___________________TG3">#REF!</definedName>
    <definedName name="___________________TG30" localSheetId="1">#REF!</definedName>
    <definedName name="___________________TG30" localSheetId="3">#REF!</definedName>
    <definedName name="___________________TG30">#REF!</definedName>
    <definedName name="___________________TG31" localSheetId="1">#REF!</definedName>
    <definedName name="___________________TG31" localSheetId="3">#REF!</definedName>
    <definedName name="___________________TG31">#REF!</definedName>
    <definedName name="___________________TG4" localSheetId="1">#REF!</definedName>
    <definedName name="___________________TG4" localSheetId="3">#REF!</definedName>
    <definedName name="___________________TG4">#REF!</definedName>
    <definedName name="___________________TG5" localSheetId="1">#REF!</definedName>
    <definedName name="___________________TG5" localSheetId="3">#REF!</definedName>
    <definedName name="___________________TG5">#REF!</definedName>
    <definedName name="___________________TG6" localSheetId="1">#REF!</definedName>
    <definedName name="___________________TG6" localSheetId="3">#REF!</definedName>
    <definedName name="___________________TG6">#REF!</definedName>
    <definedName name="___________________TG7" localSheetId="1">#REF!</definedName>
    <definedName name="___________________TG7" localSheetId="3">#REF!</definedName>
    <definedName name="___________________TG7">#REF!</definedName>
    <definedName name="___________________TG8" localSheetId="1">#REF!</definedName>
    <definedName name="___________________TG8" localSheetId="3">#REF!</definedName>
    <definedName name="___________________TG8">#REF!</definedName>
    <definedName name="___________________TG9" localSheetId="1">#REF!</definedName>
    <definedName name="___________________TG9" localSheetId="3">#REF!</definedName>
    <definedName name="___________________TG9">#REF!</definedName>
    <definedName name="___________________xlnm.Print_Area_3">NA()</definedName>
    <definedName name="__________________DAT1" localSheetId="1">#REF!</definedName>
    <definedName name="__________________DAT1" localSheetId="3">#REF!</definedName>
    <definedName name="__________________DAT1">#REF!</definedName>
    <definedName name="__________________DAT10" localSheetId="1">#REF!</definedName>
    <definedName name="__________________DAT10" localSheetId="3">#REF!</definedName>
    <definedName name="__________________DAT10">#REF!</definedName>
    <definedName name="__________________DAT2" localSheetId="1">#REF!</definedName>
    <definedName name="__________________DAT2" localSheetId="3">#REF!</definedName>
    <definedName name="__________________DAT2">#REF!</definedName>
    <definedName name="__________________DAT3" localSheetId="1">#REF!</definedName>
    <definedName name="__________________DAT3" localSheetId="3">#REF!</definedName>
    <definedName name="__________________DAT3">#REF!</definedName>
    <definedName name="__________________DAT4" localSheetId="1">#REF!</definedName>
    <definedName name="__________________DAT4" localSheetId="3">#REF!</definedName>
    <definedName name="__________________DAT4">#REF!</definedName>
    <definedName name="__________________DAT5" localSheetId="1">#REF!</definedName>
    <definedName name="__________________DAT5" localSheetId="3">#REF!</definedName>
    <definedName name="__________________DAT5">#REF!</definedName>
    <definedName name="__________________DAT6" localSheetId="1">#REF!</definedName>
    <definedName name="__________________DAT6" localSheetId="3">#REF!</definedName>
    <definedName name="__________________DAT6">#REF!</definedName>
    <definedName name="__________________DAT7" localSheetId="1">#REF!</definedName>
    <definedName name="__________________DAT7" localSheetId="3">#REF!</definedName>
    <definedName name="__________________DAT7">#REF!</definedName>
    <definedName name="__________________DAT8" localSheetId="1">#REF!</definedName>
    <definedName name="__________________DAT8" localSheetId="3">#REF!</definedName>
    <definedName name="__________________DAT8">#REF!</definedName>
    <definedName name="__________________DAT9" localSheetId="1">#REF!</definedName>
    <definedName name="__________________DAT9" localSheetId="3">#REF!</definedName>
    <definedName name="__________________DAT9">#REF!</definedName>
    <definedName name="__________________FEB107" localSheetId="1" hidden="1">#REF!</definedName>
    <definedName name="__________________FEB107" localSheetId="3" hidden="1">#REF!</definedName>
    <definedName name="__________________FEB107" hidden="1">#REF!</definedName>
    <definedName name="__________________ISP4" localSheetId="1">#REF!</definedName>
    <definedName name="__________________ISP4" localSheetId="3">#REF!</definedName>
    <definedName name="__________________ISP4">#REF!</definedName>
    <definedName name="__________________MAy0201" localSheetId="1">#REF!</definedName>
    <definedName name="__________________MAy0201" localSheetId="3">#REF!</definedName>
    <definedName name="__________________MAy0201">#REF!</definedName>
    <definedName name="__________________TAB1" localSheetId="1">#REF!</definedName>
    <definedName name="__________________TAB1" localSheetId="3">#REF!</definedName>
    <definedName name="__________________TAB1">#REF!</definedName>
    <definedName name="__________________TAB2" localSheetId="1">#REF!</definedName>
    <definedName name="__________________TAB2" localSheetId="3">#REF!</definedName>
    <definedName name="__________________TAB2">#REF!</definedName>
    <definedName name="__________________TG1" localSheetId="1">#REF!</definedName>
    <definedName name="__________________TG1" localSheetId="3">#REF!</definedName>
    <definedName name="__________________TG1">#REF!</definedName>
    <definedName name="__________________TG10" localSheetId="1">#REF!</definedName>
    <definedName name="__________________TG10" localSheetId="3">#REF!</definedName>
    <definedName name="__________________TG10">#REF!</definedName>
    <definedName name="__________________TG11" localSheetId="1">#REF!</definedName>
    <definedName name="__________________TG11" localSheetId="3">#REF!</definedName>
    <definedName name="__________________TG11">#REF!</definedName>
    <definedName name="__________________TG12" localSheetId="1">#REF!</definedName>
    <definedName name="__________________TG12" localSheetId="3">#REF!</definedName>
    <definedName name="__________________TG12">#REF!</definedName>
    <definedName name="__________________TG13" localSheetId="1">#REF!</definedName>
    <definedName name="__________________TG13" localSheetId="3">#REF!</definedName>
    <definedName name="__________________TG13">#REF!</definedName>
    <definedName name="__________________TG14" localSheetId="1">#REF!</definedName>
    <definedName name="__________________TG14" localSheetId="3">#REF!</definedName>
    <definedName name="__________________TG14">#REF!</definedName>
    <definedName name="__________________TG15" localSheetId="1">#REF!</definedName>
    <definedName name="__________________TG15" localSheetId="3">#REF!</definedName>
    <definedName name="__________________TG15">#REF!</definedName>
    <definedName name="__________________TG16" localSheetId="1">#REF!</definedName>
    <definedName name="__________________TG16" localSheetId="3">#REF!</definedName>
    <definedName name="__________________TG16">#REF!</definedName>
    <definedName name="__________________TG17" localSheetId="1">#REF!</definedName>
    <definedName name="__________________TG17" localSheetId="3">#REF!</definedName>
    <definedName name="__________________TG17">#REF!</definedName>
    <definedName name="__________________TG18" localSheetId="1">#REF!</definedName>
    <definedName name="__________________TG18" localSheetId="3">#REF!</definedName>
    <definedName name="__________________TG18">#REF!</definedName>
    <definedName name="__________________TG19" localSheetId="1">#REF!</definedName>
    <definedName name="__________________TG19" localSheetId="3">#REF!</definedName>
    <definedName name="__________________TG19">#REF!</definedName>
    <definedName name="__________________TG2" localSheetId="1">#REF!</definedName>
    <definedName name="__________________TG2" localSheetId="3">#REF!</definedName>
    <definedName name="__________________TG2">#REF!</definedName>
    <definedName name="__________________TG20" localSheetId="1">#REF!</definedName>
    <definedName name="__________________TG20" localSheetId="3">#REF!</definedName>
    <definedName name="__________________TG20">#REF!</definedName>
    <definedName name="__________________TG21" localSheetId="1">#REF!</definedName>
    <definedName name="__________________TG21" localSheetId="3">#REF!</definedName>
    <definedName name="__________________TG21">#REF!</definedName>
    <definedName name="__________________TG22" localSheetId="1">#REF!</definedName>
    <definedName name="__________________TG22" localSheetId="3">#REF!</definedName>
    <definedName name="__________________TG22">#REF!</definedName>
    <definedName name="__________________TG23" localSheetId="1">#REF!</definedName>
    <definedName name="__________________TG23" localSheetId="3">#REF!</definedName>
    <definedName name="__________________TG23">#REF!</definedName>
    <definedName name="__________________TG24" localSheetId="1">#REF!</definedName>
    <definedName name="__________________TG24" localSheetId="3">#REF!</definedName>
    <definedName name="__________________TG24">#REF!</definedName>
    <definedName name="__________________TG25" localSheetId="1">#REF!</definedName>
    <definedName name="__________________TG25" localSheetId="3">#REF!</definedName>
    <definedName name="__________________TG25">#REF!</definedName>
    <definedName name="__________________TG26" localSheetId="1">#REF!</definedName>
    <definedName name="__________________TG26" localSheetId="3">#REF!</definedName>
    <definedName name="__________________TG26">#REF!</definedName>
    <definedName name="__________________TG27" localSheetId="1">#REF!</definedName>
    <definedName name="__________________TG27" localSheetId="3">#REF!</definedName>
    <definedName name="__________________TG27">#REF!</definedName>
    <definedName name="__________________TG28" localSheetId="1">#REF!</definedName>
    <definedName name="__________________TG28" localSheetId="3">#REF!</definedName>
    <definedName name="__________________TG28">#REF!</definedName>
    <definedName name="__________________TG29" localSheetId="1">#REF!</definedName>
    <definedName name="__________________TG29" localSheetId="3">#REF!</definedName>
    <definedName name="__________________TG29">#REF!</definedName>
    <definedName name="__________________TG3" localSheetId="1">#REF!</definedName>
    <definedName name="__________________TG3" localSheetId="3">#REF!</definedName>
    <definedName name="__________________TG3">#REF!</definedName>
    <definedName name="__________________TG30" localSheetId="1">#REF!</definedName>
    <definedName name="__________________TG30" localSheetId="3">#REF!</definedName>
    <definedName name="__________________TG30">#REF!</definedName>
    <definedName name="__________________TG31" localSheetId="1">#REF!</definedName>
    <definedName name="__________________TG31" localSheetId="3">#REF!</definedName>
    <definedName name="__________________TG31">#REF!</definedName>
    <definedName name="__________________TG4" localSheetId="1">#REF!</definedName>
    <definedName name="__________________TG4" localSheetId="3">#REF!</definedName>
    <definedName name="__________________TG4">#REF!</definedName>
    <definedName name="__________________TG5" localSheetId="1">#REF!</definedName>
    <definedName name="__________________TG5" localSheetId="3">#REF!</definedName>
    <definedName name="__________________TG5">#REF!</definedName>
    <definedName name="__________________TG6" localSheetId="1">#REF!</definedName>
    <definedName name="__________________TG6" localSheetId="3">#REF!</definedName>
    <definedName name="__________________TG6">#REF!</definedName>
    <definedName name="__________________TG7" localSheetId="1">#REF!</definedName>
    <definedName name="__________________TG7" localSheetId="3">#REF!</definedName>
    <definedName name="__________________TG7">#REF!</definedName>
    <definedName name="__________________TG8" localSheetId="1">#REF!</definedName>
    <definedName name="__________________TG8" localSheetId="3">#REF!</definedName>
    <definedName name="__________________TG8">#REF!</definedName>
    <definedName name="__________________TG9" localSheetId="1">#REF!</definedName>
    <definedName name="__________________TG9" localSheetId="3">#REF!</definedName>
    <definedName name="__________________TG9">#REF!</definedName>
    <definedName name="__________________xlnm.Print_Area_3">NA()</definedName>
    <definedName name="_________________DAT1" localSheetId="1">#REF!</definedName>
    <definedName name="_________________DAT1" localSheetId="3">#REF!</definedName>
    <definedName name="_________________DAT1">#REF!</definedName>
    <definedName name="_________________DAT10" localSheetId="1">#REF!</definedName>
    <definedName name="_________________DAT10" localSheetId="3">#REF!</definedName>
    <definedName name="_________________DAT10">#REF!</definedName>
    <definedName name="_________________DAT2" localSheetId="1">#REF!</definedName>
    <definedName name="_________________DAT2" localSheetId="3">#REF!</definedName>
    <definedName name="_________________DAT2">#REF!</definedName>
    <definedName name="_________________DAT3" localSheetId="1">#REF!</definedName>
    <definedName name="_________________DAT3" localSheetId="3">#REF!</definedName>
    <definedName name="_________________DAT3">#REF!</definedName>
    <definedName name="_________________DAT4" localSheetId="1">#REF!</definedName>
    <definedName name="_________________DAT4" localSheetId="3">#REF!</definedName>
    <definedName name="_________________DAT4">#REF!</definedName>
    <definedName name="_________________DAT5" localSheetId="1">#REF!</definedName>
    <definedName name="_________________DAT5" localSheetId="3">#REF!</definedName>
    <definedName name="_________________DAT5">#REF!</definedName>
    <definedName name="_________________DAT6" localSheetId="1">#REF!</definedName>
    <definedName name="_________________DAT6" localSheetId="3">#REF!</definedName>
    <definedName name="_________________DAT6">#REF!</definedName>
    <definedName name="_________________DAT7" localSheetId="1">#REF!</definedName>
    <definedName name="_________________DAT7" localSheetId="3">#REF!</definedName>
    <definedName name="_________________DAT7">#REF!</definedName>
    <definedName name="_________________DAT8" localSheetId="1">#REF!</definedName>
    <definedName name="_________________DAT8" localSheetId="3">#REF!</definedName>
    <definedName name="_________________DAT8">#REF!</definedName>
    <definedName name="_________________DAT9" localSheetId="1">#REF!</definedName>
    <definedName name="_________________DAT9" localSheetId="3">#REF!</definedName>
    <definedName name="_________________DAT9">#REF!</definedName>
    <definedName name="_________________FEB107" localSheetId="1" hidden="1">#REF!</definedName>
    <definedName name="_________________FEB107" localSheetId="3" hidden="1">#REF!</definedName>
    <definedName name="_________________FEB107" hidden="1">#REF!</definedName>
    <definedName name="_________________ISP4" localSheetId="1">#REF!</definedName>
    <definedName name="_________________ISP4" localSheetId="3">#REF!</definedName>
    <definedName name="_________________ISP4">#REF!</definedName>
    <definedName name="_________________MAy0201" localSheetId="1">#REF!</definedName>
    <definedName name="_________________MAy0201" localSheetId="3">#REF!</definedName>
    <definedName name="_________________MAy0201">#REF!</definedName>
    <definedName name="_________________TAB1" localSheetId="1">#REF!</definedName>
    <definedName name="_________________TAB1" localSheetId="3">#REF!</definedName>
    <definedName name="_________________TAB1">#REF!</definedName>
    <definedName name="_________________TAB2" localSheetId="1">#REF!</definedName>
    <definedName name="_________________TAB2" localSheetId="3">#REF!</definedName>
    <definedName name="_________________TAB2">#REF!</definedName>
    <definedName name="_________________TG1" localSheetId="1">#REF!</definedName>
    <definedName name="_________________TG1" localSheetId="3">#REF!</definedName>
    <definedName name="_________________TG1">#REF!</definedName>
    <definedName name="_________________TG10" localSheetId="1">#REF!</definedName>
    <definedName name="_________________TG10" localSheetId="3">#REF!</definedName>
    <definedName name="_________________TG10">#REF!</definedName>
    <definedName name="_________________TG11" localSheetId="1">#REF!</definedName>
    <definedName name="_________________TG11" localSheetId="3">#REF!</definedName>
    <definedName name="_________________TG11">#REF!</definedName>
    <definedName name="_________________TG12" localSheetId="1">#REF!</definedName>
    <definedName name="_________________TG12" localSheetId="3">#REF!</definedName>
    <definedName name="_________________TG12">#REF!</definedName>
    <definedName name="_________________TG13" localSheetId="1">#REF!</definedName>
    <definedName name="_________________TG13" localSheetId="3">#REF!</definedName>
    <definedName name="_________________TG13">#REF!</definedName>
    <definedName name="_________________TG14" localSheetId="1">#REF!</definedName>
    <definedName name="_________________TG14" localSheetId="3">#REF!</definedName>
    <definedName name="_________________TG14">#REF!</definedName>
    <definedName name="_________________TG15" localSheetId="1">#REF!</definedName>
    <definedName name="_________________TG15" localSheetId="3">#REF!</definedName>
    <definedName name="_________________TG15">#REF!</definedName>
    <definedName name="_________________TG16" localSheetId="1">#REF!</definedName>
    <definedName name="_________________TG16" localSheetId="3">#REF!</definedName>
    <definedName name="_________________TG16">#REF!</definedName>
    <definedName name="_________________TG17" localSheetId="1">#REF!</definedName>
    <definedName name="_________________TG17" localSheetId="3">#REF!</definedName>
    <definedName name="_________________TG17">#REF!</definedName>
    <definedName name="_________________TG18" localSheetId="1">#REF!</definedName>
    <definedName name="_________________TG18" localSheetId="3">#REF!</definedName>
    <definedName name="_________________TG18">#REF!</definedName>
    <definedName name="_________________TG19" localSheetId="1">#REF!</definedName>
    <definedName name="_________________TG19" localSheetId="3">#REF!</definedName>
    <definedName name="_________________TG19">#REF!</definedName>
    <definedName name="_________________TG2" localSheetId="1">#REF!</definedName>
    <definedName name="_________________TG2" localSheetId="3">#REF!</definedName>
    <definedName name="_________________TG2">#REF!</definedName>
    <definedName name="_________________TG20" localSheetId="1">#REF!</definedName>
    <definedName name="_________________TG20" localSheetId="3">#REF!</definedName>
    <definedName name="_________________TG20">#REF!</definedName>
    <definedName name="_________________TG21" localSheetId="1">#REF!</definedName>
    <definedName name="_________________TG21" localSheetId="3">#REF!</definedName>
    <definedName name="_________________TG21">#REF!</definedName>
    <definedName name="_________________TG22" localSheetId="1">#REF!</definedName>
    <definedName name="_________________TG22" localSheetId="3">#REF!</definedName>
    <definedName name="_________________TG22">#REF!</definedName>
    <definedName name="_________________TG23" localSheetId="1">#REF!</definedName>
    <definedName name="_________________TG23" localSheetId="3">#REF!</definedName>
    <definedName name="_________________TG23">#REF!</definedName>
    <definedName name="_________________TG24" localSheetId="1">#REF!</definedName>
    <definedName name="_________________TG24" localSheetId="3">#REF!</definedName>
    <definedName name="_________________TG24">#REF!</definedName>
    <definedName name="_________________TG25" localSheetId="1">#REF!</definedName>
    <definedName name="_________________TG25" localSheetId="3">#REF!</definedName>
    <definedName name="_________________TG25">#REF!</definedName>
    <definedName name="_________________TG26" localSheetId="1">#REF!</definedName>
    <definedName name="_________________TG26" localSheetId="3">#REF!</definedName>
    <definedName name="_________________TG26">#REF!</definedName>
    <definedName name="_________________TG27" localSheetId="1">#REF!</definedName>
    <definedName name="_________________TG27" localSheetId="3">#REF!</definedName>
    <definedName name="_________________TG27">#REF!</definedName>
    <definedName name="_________________TG28" localSheetId="1">#REF!</definedName>
    <definedName name="_________________TG28" localSheetId="3">#REF!</definedName>
    <definedName name="_________________TG28">#REF!</definedName>
    <definedName name="_________________TG29" localSheetId="1">#REF!</definedName>
    <definedName name="_________________TG29" localSheetId="3">#REF!</definedName>
    <definedName name="_________________TG29">#REF!</definedName>
    <definedName name="_________________TG3" localSheetId="1">#REF!</definedName>
    <definedName name="_________________TG3" localSheetId="3">#REF!</definedName>
    <definedName name="_________________TG3">#REF!</definedName>
    <definedName name="_________________TG30" localSheetId="1">#REF!</definedName>
    <definedName name="_________________TG30" localSheetId="3">#REF!</definedName>
    <definedName name="_________________TG30">#REF!</definedName>
    <definedName name="_________________TG31" localSheetId="1">#REF!</definedName>
    <definedName name="_________________TG31" localSheetId="3">#REF!</definedName>
    <definedName name="_________________TG31">#REF!</definedName>
    <definedName name="_________________TG4" localSheetId="1">#REF!</definedName>
    <definedName name="_________________TG4" localSheetId="3">#REF!</definedName>
    <definedName name="_________________TG4">#REF!</definedName>
    <definedName name="_________________TG5" localSheetId="1">#REF!</definedName>
    <definedName name="_________________TG5" localSheetId="3">#REF!</definedName>
    <definedName name="_________________TG5">#REF!</definedName>
    <definedName name="_________________TG6" localSheetId="1">#REF!</definedName>
    <definedName name="_________________TG6" localSheetId="3">#REF!</definedName>
    <definedName name="_________________TG6">#REF!</definedName>
    <definedName name="_________________TG7" localSheetId="1">#REF!</definedName>
    <definedName name="_________________TG7" localSheetId="3">#REF!</definedName>
    <definedName name="_________________TG7">#REF!</definedName>
    <definedName name="_________________TG8" localSheetId="1">#REF!</definedName>
    <definedName name="_________________TG8" localSheetId="3">#REF!</definedName>
    <definedName name="_________________TG8">#REF!</definedName>
    <definedName name="_________________TG9" localSheetId="1">#REF!</definedName>
    <definedName name="_________________TG9" localSheetId="3">#REF!</definedName>
    <definedName name="_________________TG9">#REF!</definedName>
    <definedName name="_________________xlnm.Print_Area_3">NA()</definedName>
    <definedName name="________________DAT1" localSheetId="1">#REF!</definedName>
    <definedName name="________________DAT1" localSheetId="3">#REF!</definedName>
    <definedName name="________________DAT1">#REF!</definedName>
    <definedName name="________________DAT10" localSheetId="1">#REF!</definedName>
    <definedName name="________________DAT10" localSheetId="3">#REF!</definedName>
    <definedName name="________________DAT10">#REF!</definedName>
    <definedName name="________________DAT2" localSheetId="1">#REF!</definedName>
    <definedName name="________________DAT2" localSheetId="3">#REF!</definedName>
    <definedName name="________________DAT2">#REF!</definedName>
    <definedName name="________________DAT3" localSheetId="1">#REF!</definedName>
    <definedName name="________________DAT3" localSheetId="3">#REF!</definedName>
    <definedName name="________________DAT3">#REF!</definedName>
    <definedName name="________________DAT4" localSheetId="1">#REF!</definedName>
    <definedName name="________________DAT4" localSheetId="3">#REF!</definedName>
    <definedName name="________________DAT4">#REF!</definedName>
    <definedName name="________________DAT5" localSheetId="1">#REF!</definedName>
    <definedName name="________________DAT5" localSheetId="3">#REF!</definedName>
    <definedName name="________________DAT5">#REF!</definedName>
    <definedName name="________________DAT6" localSheetId="1">#REF!</definedName>
    <definedName name="________________DAT6" localSheetId="3">#REF!</definedName>
    <definedName name="________________DAT6">#REF!</definedName>
    <definedName name="________________DAT7" localSheetId="1">#REF!</definedName>
    <definedName name="________________DAT7" localSheetId="3">#REF!</definedName>
    <definedName name="________________DAT7">#REF!</definedName>
    <definedName name="________________DAT8" localSheetId="1">#REF!</definedName>
    <definedName name="________________DAT8" localSheetId="3">#REF!</definedName>
    <definedName name="________________DAT8">#REF!</definedName>
    <definedName name="________________DAT9" localSheetId="1">#REF!</definedName>
    <definedName name="________________DAT9" localSheetId="3">#REF!</definedName>
    <definedName name="________________DAT9">#REF!</definedName>
    <definedName name="________________FEB107" localSheetId="1" hidden="1">#REF!</definedName>
    <definedName name="________________FEB107" localSheetId="3" hidden="1">#REF!</definedName>
    <definedName name="________________FEB107" hidden="1">#REF!</definedName>
    <definedName name="________________ISP4" localSheetId="1">#REF!</definedName>
    <definedName name="________________ISP4" localSheetId="3">#REF!</definedName>
    <definedName name="________________ISP4">#REF!</definedName>
    <definedName name="________________MAy0201" localSheetId="1">#REF!</definedName>
    <definedName name="________________MAy0201" localSheetId="3">#REF!</definedName>
    <definedName name="________________MAy0201">#REF!</definedName>
    <definedName name="________________TAB1" localSheetId="1">#REF!</definedName>
    <definedName name="________________TAB1" localSheetId="3">#REF!</definedName>
    <definedName name="________________TAB1">#REF!</definedName>
    <definedName name="________________TAB2" localSheetId="1">#REF!</definedName>
    <definedName name="________________TAB2" localSheetId="3">#REF!</definedName>
    <definedName name="________________TAB2">#REF!</definedName>
    <definedName name="________________TG1" localSheetId="1">#REF!</definedName>
    <definedName name="________________TG1" localSheetId="3">#REF!</definedName>
    <definedName name="________________TG1">#REF!</definedName>
    <definedName name="________________TG10" localSheetId="1">#REF!</definedName>
    <definedName name="________________TG10" localSheetId="3">#REF!</definedName>
    <definedName name="________________TG10">#REF!</definedName>
    <definedName name="________________TG11" localSheetId="1">#REF!</definedName>
    <definedName name="________________TG11" localSheetId="3">#REF!</definedName>
    <definedName name="________________TG11">#REF!</definedName>
    <definedName name="________________TG12" localSheetId="1">#REF!</definedName>
    <definedName name="________________TG12" localSheetId="3">#REF!</definedName>
    <definedName name="________________TG12">#REF!</definedName>
    <definedName name="________________TG13" localSheetId="1">#REF!</definedName>
    <definedName name="________________TG13" localSheetId="3">#REF!</definedName>
    <definedName name="________________TG13">#REF!</definedName>
    <definedName name="________________TG14" localSheetId="1">#REF!</definedName>
    <definedName name="________________TG14" localSheetId="3">#REF!</definedName>
    <definedName name="________________TG14">#REF!</definedName>
    <definedName name="________________TG15" localSheetId="1">#REF!</definedName>
    <definedName name="________________TG15" localSheetId="3">#REF!</definedName>
    <definedName name="________________TG15">#REF!</definedName>
    <definedName name="________________TG16" localSheetId="1">#REF!</definedName>
    <definedName name="________________TG16" localSheetId="3">#REF!</definedName>
    <definedName name="________________TG16">#REF!</definedName>
    <definedName name="________________TG17" localSheetId="1">#REF!</definedName>
    <definedName name="________________TG17" localSheetId="3">#REF!</definedName>
    <definedName name="________________TG17">#REF!</definedName>
    <definedName name="________________TG18" localSheetId="1">#REF!</definedName>
    <definedName name="________________TG18" localSheetId="3">#REF!</definedName>
    <definedName name="________________TG18">#REF!</definedName>
    <definedName name="________________TG19" localSheetId="1">#REF!</definedName>
    <definedName name="________________TG19" localSheetId="3">#REF!</definedName>
    <definedName name="________________TG19">#REF!</definedName>
    <definedName name="________________TG2" localSheetId="1">#REF!</definedName>
    <definedName name="________________TG2" localSheetId="3">#REF!</definedName>
    <definedName name="________________TG2">#REF!</definedName>
    <definedName name="________________TG20" localSheetId="1">#REF!</definedName>
    <definedName name="________________TG20" localSheetId="3">#REF!</definedName>
    <definedName name="________________TG20">#REF!</definedName>
    <definedName name="________________TG21" localSheetId="1">#REF!</definedName>
    <definedName name="________________TG21" localSheetId="3">#REF!</definedName>
    <definedName name="________________TG21">#REF!</definedName>
    <definedName name="________________TG22" localSheetId="1">#REF!</definedName>
    <definedName name="________________TG22" localSheetId="3">#REF!</definedName>
    <definedName name="________________TG22">#REF!</definedName>
    <definedName name="________________TG23" localSheetId="1">#REF!</definedName>
    <definedName name="________________TG23" localSheetId="3">#REF!</definedName>
    <definedName name="________________TG23">#REF!</definedName>
    <definedName name="________________TG24" localSheetId="1">#REF!</definedName>
    <definedName name="________________TG24" localSheetId="3">#REF!</definedName>
    <definedName name="________________TG24">#REF!</definedName>
    <definedName name="________________TG25" localSheetId="1">#REF!</definedName>
    <definedName name="________________TG25" localSheetId="3">#REF!</definedName>
    <definedName name="________________TG25">#REF!</definedName>
    <definedName name="________________TG26" localSheetId="1">#REF!</definedName>
    <definedName name="________________TG26" localSheetId="3">#REF!</definedName>
    <definedName name="________________TG26">#REF!</definedName>
    <definedName name="________________TG27" localSheetId="1">#REF!</definedName>
    <definedName name="________________TG27" localSheetId="3">#REF!</definedName>
    <definedName name="________________TG27">#REF!</definedName>
    <definedName name="________________TG28" localSheetId="1">#REF!</definedName>
    <definedName name="________________TG28" localSheetId="3">#REF!</definedName>
    <definedName name="________________TG28">#REF!</definedName>
    <definedName name="________________TG29" localSheetId="1">#REF!</definedName>
    <definedName name="________________TG29" localSheetId="3">#REF!</definedName>
    <definedName name="________________TG29">#REF!</definedName>
    <definedName name="________________TG3" localSheetId="1">#REF!</definedName>
    <definedName name="________________TG3" localSheetId="3">#REF!</definedName>
    <definedName name="________________TG3">#REF!</definedName>
    <definedName name="________________TG30" localSheetId="1">#REF!</definedName>
    <definedName name="________________TG30" localSheetId="3">#REF!</definedName>
    <definedName name="________________TG30">#REF!</definedName>
    <definedName name="________________TG31" localSheetId="1">#REF!</definedName>
    <definedName name="________________TG31" localSheetId="3">#REF!</definedName>
    <definedName name="________________TG31">#REF!</definedName>
    <definedName name="________________TG4" localSheetId="1">#REF!</definedName>
    <definedName name="________________TG4" localSheetId="3">#REF!</definedName>
    <definedName name="________________TG4">#REF!</definedName>
    <definedName name="________________TG5" localSheetId="1">#REF!</definedName>
    <definedName name="________________TG5" localSheetId="3">#REF!</definedName>
    <definedName name="________________TG5">#REF!</definedName>
    <definedName name="________________TG6" localSheetId="1">#REF!</definedName>
    <definedName name="________________TG6" localSheetId="3">#REF!</definedName>
    <definedName name="________________TG6">#REF!</definedName>
    <definedName name="________________TG7" localSheetId="1">#REF!</definedName>
    <definedName name="________________TG7" localSheetId="3">#REF!</definedName>
    <definedName name="________________TG7">#REF!</definedName>
    <definedName name="________________TG8" localSheetId="1">#REF!</definedName>
    <definedName name="________________TG8" localSheetId="3">#REF!</definedName>
    <definedName name="________________TG8">#REF!</definedName>
    <definedName name="________________TG9" localSheetId="1">#REF!</definedName>
    <definedName name="________________TG9" localSheetId="3">#REF!</definedName>
    <definedName name="________________TG9">#REF!</definedName>
    <definedName name="________________xlnm.Print_Area_3">NA()</definedName>
    <definedName name="_______________DAT1" localSheetId="1">#REF!</definedName>
    <definedName name="_______________DAT1" localSheetId="3">#REF!</definedName>
    <definedName name="_______________DAT1">#REF!</definedName>
    <definedName name="_______________DAT10" localSheetId="1">#REF!</definedName>
    <definedName name="_______________DAT10" localSheetId="3">#REF!</definedName>
    <definedName name="_______________DAT10">#REF!</definedName>
    <definedName name="_______________DAT2" localSheetId="1">#REF!</definedName>
    <definedName name="_______________DAT2" localSheetId="3">#REF!</definedName>
    <definedName name="_______________DAT2">#REF!</definedName>
    <definedName name="_______________DAT3" localSheetId="1">#REF!</definedName>
    <definedName name="_______________DAT3" localSheetId="3">#REF!</definedName>
    <definedName name="_______________DAT3">#REF!</definedName>
    <definedName name="_______________DAT4" localSheetId="1">#REF!</definedName>
    <definedName name="_______________DAT4" localSheetId="3">#REF!</definedName>
    <definedName name="_______________DAT4">#REF!</definedName>
    <definedName name="_______________DAT5" localSheetId="1">#REF!</definedName>
    <definedName name="_______________DAT5" localSheetId="3">#REF!</definedName>
    <definedName name="_______________DAT5">#REF!</definedName>
    <definedName name="_______________DAT6" localSheetId="1">#REF!</definedName>
    <definedName name="_______________DAT6" localSheetId="3">#REF!</definedName>
    <definedName name="_______________DAT6">#REF!</definedName>
    <definedName name="_______________DAT7" localSheetId="1">#REF!</definedName>
    <definedName name="_______________DAT7" localSheetId="3">#REF!</definedName>
    <definedName name="_______________DAT7">#REF!</definedName>
    <definedName name="_______________DAT8" localSheetId="1">#REF!</definedName>
    <definedName name="_______________DAT8" localSheetId="3">#REF!</definedName>
    <definedName name="_______________DAT8">#REF!</definedName>
    <definedName name="_______________DAT9" localSheetId="1">#REF!</definedName>
    <definedName name="_______________DAT9" localSheetId="3">#REF!</definedName>
    <definedName name="_______________DAT9">#REF!</definedName>
    <definedName name="_______________FEB107" localSheetId="1" hidden="1">#REF!</definedName>
    <definedName name="_______________FEB107" localSheetId="3" hidden="1">#REF!</definedName>
    <definedName name="_______________FEB107" hidden="1">#REF!</definedName>
    <definedName name="_______________ISP4" localSheetId="1">#REF!</definedName>
    <definedName name="_______________ISP4" localSheetId="3">#REF!</definedName>
    <definedName name="_______________ISP4">#REF!</definedName>
    <definedName name="_______________TAB1" localSheetId="1">#REF!</definedName>
    <definedName name="_______________TAB1" localSheetId="3">#REF!</definedName>
    <definedName name="_______________TAB1">#REF!</definedName>
    <definedName name="_______________TAB2" localSheetId="1">#REF!</definedName>
    <definedName name="_______________TAB2" localSheetId="3">#REF!</definedName>
    <definedName name="_______________TAB2">#REF!</definedName>
    <definedName name="_______________TG1" localSheetId="1">#REF!</definedName>
    <definedName name="_______________TG1" localSheetId="3">#REF!</definedName>
    <definedName name="_______________TG1">#REF!</definedName>
    <definedName name="_______________TG10" localSheetId="1">#REF!</definedName>
    <definedName name="_______________TG10" localSheetId="3">#REF!</definedName>
    <definedName name="_______________TG10">#REF!</definedName>
    <definedName name="_______________TG11" localSheetId="1">#REF!</definedName>
    <definedName name="_______________TG11" localSheetId="3">#REF!</definedName>
    <definedName name="_______________TG11">#REF!</definedName>
    <definedName name="_______________TG12" localSheetId="1">#REF!</definedName>
    <definedName name="_______________TG12" localSheetId="3">#REF!</definedName>
    <definedName name="_______________TG12">#REF!</definedName>
    <definedName name="_______________TG13" localSheetId="1">#REF!</definedName>
    <definedName name="_______________TG13" localSheetId="3">#REF!</definedName>
    <definedName name="_______________TG13">#REF!</definedName>
    <definedName name="_______________TG14" localSheetId="1">#REF!</definedName>
    <definedName name="_______________TG14" localSheetId="3">#REF!</definedName>
    <definedName name="_______________TG14">#REF!</definedName>
    <definedName name="_______________TG15" localSheetId="1">#REF!</definedName>
    <definedName name="_______________TG15" localSheetId="3">#REF!</definedName>
    <definedName name="_______________TG15">#REF!</definedName>
    <definedName name="_______________TG16" localSheetId="1">#REF!</definedName>
    <definedName name="_______________TG16" localSheetId="3">#REF!</definedName>
    <definedName name="_______________TG16">#REF!</definedName>
    <definedName name="_______________TG17" localSheetId="1">#REF!</definedName>
    <definedName name="_______________TG17" localSheetId="3">#REF!</definedName>
    <definedName name="_______________TG17">#REF!</definedName>
    <definedName name="_______________TG18" localSheetId="1">#REF!</definedName>
    <definedName name="_______________TG18" localSheetId="3">#REF!</definedName>
    <definedName name="_______________TG18">#REF!</definedName>
    <definedName name="_______________TG19" localSheetId="1">#REF!</definedName>
    <definedName name="_______________TG19" localSheetId="3">#REF!</definedName>
    <definedName name="_______________TG19">#REF!</definedName>
    <definedName name="_______________TG2" localSheetId="1">#REF!</definedName>
    <definedName name="_______________TG2" localSheetId="3">#REF!</definedName>
    <definedName name="_______________TG2">#REF!</definedName>
    <definedName name="_______________TG20" localSheetId="1">#REF!</definedName>
    <definedName name="_______________TG20" localSheetId="3">#REF!</definedName>
    <definedName name="_______________TG20">#REF!</definedName>
    <definedName name="_______________TG21" localSheetId="1">#REF!</definedName>
    <definedName name="_______________TG21" localSheetId="3">#REF!</definedName>
    <definedName name="_______________TG21">#REF!</definedName>
    <definedName name="_______________TG22" localSheetId="1">#REF!</definedName>
    <definedName name="_______________TG22" localSheetId="3">#REF!</definedName>
    <definedName name="_______________TG22">#REF!</definedName>
    <definedName name="_______________TG23" localSheetId="1">#REF!</definedName>
    <definedName name="_______________TG23" localSheetId="3">#REF!</definedName>
    <definedName name="_______________TG23">#REF!</definedName>
    <definedName name="_______________TG24" localSheetId="1">#REF!</definedName>
    <definedName name="_______________TG24" localSheetId="3">#REF!</definedName>
    <definedName name="_______________TG24">#REF!</definedName>
    <definedName name="_______________TG25" localSheetId="1">#REF!</definedName>
    <definedName name="_______________TG25" localSheetId="3">#REF!</definedName>
    <definedName name="_______________TG25">#REF!</definedName>
    <definedName name="_______________TG26" localSheetId="1">#REF!</definedName>
    <definedName name="_______________TG26" localSheetId="3">#REF!</definedName>
    <definedName name="_______________TG26">#REF!</definedName>
    <definedName name="_______________TG27" localSheetId="1">#REF!</definedName>
    <definedName name="_______________TG27" localSheetId="3">#REF!</definedName>
    <definedName name="_______________TG27">#REF!</definedName>
    <definedName name="_______________TG28" localSheetId="1">#REF!</definedName>
    <definedName name="_______________TG28" localSheetId="3">#REF!</definedName>
    <definedName name="_______________TG28">#REF!</definedName>
    <definedName name="_______________TG29" localSheetId="1">#REF!</definedName>
    <definedName name="_______________TG29" localSheetId="3">#REF!</definedName>
    <definedName name="_______________TG29">#REF!</definedName>
    <definedName name="_______________TG3" localSheetId="1">#REF!</definedName>
    <definedName name="_______________TG3" localSheetId="3">#REF!</definedName>
    <definedName name="_______________TG3">#REF!</definedName>
    <definedName name="_______________TG30" localSheetId="1">#REF!</definedName>
    <definedName name="_______________TG30" localSheetId="3">#REF!</definedName>
    <definedName name="_______________TG30">#REF!</definedName>
    <definedName name="_______________TG31" localSheetId="1">#REF!</definedName>
    <definedName name="_______________TG31" localSheetId="3">#REF!</definedName>
    <definedName name="_______________TG31">#REF!</definedName>
    <definedName name="_______________TG4" localSheetId="1">#REF!</definedName>
    <definedName name="_______________TG4" localSheetId="3">#REF!</definedName>
    <definedName name="_______________TG4">#REF!</definedName>
    <definedName name="_______________TG5" localSheetId="1">#REF!</definedName>
    <definedName name="_______________TG5" localSheetId="3">#REF!</definedName>
    <definedName name="_______________TG5">#REF!</definedName>
    <definedName name="_______________TG6" localSheetId="1">#REF!</definedName>
    <definedName name="_______________TG6" localSheetId="3">#REF!</definedName>
    <definedName name="_______________TG6">#REF!</definedName>
    <definedName name="_______________TG7" localSheetId="1">#REF!</definedName>
    <definedName name="_______________TG7" localSheetId="3">#REF!</definedName>
    <definedName name="_______________TG7">#REF!</definedName>
    <definedName name="_______________TG8" localSheetId="1">#REF!</definedName>
    <definedName name="_______________TG8" localSheetId="3">#REF!</definedName>
    <definedName name="_______________TG8">#REF!</definedName>
    <definedName name="_______________TG9" localSheetId="1">#REF!</definedName>
    <definedName name="_______________TG9" localSheetId="3">#REF!</definedName>
    <definedName name="_______________TG9">#REF!</definedName>
    <definedName name="_______________xlnm.Print_Area_3">NA()</definedName>
    <definedName name="______________DAT1" localSheetId="1">#REF!</definedName>
    <definedName name="______________DAT1" localSheetId="3">#REF!</definedName>
    <definedName name="______________DAT1">#REF!</definedName>
    <definedName name="______________DAT10" localSheetId="1">#REF!</definedName>
    <definedName name="______________DAT10" localSheetId="3">#REF!</definedName>
    <definedName name="______________DAT10">#REF!</definedName>
    <definedName name="______________DAT2" localSheetId="1">#REF!</definedName>
    <definedName name="______________DAT2" localSheetId="3">#REF!</definedName>
    <definedName name="______________DAT2">#REF!</definedName>
    <definedName name="______________DAT3" localSheetId="1">#REF!</definedName>
    <definedName name="______________DAT3" localSheetId="3">#REF!</definedName>
    <definedName name="______________DAT3">#REF!</definedName>
    <definedName name="______________DAT4" localSheetId="1">#REF!</definedName>
    <definedName name="______________DAT4" localSheetId="3">#REF!</definedName>
    <definedName name="______________DAT4">#REF!</definedName>
    <definedName name="______________DAT5" localSheetId="1">#REF!</definedName>
    <definedName name="______________DAT5" localSheetId="3">#REF!</definedName>
    <definedName name="______________DAT5">#REF!</definedName>
    <definedName name="______________DAT6" localSheetId="1">#REF!</definedName>
    <definedName name="______________DAT6" localSheetId="3">#REF!</definedName>
    <definedName name="______________DAT6">#REF!</definedName>
    <definedName name="______________DAT7" localSheetId="1">#REF!</definedName>
    <definedName name="______________DAT7" localSheetId="3">#REF!</definedName>
    <definedName name="______________DAT7">#REF!</definedName>
    <definedName name="______________DAT8" localSheetId="1">#REF!</definedName>
    <definedName name="______________DAT8" localSheetId="3">#REF!</definedName>
    <definedName name="______________DAT8">#REF!</definedName>
    <definedName name="______________DAT9" localSheetId="1">#REF!</definedName>
    <definedName name="______________DAT9" localSheetId="3">#REF!</definedName>
    <definedName name="______________DAT9">#REF!</definedName>
    <definedName name="______________FEB107" localSheetId="1" hidden="1">#REF!</definedName>
    <definedName name="______________FEB107" localSheetId="3" hidden="1">#REF!</definedName>
    <definedName name="______________FEB107" hidden="1">#REF!</definedName>
    <definedName name="______________ISP4" localSheetId="1">#REF!</definedName>
    <definedName name="______________ISP4" localSheetId="3">#REF!</definedName>
    <definedName name="______________ISP4">#REF!</definedName>
    <definedName name="______________MAy0201" localSheetId="1">#REF!</definedName>
    <definedName name="______________MAy0201" localSheetId="3">#REF!</definedName>
    <definedName name="______________MAy0201">#REF!</definedName>
    <definedName name="______________TAB1" localSheetId="1">#REF!</definedName>
    <definedName name="______________TAB1" localSheetId="3">#REF!</definedName>
    <definedName name="______________TAB1">#REF!</definedName>
    <definedName name="______________TAB2" localSheetId="1">#REF!</definedName>
    <definedName name="______________TAB2" localSheetId="3">#REF!</definedName>
    <definedName name="______________TAB2">#REF!</definedName>
    <definedName name="______________TG1" localSheetId="1">#REF!</definedName>
    <definedName name="______________TG1" localSheetId="3">#REF!</definedName>
    <definedName name="______________TG1">#REF!</definedName>
    <definedName name="______________TG10" localSheetId="1">#REF!</definedName>
    <definedName name="______________TG10" localSheetId="3">#REF!</definedName>
    <definedName name="______________TG10">#REF!</definedName>
    <definedName name="______________TG11" localSheetId="1">#REF!</definedName>
    <definedName name="______________TG11" localSheetId="3">#REF!</definedName>
    <definedName name="______________TG11">#REF!</definedName>
    <definedName name="______________TG12" localSheetId="1">#REF!</definedName>
    <definedName name="______________TG12" localSheetId="3">#REF!</definedName>
    <definedName name="______________TG12">#REF!</definedName>
    <definedName name="______________TG13" localSheetId="1">#REF!</definedName>
    <definedName name="______________TG13" localSheetId="3">#REF!</definedName>
    <definedName name="______________TG13">#REF!</definedName>
    <definedName name="______________TG14" localSheetId="1">#REF!</definedName>
    <definedName name="______________TG14" localSheetId="3">#REF!</definedName>
    <definedName name="______________TG14">#REF!</definedName>
    <definedName name="______________TG15" localSheetId="1">#REF!</definedName>
    <definedName name="______________TG15" localSheetId="3">#REF!</definedName>
    <definedName name="______________TG15">#REF!</definedName>
    <definedName name="______________TG16" localSheetId="1">#REF!</definedName>
    <definedName name="______________TG16" localSheetId="3">#REF!</definedName>
    <definedName name="______________TG16">#REF!</definedName>
    <definedName name="______________TG17" localSheetId="1">#REF!</definedName>
    <definedName name="______________TG17" localSheetId="3">#REF!</definedName>
    <definedName name="______________TG17">#REF!</definedName>
    <definedName name="______________TG18" localSheetId="1">#REF!</definedName>
    <definedName name="______________TG18" localSheetId="3">#REF!</definedName>
    <definedName name="______________TG18">#REF!</definedName>
    <definedName name="______________TG19" localSheetId="1">#REF!</definedName>
    <definedName name="______________TG19" localSheetId="3">#REF!</definedName>
    <definedName name="______________TG19">#REF!</definedName>
    <definedName name="______________TG2" localSheetId="1">#REF!</definedName>
    <definedName name="______________TG2" localSheetId="3">#REF!</definedName>
    <definedName name="______________TG2">#REF!</definedName>
    <definedName name="______________TG20" localSheetId="1">#REF!</definedName>
    <definedName name="______________TG20" localSheetId="3">#REF!</definedName>
    <definedName name="______________TG20">#REF!</definedName>
    <definedName name="______________TG21" localSheetId="1">#REF!</definedName>
    <definedName name="______________TG21" localSheetId="3">#REF!</definedName>
    <definedName name="______________TG21">#REF!</definedName>
    <definedName name="______________TG22" localSheetId="1">#REF!</definedName>
    <definedName name="______________TG22" localSheetId="3">#REF!</definedName>
    <definedName name="______________TG22">#REF!</definedName>
    <definedName name="______________TG23" localSheetId="1">#REF!</definedName>
    <definedName name="______________TG23" localSheetId="3">#REF!</definedName>
    <definedName name="______________TG23">#REF!</definedName>
    <definedName name="______________TG24" localSheetId="1">#REF!</definedName>
    <definedName name="______________TG24" localSheetId="3">#REF!</definedName>
    <definedName name="______________TG24">#REF!</definedName>
    <definedName name="______________TG25" localSheetId="1">#REF!</definedName>
    <definedName name="______________TG25" localSheetId="3">#REF!</definedName>
    <definedName name="______________TG25">#REF!</definedName>
    <definedName name="______________TG26" localSheetId="1">#REF!</definedName>
    <definedName name="______________TG26" localSheetId="3">#REF!</definedName>
    <definedName name="______________TG26">#REF!</definedName>
    <definedName name="______________TG27" localSheetId="1">#REF!</definedName>
    <definedName name="______________TG27" localSheetId="3">#REF!</definedName>
    <definedName name="______________TG27">#REF!</definedName>
    <definedName name="______________TG28" localSheetId="1">#REF!</definedName>
    <definedName name="______________TG28" localSheetId="3">#REF!</definedName>
    <definedName name="______________TG28">#REF!</definedName>
    <definedName name="______________TG29" localSheetId="1">#REF!</definedName>
    <definedName name="______________TG29" localSheetId="3">#REF!</definedName>
    <definedName name="______________TG29">#REF!</definedName>
    <definedName name="______________TG3" localSheetId="1">#REF!</definedName>
    <definedName name="______________TG3" localSheetId="3">#REF!</definedName>
    <definedName name="______________TG3">#REF!</definedName>
    <definedName name="______________TG30" localSheetId="1">#REF!</definedName>
    <definedName name="______________TG30" localSheetId="3">#REF!</definedName>
    <definedName name="______________TG30">#REF!</definedName>
    <definedName name="______________TG31" localSheetId="1">#REF!</definedName>
    <definedName name="______________TG31" localSheetId="3">#REF!</definedName>
    <definedName name="______________TG31">#REF!</definedName>
    <definedName name="______________TG4" localSheetId="1">#REF!</definedName>
    <definedName name="______________TG4" localSheetId="3">#REF!</definedName>
    <definedName name="______________TG4">#REF!</definedName>
    <definedName name="______________TG5" localSheetId="1">#REF!</definedName>
    <definedName name="______________TG5" localSheetId="3">#REF!</definedName>
    <definedName name="______________TG5">#REF!</definedName>
    <definedName name="______________TG6" localSheetId="1">#REF!</definedName>
    <definedName name="______________TG6" localSheetId="3">#REF!</definedName>
    <definedName name="______________TG6">#REF!</definedName>
    <definedName name="______________TG7" localSheetId="1">#REF!</definedName>
    <definedName name="______________TG7" localSheetId="3">#REF!</definedName>
    <definedName name="______________TG7">#REF!</definedName>
    <definedName name="______________TG8" localSheetId="1">#REF!</definedName>
    <definedName name="______________TG8" localSheetId="3">#REF!</definedName>
    <definedName name="______________TG8">#REF!</definedName>
    <definedName name="______________TG9" localSheetId="1">#REF!</definedName>
    <definedName name="______________TG9" localSheetId="3">#REF!</definedName>
    <definedName name="______________TG9">#REF!</definedName>
    <definedName name="______________xlnm.Print_Area_3">NA()</definedName>
    <definedName name="_____________DAT1" localSheetId="1">#REF!</definedName>
    <definedName name="_____________DAT1" localSheetId="3">#REF!</definedName>
    <definedName name="_____________DAT1">#REF!</definedName>
    <definedName name="_____________DAT10" localSheetId="1">#REF!</definedName>
    <definedName name="_____________DAT10" localSheetId="3">#REF!</definedName>
    <definedName name="_____________DAT10">#REF!</definedName>
    <definedName name="_____________DAT2" localSheetId="1">#REF!</definedName>
    <definedName name="_____________DAT2" localSheetId="3">#REF!</definedName>
    <definedName name="_____________DAT2">#REF!</definedName>
    <definedName name="_____________DAT3" localSheetId="1">#REF!</definedName>
    <definedName name="_____________DAT3" localSheetId="3">#REF!</definedName>
    <definedName name="_____________DAT3">#REF!</definedName>
    <definedName name="_____________DAT4" localSheetId="1">#REF!</definedName>
    <definedName name="_____________DAT4" localSheetId="3">#REF!</definedName>
    <definedName name="_____________DAT4">#REF!</definedName>
    <definedName name="_____________DAT5" localSheetId="1">#REF!</definedName>
    <definedName name="_____________DAT5" localSheetId="3">#REF!</definedName>
    <definedName name="_____________DAT5">#REF!</definedName>
    <definedName name="_____________DAT6" localSheetId="1">#REF!</definedName>
    <definedName name="_____________DAT6" localSheetId="3">#REF!</definedName>
    <definedName name="_____________DAT6">#REF!</definedName>
    <definedName name="_____________DAT7" localSheetId="1">#REF!</definedName>
    <definedName name="_____________DAT7" localSheetId="3">#REF!</definedName>
    <definedName name="_____________DAT7">#REF!</definedName>
    <definedName name="_____________DAT8" localSheetId="1">#REF!</definedName>
    <definedName name="_____________DAT8" localSheetId="3">#REF!</definedName>
    <definedName name="_____________DAT8">#REF!</definedName>
    <definedName name="_____________DAT9" localSheetId="1">#REF!</definedName>
    <definedName name="_____________DAT9" localSheetId="3">#REF!</definedName>
    <definedName name="_____________DAT9">#REF!</definedName>
    <definedName name="_____________FEB107" localSheetId="1" hidden="1">#REF!</definedName>
    <definedName name="_____________FEB107" localSheetId="3" hidden="1">#REF!</definedName>
    <definedName name="_____________FEB107" hidden="1">#REF!</definedName>
    <definedName name="_____________ISP4" localSheetId="1">#REF!</definedName>
    <definedName name="_____________ISP4" localSheetId="3">#REF!</definedName>
    <definedName name="_____________ISP4">#REF!</definedName>
    <definedName name="_____________MAy0201" localSheetId="1">#REF!</definedName>
    <definedName name="_____________MAy0201" localSheetId="3">#REF!</definedName>
    <definedName name="_____________MAy0201">#REF!</definedName>
    <definedName name="_____________TAB1" localSheetId="1">#REF!</definedName>
    <definedName name="_____________TAB1" localSheetId="3">#REF!</definedName>
    <definedName name="_____________TAB1">#REF!</definedName>
    <definedName name="_____________TAB2" localSheetId="1">#REF!</definedName>
    <definedName name="_____________TAB2" localSheetId="3">#REF!</definedName>
    <definedName name="_____________TAB2">#REF!</definedName>
    <definedName name="_____________TG1" localSheetId="1">#REF!</definedName>
    <definedName name="_____________TG1" localSheetId="3">#REF!</definedName>
    <definedName name="_____________TG1">#REF!</definedName>
    <definedName name="_____________TG10" localSheetId="1">#REF!</definedName>
    <definedName name="_____________TG10" localSheetId="3">#REF!</definedName>
    <definedName name="_____________TG10">#REF!</definedName>
    <definedName name="_____________TG11" localSheetId="1">#REF!</definedName>
    <definedName name="_____________TG11" localSheetId="3">#REF!</definedName>
    <definedName name="_____________TG11">#REF!</definedName>
    <definedName name="_____________TG12" localSheetId="1">#REF!</definedName>
    <definedName name="_____________TG12" localSheetId="3">#REF!</definedName>
    <definedName name="_____________TG12">#REF!</definedName>
    <definedName name="_____________TG13" localSheetId="1">#REF!</definedName>
    <definedName name="_____________TG13" localSheetId="3">#REF!</definedName>
    <definedName name="_____________TG13">#REF!</definedName>
    <definedName name="_____________TG14" localSheetId="1">#REF!</definedName>
    <definedName name="_____________TG14" localSheetId="3">#REF!</definedName>
    <definedName name="_____________TG14">#REF!</definedName>
    <definedName name="_____________TG15" localSheetId="1">#REF!</definedName>
    <definedName name="_____________TG15" localSheetId="3">#REF!</definedName>
    <definedName name="_____________TG15">#REF!</definedName>
    <definedName name="_____________TG16" localSheetId="1">#REF!</definedName>
    <definedName name="_____________TG16" localSheetId="3">#REF!</definedName>
    <definedName name="_____________TG16">#REF!</definedName>
    <definedName name="_____________TG17" localSheetId="1">#REF!</definedName>
    <definedName name="_____________TG17" localSheetId="3">#REF!</definedName>
    <definedName name="_____________TG17">#REF!</definedName>
    <definedName name="_____________TG18" localSheetId="1">#REF!</definedName>
    <definedName name="_____________TG18" localSheetId="3">#REF!</definedName>
    <definedName name="_____________TG18">#REF!</definedName>
    <definedName name="_____________TG19" localSheetId="1">#REF!</definedName>
    <definedName name="_____________TG19" localSheetId="3">#REF!</definedName>
    <definedName name="_____________TG19">#REF!</definedName>
    <definedName name="_____________TG2" localSheetId="1">#REF!</definedName>
    <definedName name="_____________TG2" localSheetId="3">#REF!</definedName>
    <definedName name="_____________TG2">#REF!</definedName>
    <definedName name="_____________TG20" localSheetId="1">#REF!</definedName>
    <definedName name="_____________TG20" localSheetId="3">#REF!</definedName>
    <definedName name="_____________TG20">#REF!</definedName>
    <definedName name="_____________TG21" localSheetId="1">#REF!</definedName>
    <definedName name="_____________TG21" localSheetId="3">#REF!</definedName>
    <definedName name="_____________TG21">#REF!</definedName>
    <definedName name="_____________TG22" localSheetId="1">#REF!</definedName>
    <definedName name="_____________TG22" localSheetId="3">#REF!</definedName>
    <definedName name="_____________TG22">#REF!</definedName>
    <definedName name="_____________TG23" localSheetId="1">#REF!</definedName>
    <definedName name="_____________TG23" localSheetId="3">#REF!</definedName>
    <definedName name="_____________TG23">#REF!</definedName>
    <definedName name="_____________TG24" localSheetId="1">#REF!</definedName>
    <definedName name="_____________TG24" localSheetId="3">#REF!</definedName>
    <definedName name="_____________TG24">#REF!</definedName>
    <definedName name="_____________TG25" localSheetId="1">#REF!</definedName>
    <definedName name="_____________TG25" localSheetId="3">#REF!</definedName>
    <definedName name="_____________TG25">#REF!</definedName>
    <definedName name="_____________TG26" localSheetId="1">#REF!</definedName>
    <definedName name="_____________TG26" localSheetId="3">#REF!</definedName>
    <definedName name="_____________TG26">#REF!</definedName>
    <definedName name="_____________TG27" localSheetId="1">#REF!</definedName>
    <definedName name="_____________TG27" localSheetId="3">#REF!</definedName>
    <definedName name="_____________TG27">#REF!</definedName>
    <definedName name="_____________TG28" localSheetId="1">#REF!</definedName>
    <definedName name="_____________TG28" localSheetId="3">#REF!</definedName>
    <definedName name="_____________TG28">#REF!</definedName>
    <definedName name="_____________TG29" localSheetId="1">#REF!</definedName>
    <definedName name="_____________TG29" localSheetId="3">#REF!</definedName>
    <definedName name="_____________TG29">#REF!</definedName>
    <definedName name="_____________TG3" localSheetId="1">#REF!</definedName>
    <definedName name="_____________TG3" localSheetId="3">#REF!</definedName>
    <definedName name="_____________TG3">#REF!</definedName>
    <definedName name="_____________TG30" localSheetId="1">#REF!</definedName>
    <definedName name="_____________TG30" localSheetId="3">#REF!</definedName>
    <definedName name="_____________TG30">#REF!</definedName>
    <definedName name="_____________TG31" localSheetId="1">#REF!</definedName>
    <definedName name="_____________TG31" localSheetId="3">#REF!</definedName>
    <definedName name="_____________TG31">#REF!</definedName>
    <definedName name="_____________TG4" localSheetId="1">#REF!</definedName>
    <definedName name="_____________TG4" localSheetId="3">#REF!</definedName>
    <definedName name="_____________TG4">#REF!</definedName>
    <definedName name="_____________TG5" localSheetId="1">#REF!</definedName>
    <definedName name="_____________TG5" localSheetId="3">#REF!</definedName>
    <definedName name="_____________TG5">#REF!</definedName>
    <definedName name="_____________TG6" localSheetId="1">#REF!</definedName>
    <definedName name="_____________TG6" localSheetId="3">#REF!</definedName>
    <definedName name="_____________TG6">#REF!</definedName>
    <definedName name="_____________TG7" localSheetId="1">#REF!</definedName>
    <definedName name="_____________TG7" localSheetId="3">#REF!</definedName>
    <definedName name="_____________TG7">#REF!</definedName>
    <definedName name="_____________TG8" localSheetId="1">#REF!</definedName>
    <definedName name="_____________TG8" localSheetId="3">#REF!</definedName>
    <definedName name="_____________TG8">#REF!</definedName>
    <definedName name="_____________TG9" localSheetId="1">#REF!</definedName>
    <definedName name="_____________TG9" localSheetId="3">#REF!</definedName>
    <definedName name="_____________TG9">#REF!</definedName>
    <definedName name="_____________xlnm.Print_Area_3">NA()</definedName>
    <definedName name="____________DAT1" localSheetId="1">#REF!</definedName>
    <definedName name="____________DAT1" localSheetId="3">#REF!</definedName>
    <definedName name="____________DAT1">#REF!</definedName>
    <definedName name="____________DAT10" localSheetId="1">#REF!</definedName>
    <definedName name="____________DAT10" localSheetId="3">#REF!</definedName>
    <definedName name="____________DAT10">#REF!</definedName>
    <definedName name="____________DAT2" localSheetId="1">#REF!</definedName>
    <definedName name="____________DAT2" localSheetId="3">#REF!</definedName>
    <definedName name="____________DAT2">#REF!</definedName>
    <definedName name="____________DAT3" localSheetId="1">#REF!</definedName>
    <definedName name="____________DAT3" localSheetId="3">#REF!</definedName>
    <definedName name="____________DAT3">#REF!</definedName>
    <definedName name="____________DAT4" localSheetId="1">#REF!</definedName>
    <definedName name="____________DAT4" localSheetId="3">#REF!</definedName>
    <definedName name="____________DAT4">#REF!</definedName>
    <definedName name="____________DAT5" localSheetId="1">#REF!</definedName>
    <definedName name="____________DAT5" localSheetId="3">#REF!</definedName>
    <definedName name="____________DAT5">#REF!</definedName>
    <definedName name="____________DAT6" localSheetId="1">#REF!</definedName>
    <definedName name="____________DAT6" localSheetId="3">#REF!</definedName>
    <definedName name="____________DAT6">#REF!</definedName>
    <definedName name="____________DAT7" localSheetId="1">#REF!</definedName>
    <definedName name="____________DAT7" localSheetId="3">#REF!</definedName>
    <definedName name="____________DAT7">#REF!</definedName>
    <definedName name="____________DAT8" localSheetId="1">#REF!</definedName>
    <definedName name="____________DAT8" localSheetId="3">#REF!</definedName>
    <definedName name="____________DAT8">#REF!</definedName>
    <definedName name="____________DAT9" localSheetId="1">#REF!</definedName>
    <definedName name="____________DAT9" localSheetId="3">#REF!</definedName>
    <definedName name="____________DAT9">#REF!</definedName>
    <definedName name="____________FEB107" localSheetId="1" hidden="1">#REF!</definedName>
    <definedName name="____________FEB107" localSheetId="3" hidden="1">#REF!</definedName>
    <definedName name="____________FEB107" hidden="1">#REF!</definedName>
    <definedName name="____________ISP4" localSheetId="1">#REF!</definedName>
    <definedName name="____________ISP4" localSheetId="3">#REF!</definedName>
    <definedName name="____________ISP4">#REF!</definedName>
    <definedName name="____________MAy0201" localSheetId="1">#REF!</definedName>
    <definedName name="____________MAy0201" localSheetId="3">#REF!</definedName>
    <definedName name="____________MAy0201">#REF!</definedName>
    <definedName name="____________TAB1" localSheetId="1">#REF!</definedName>
    <definedName name="____________TAB1" localSheetId="3">#REF!</definedName>
    <definedName name="____________TAB1">#REF!</definedName>
    <definedName name="____________TAB2" localSheetId="1">#REF!</definedName>
    <definedName name="____________TAB2" localSheetId="3">#REF!</definedName>
    <definedName name="____________TAB2">#REF!</definedName>
    <definedName name="____________TG1" localSheetId="1">#REF!</definedName>
    <definedName name="____________TG1" localSheetId="3">#REF!</definedName>
    <definedName name="____________TG1">#REF!</definedName>
    <definedName name="____________TG10" localSheetId="1">#REF!</definedName>
    <definedName name="____________TG10" localSheetId="3">#REF!</definedName>
    <definedName name="____________TG10">#REF!</definedName>
    <definedName name="____________TG11" localSheetId="1">#REF!</definedName>
    <definedName name="____________TG11" localSheetId="3">#REF!</definedName>
    <definedName name="____________TG11">#REF!</definedName>
    <definedName name="____________TG12" localSheetId="1">#REF!</definedName>
    <definedName name="____________TG12" localSheetId="3">#REF!</definedName>
    <definedName name="____________TG12">#REF!</definedName>
    <definedName name="____________TG13" localSheetId="1">#REF!</definedName>
    <definedName name="____________TG13" localSheetId="3">#REF!</definedName>
    <definedName name="____________TG13">#REF!</definedName>
    <definedName name="____________TG14" localSheetId="1">#REF!</definedName>
    <definedName name="____________TG14" localSheetId="3">#REF!</definedName>
    <definedName name="____________TG14">#REF!</definedName>
    <definedName name="____________TG15" localSheetId="1">#REF!</definedName>
    <definedName name="____________TG15" localSheetId="3">#REF!</definedName>
    <definedName name="____________TG15">#REF!</definedName>
    <definedName name="____________TG16" localSheetId="1">#REF!</definedName>
    <definedName name="____________TG16" localSheetId="3">#REF!</definedName>
    <definedName name="____________TG16">#REF!</definedName>
    <definedName name="____________TG17" localSheetId="1">#REF!</definedName>
    <definedName name="____________TG17" localSheetId="3">#REF!</definedName>
    <definedName name="____________TG17">#REF!</definedName>
    <definedName name="____________TG18" localSheetId="1">#REF!</definedName>
    <definedName name="____________TG18" localSheetId="3">#REF!</definedName>
    <definedName name="____________TG18">#REF!</definedName>
    <definedName name="____________TG19" localSheetId="1">#REF!</definedName>
    <definedName name="____________TG19" localSheetId="3">#REF!</definedName>
    <definedName name="____________TG19">#REF!</definedName>
    <definedName name="____________TG2" localSheetId="1">#REF!</definedName>
    <definedName name="____________TG2" localSheetId="3">#REF!</definedName>
    <definedName name="____________TG2">#REF!</definedName>
    <definedName name="____________TG20" localSheetId="1">#REF!</definedName>
    <definedName name="____________TG20" localSheetId="3">#REF!</definedName>
    <definedName name="____________TG20">#REF!</definedName>
    <definedName name="____________TG21" localSheetId="1">#REF!</definedName>
    <definedName name="____________TG21" localSheetId="3">#REF!</definedName>
    <definedName name="____________TG21">#REF!</definedName>
    <definedName name="____________TG22" localSheetId="1">#REF!</definedName>
    <definedName name="____________TG22" localSheetId="3">#REF!</definedName>
    <definedName name="____________TG22">#REF!</definedName>
    <definedName name="____________TG23" localSheetId="1">#REF!</definedName>
    <definedName name="____________TG23" localSheetId="3">#REF!</definedName>
    <definedName name="____________TG23">#REF!</definedName>
    <definedName name="____________TG24" localSheetId="1">#REF!</definedName>
    <definedName name="____________TG24" localSheetId="3">#REF!</definedName>
    <definedName name="____________TG24">#REF!</definedName>
    <definedName name="____________TG25" localSheetId="1">#REF!</definedName>
    <definedName name="____________TG25" localSheetId="3">#REF!</definedName>
    <definedName name="____________TG25">#REF!</definedName>
    <definedName name="____________TG26" localSheetId="1">#REF!</definedName>
    <definedName name="____________TG26" localSheetId="3">#REF!</definedName>
    <definedName name="____________TG26">#REF!</definedName>
    <definedName name="____________TG27" localSheetId="1">#REF!</definedName>
    <definedName name="____________TG27" localSheetId="3">#REF!</definedName>
    <definedName name="____________TG27">#REF!</definedName>
    <definedName name="____________TG28" localSheetId="1">#REF!</definedName>
    <definedName name="____________TG28" localSheetId="3">#REF!</definedName>
    <definedName name="____________TG28">#REF!</definedName>
    <definedName name="____________TG29" localSheetId="1">#REF!</definedName>
    <definedName name="____________TG29" localSheetId="3">#REF!</definedName>
    <definedName name="____________TG29">#REF!</definedName>
    <definedName name="____________TG3" localSheetId="1">#REF!</definedName>
    <definedName name="____________TG3" localSheetId="3">#REF!</definedName>
    <definedName name="____________TG3">#REF!</definedName>
    <definedName name="____________TG30" localSheetId="1">#REF!</definedName>
    <definedName name="____________TG30" localSheetId="3">#REF!</definedName>
    <definedName name="____________TG30">#REF!</definedName>
    <definedName name="____________TG31" localSheetId="1">#REF!</definedName>
    <definedName name="____________TG31" localSheetId="3">#REF!</definedName>
    <definedName name="____________TG31">#REF!</definedName>
    <definedName name="____________TG4" localSheetId="1">#REF!</definedName>
    <definedName name="____________TG4" localSheetId="3">#REF!</definedName>
    <definedName name="____________TG4">#REF!</definedName>
    <definedName name="____________TG5" localSheetId="1">#REF!</definedName>
    <definedName name="____________TG5" localSheetId="3">#REF!</definedName>
    <definedName name="____________TG5">#REF!</definedName>
    <definedName name="____________TG6" localSheetId="1">#REF!</definedName>
    <definedName name="____________TG6" localSheetId="3">#REF!</definedName>
    <definedName name="____________TG6">#REF!</definedName>
    <definedName name="____________TG7" localSheetId="1">#REF!</definedName>
    <definedName name="____________TG7" localSheetId="3">#REF!</definedName>
    <definedName name="____________TG7">#REF!</definedName>
    <definedName name="____________TG8" localSheetId="1">#REF!</definedName>
    <definedName name="____________TG8" localSheetId="3">#REF!</definedName>
    <definedName name="____________TG8">#REF!</definedName>
    <definedName name="____________TG9" localSheetId="1">#REF!</definedName>
    <definedName name="____________TG9" localSheetId="3">#REF!</definedName>
    <definedName name="____________TG9">#REF!</definedName>
    <definedName name="____________xlnm.Print_Area_3">NA()</definedName>
    <definedName name="___________DAT1" localSheetId="1">#REF!</definedName>
    <definedName name="___________DAT1" localSheetId="3">#REF!</definedName>
    <definedName name="___________DAT1">#REF!</definedName>
    <definedName name="___________DAT10" localSheetId="1">#REF!</definedName>
    <definedName name="___________DAT10" localSheetId="3">#REF!</definedName>
    <definedName name="___________DAT10">#REF!</definedName>
    <definedName name="___________DAT2" localSheetId="1">#REF!</definedName>
    <definedName name="___________DAT2" localSheetId="3">#REF!</definedName>
    <definedName name="___________DAT2">#REF!</definedName>
    <definedName name="___________DAT3" localSheetId="1">#REF!</definedName>
    <definedName name="___________DAT3" localSheetId="3">#REF!</definedName>
    <definedName name="___________DAT3">#REF!</definedName>
    <definedName name="___________DAT4" localSheetId="1">#REF!</definedName>
    <definedName name="___________DAT4" localSheetId="3">#REF!</definedName>
    <definedName name="___________DAT4">#REF!</definedName>
    <definedName name="___________DAT5" localSheetId="1">#REF!</definedName>
    <definedName name="___________DAT5" localSheetId="3">#REF!</definedName>
    <definedName name="___________DAT5">#REF!</definedName>
    <definedName name="___________DAT6" localSheetId="1">#REF!</definedName>
    <definedName name="___________DAT6" localSheetId="3">#REF!</definedName>
    <definedName name="___________DAT6">#REF!</definedName>
    <definedName name="___________DAT7" localSheetId="1">#REF!</definedName>
    <definedName name="___________DAT7" localSheetId="3">#REF!</definedName>
    <definedName name="___________DAT7">#REF!</definedName>
    <definedName name="___________DAT8" localSheetId="1">#REF!</definedName>
    <definedName name="___________DAT8" localSheetId="3">#REF!</definedName>
    <definedName name="___________DAT8">#REF!</definedName>
    <definedName name="___________DAT9" localSheetId="1">#REF!</definedName>
    <definedName name="___________DAT9" localSheetId="3">#REF!</definedName>
    <definedName name="___________DAT9">#REF!</definedName>
    <definedName name="___________FEB107" localSheetId="1" hidden="1">#REF!</definedName>
    <definedName name="___________FEB107" localSheetId="3" hidden="1">#REF!</definedName>
    <definedName name="___________FEB107" hidden="1">#REF!</definedName>
    <definedName name="___________ISP4" localSheetId="1">#REF!</definedName>
    <definedName name="___________ISP4" localSheetId="3">#REF!</definedName>
    <definedName name="___________ISP4">#REF!</definedName>
    <definedName name="___________MAy0201" localSheetId="1">#REF!</definedName>
    <definedName name="___________MAy0201" localSheetId="3">#REF!</definedName>
    <definedName name="___________MAy0201">#REF!</definedName>
    <definedName name="___________TAB1" localSheetId="1">#REF!</definedName>
    <definedName name="___________TAB1" localSheetId="3">#REF!</definedName>
    <definedName name="___________TAB1">#REF!</definedName>
    <definedName name="___________TAB2" localSheetId="1">#REF!</definedName>
    <definedName name="___________TAB2" localSheetId="3">#REF!</definedName>
    <definedName name="___________TAB2">#REF!</definedName>
    <definedName name="___________TG1" localSheetId="1">#REF!</definedName>
    <definedName name="___________TG1" localSheetId="3">#REF!</definedName>
    <definedName name="___________TG1">#REF!</definedName>
    <definedName name="___________TG10" localSheetId="1">#REF!</definedName>
    <definedName name="___________TG10" localSheetId="3">#REF!</definedName>
    <definedName name="___________TG10">#REF!</definedName>
    <definedName name="___________TG11" localSheetId="1">#REF!</definedName>
    <definedName name="___________TG11" localSheetId="3">#REF!</definedName>
    <definedName name="___________TG11">#REF!</definedName>
    <definedName name="___________TG12" localSheetId="1">#REF!</definedName>
    <definedName name="___________TG12" localSheetId="3">#REF!</definedName>
    <definedName name="___________TG12">#REF!</definedName>
    <definedName name="___________TG13" localSheetId="1">#REF!</definedName>
    <definedName name="___________TG13" localSheetId="3">#REF!</definedName>
    <definedName name="___________TG13">#REF!</definedName>
    <definedName name="___________TG14" localSheetId="1">#REF!</definedName>
    <definedName name="___________TG14" localSheetId="3">#REF!</definedName>
    <definedName name="___________TG14">#REF!</definedName>
    <definedName name="___________TG15" localSheetId="1">#REF!</definedName>
    <definedName name="___________TG15" localSheetId="3">#REF!</definedName>
    <definedName name="___________TG15">#REF!</definedName>
    <definedName name="___________TG16" localSheetId="1">#REF!</definedName>
    <definedName name="___________TG16" localSheetId="3">#REF!</definedName>
    <definedName name="___________TG16">#REF!</definedName>
    <definedName name="___________TG17" localSheetId="1">#REF!</definedName>
    <definedName name="___________TG17" localSheetId="3">#REF!</definedName>
    <definedName name="___________TG17">#REF!</definedName>
    <definedName name="___________TG18" localSheetId="1">#REF!</definedName>
    <definedName name="___________TG18" localSheetId="3">#REF!</definedName>
    <definedName name="___________TG18">#REF!</definedName>
    <definedName name="___________TG19" localSheetId="1">#REF!</definedName>
    <definedName name="___________TG19" localSheetId="3">#REF!</definedName>
    <definedName name="___________TG19">#REF!</definedName>
    <definedName name="___________TG2" localSheetId="1">#REF!</definedName>
    <definedName name="___________TG2" localSheetId="3">#REF!</definedName>
    <definedName name="___________TG2">#REF!</definedName>
    <definedName name="___________TG20" localSheetId="1">#REF!</definedName>
    <definedName name="___________TG20" localSheetId="3">#REF!</definedName>
    <definedName name="___________TG20">#REF!</definedName>
    <definedName name="___________TG21" localSheetId="1">#REF!</definedName>
    <definedName name="___________TG21" localSheetId="3">#REF!</definedName>
    <definedName name="___________TG21">#REF!</definedName>
    <definedName name="___________TG22" localSheetId="1">#REF!</definedName>
    <definedName name="___________TG22" localSheetId="3">#REF!</definedName>
    <definedName name="___________TG22">#REF!</definedName>
    <definedName name="___________TG23" localSheetId="1">#REF!</definedName>
    <definedName name="___________TG23" localSheetId="3">#REF!</definedName>
    <definedName name="___________TG23">#REF!</definedName>
    <definedName name="___________TG24" localSheetId="1">#REF!</definedName>
    <definedName name="___________TG24" localSheetId="3">#REF!</definedName>
    <definedName name="___________TG24">#REF!</definedName>
    <definedName name="___________TG25" localSheetId="1">#REF!</definedName>
    <definedName name="___________TG25" localSheetId="3">#REF!</definedName>
    <definedName name="___________TG25">#REF!</definedName>
    <definedName name="___________TG26" localSheetId="1">#REF!</definedName>
    <definedName name="___________TG26" localSheetId="3">#REF!</definedName>
    <definedName name="___________TG26">#REF!</definedName>
    <definedName name="___________TG27" localSheetId="1">#REF!</definedName>
    <definedName name="___________TG27" localSheetId="3">#REF!</definedName>
    <definedName name="___________TG27">#REF!</definedName>
    <definedName name="___________TG28" localSheetId="1">#REF!</definedName>
    <definedName name="___________TG28" localSheetId="3">#REF!</definedName>
    <definedName name="___________TG28">#REF!</definedName>
    <definedName name="___________TG29" localSheetId="1">#REF!</definedName>
    <definedName name="___________TG29" localSheetId="3">#REF!</definedName>
    <definedName name="___________TG29">#REF!</definedName>
    <definedName name="___________TG3" localSheetId="1">#REF!</definedName>
    <definedName name="___________TG3" localSheetId="3">#REF!</definedName>
    <definedName name="___________TG3">#REF!</definedName>
    <definedName name="___________TG30" localSheetId="1">#REF!</definedName>
    <definedName name="___________TG30" localSheetId="3">#REF!</definedName>
    <definedName name="___________TG30">#REF!</definedName>
    <definedName name="___________TG31" localSheetId="1">#REF!</definedName>
    <definedName name="___________TG31" localSheetId="3">#REF!</definedName>
    <definedName name="___________TG31">#REF!</definedName>
    <definedName name="___________TG4" localSheetId="1">#REF!</definedName>
    <definedName name="___________TG4" localSheetId="3">#REF!</definedName>
    <definedName name="___________TG4">#REF!</definedName>
    <definedName name="___________TG5" localSheetId="1">#REF!</definedName>
    <definedName name="___________TG5" localSheetId="3">#REF!</definedName>
    <definedName name="___________TG5">#REF!</definedName>
    <definedName name="___________TG6" localSheetId="1">#REF!</definedName>
    <definedName name="___________TG6" localSheetId="3">#REF!</definedName>
    <definedName name="___________TG6">#REF!</definedName>
    <definedName name="___________TG7" localSheetId="1">#REF!</definedName>
    <definedName name="___________TG7" localSheetId="3">#REF!</definedName>
    <definedName name="___________TG7">#REF!</definedName>
    <definedName name="___________TG8" localSheetId="1">#REF!</definedName>
    <definedName name="___________TG8" localSheetId="3">#REF!</definedName>
    <definedName name="___________TG8">#REF!</definedName>
    <definedName name="___________TG9" localSheetId="1">#REF!</definedName>
    <definedName name="___________TG9" localSheetId="3">#REF!</definedName>
    <definedName name="___________TG9">#REF!</definedName>
    <definedName name="___________xlnm.Print_Area_3">NA()</definedName>
    <definedName name="__________DAT1" localSheetId="1">#REF!</definedName>
    <definedName name="__________DAT1" localSheetId="3">#REF!</definedName>
    <definedName name="__________DAT1">#REF!</definedName>
    <definedName name="__________DAT10" localSheetId="1">#REF!</definedName>
    <definedName name="__________DAT10" localSheetId="3">#REF!</definedName>
    <definedName name="__________DAT10">#REF!</definedName>
    <definedName name="__________DAT2" localSheetId="1">#REF!</definedName>
    <definedName name="__________DAT2" localSheetId="3">#REF!</definedName>
    <definedName name="__________DAT2">#REF!</definedName>
    <definedName name="__________DAT3" localSheetId="1">#REF!</definedName>
    <definedName name="__________DAT3" localSheetId="3">#REF!</definedName>
    <definedName name="__________DAT3">#REF!</definedName>
    <definedName name="__________DAT4" localSheetId="1">#REF!</definedName>
    <definedName name="__________DAT4" localSheetId="3">#REF!</definedName>
    <definedName name="__________DAT4">#REF!</definedName>
    <definedName name="__________DAT5" localSheetId="1">#REF!</definedName>
    <definedName name="__________DAT5" localSheetId="3">#REF!</definedName>
    <definedName name="__________DAT5">#REF!</definedName>
    <definedName name="__________DAT6" localSheetId="1">#REF!</definedName>
    <definedName name="__________DAT6" localSheetId="3">#REF!</definedName>
    <definedName name="__________DAT6">#REF!</definedName>
    <definedName name="__________DAT7" localSheetId="1">#REF!</definedName>
    <definedName name="__________DAT7" localSheetId="3">#REF!</definedName>
    <definedName name="__________DAT7">#REF!</definedName>
    <definedName name="__________DAT8" localSheetId="1">#REF!</definedName>
    <definedName name="__________DAT8" localSheetId="3">#REF!</definedName>
    <definedName name="__________DAT8">#REF!</definedName>
    <definedName name="__________DAT9" localSheetId="1">#REF!</definedName>
    <definedName name="__________DAT9" localSheetId="3">#REF!</definedName>
    <definedName name="__________DAT9">#REF!</definedName>
    <definedName name="__________FEB107" localSheetId="1" hidden="1">#REF!</definedName>
    <definedName name="__________FEB107" localSheetId="3" hidden="1">#REF!</definedName>
    <definedName name="__________FEB107" hidden="1">#REF!</definedName>
    <definedName name="__________ISP4" localSheetId="1">#REF!</definedName>
    <definedName name="__________ISP4" localSheetId="3">#REF!</definedName>
    <definedName name="__________ISP4">#REF!</definedName>
    <definedName name="__________MAy0201" localSheetId="1">#REF!</definedName>
    <definedName name="__________MAy0201" localSheetId="3">#REF!</definedName>
    <definedName name="__________MAy0201">#REF!</definedName>
    <definedName name="__________TAB1" localSheetId="1">#REF!</definedName>
    <definedName name="__________TAB1" localSheetId="3">#REF!</definedName>
    <definedName name="__________TAB1">#REF!</definedName>
    <definedName name="__________TAB2" localSheetId="1">#REF!</definedName>
    <definedName name="__________TAB2" localSheetId="3">#REF!</definedName>
    <definedName name="__________TAB2">#REF!</definedName>
    <definedName name="__________TG1" localSheetId="1">#REF!</definedName>
    <definedName name="__________TG1" localSheetId="3">#REF!</definedName>
    <definedName name="__________TG1">#REF!</definedName>
    <definedName name="__________TG10" localSheetId="1">#REF!</definedName>
    <definedName name="__________TG10" localSheetId="3">#REF!</definedName>
    <definedName name="__________TG10">#REF!</definedName>
    <definedName name="__________TG11" localSheetId="1">#REF!</definedName>
    <definedName name="__________TG11" localSheetId="3">#REF!</definedName>
    <definedName name="__________TG11">#REF!</definedName>
    <definedName name="__________TG12" localSheetId="1">#REF!</definedName>
    <definedName name="__________TG12" localSheetId="3">#REF!</definedName>
    <definedName name="__________TG12">#REF!</definedName>
    <definedName name="__________TG13" localSheetId="1">#REF!</definedName>
    <definedName name="__________TG13" localSheetId="3">#REF!</definedName>
    <definedName name="__________TG13">#REF!</definedName>
    <definedName name="__________TG14" localSheetId="1">#REF!</definedName>
    <definedName name="__________TG14" localSheetId="3">#REF!</definedName>
    <definedName name="__________TG14">#REF!</definedName>
    <definedName name="__________TG15" localSheetId="1">#REF!</definedName>
    <definedName name="__________TG15" localSheetId="3">#REF!</definedName>
    <definedName name="__________TG15">#REF!</definedName>
    <definedName name="__________TG16" localSheetId="1">#REF!</definedName>
    <definedName name="__________TG16" localSheetId="3">#REF!</definedName>
    <definedName name="__________TG16">#REF!</definedName>
    <definedName name="__________TG17" localSheetId="1">#REF!</definedName>
    <definedName name="__________TG17" localSheetId="3">#REF!</definedName>
    <definedName name="__________TG17">#REF!</definedName>
    <definedName name="__________TG18" localSheetId="1">#REF!</definedName>
    <definedName name="__________TG18" localSheetId="3">#REF!</definedName>
    <definedName name="__________TG18">#REF!</definedName>
    <definedName name="__________TG19" localSheetId="1">#REF!</definedName>
    <definedName name="__________TG19" localSheetId="3">#REF!</definedName>
    <definedName name="__________TG19">#REF!</definedName>
    <definedName name="__________TG2" localSheetId="1">#REF!</definedName>
    <definedName name="__________TG2" localSheetId="3">#REF!</definedName>
    <definedName name="__________TG2">#REF!</definedName>
    <definedName name="__________TG20" localSheetId="1">#REF!</definedName>
    <definedName name="__________TG20" localSheetId="3">#REF!</definedName>
    <definedName name="__________TG20">#REF!</definedName>
    <definedName name="__________TG21" localSheetId="1">#REF!</definedName>
    <definedName name="__________TG21" localSheetId="3">#REF!</definedName>
    <definedName name="__________TG21">#REF!</definedName>
    <definedName name="__________TG22" localSheetId="1">#REF!</definedName>
    <definedName name="__________TG22" localSheetId="3">#REF!</definedName>
    <definedName name="__________TG22">#REF!</definedName>
    <definedName name="__________TG23" localSheetId="1">#REF!</definedName>
    <definedName name="__________TG23" localSheetId="3">#REF!</definedName>
    <definedName name="__________TG23">#REF!</definedName>
    <definedName name="__________TG24" localSheetId="1">#REF!</definedName>
    <definedName name="__________TG24" localSheetId="3">#REF!</definedName>
    <definedName name="__________TG24">#REF!</definedName>
    <definedName name="__________TG25" localSheetId="1">#REF!</definedName>
    <definedName name="__________TG25" localSheetId="3">#REF!</definedName>
    <definedName name="__________TG25">#REF!</definedName>
    <definedName name="__________TG26" localSheetId="1">#REF!</definedName>
    <definedName name="__________TG26" localSheetId="3">#REF!</definedName>
    <definedName name="__________TG26">#REF!</definedName>
    <definedName name="__________TG27" localSheetId="1">#REF!</definedName>
    <definedName name="__________TG27" localSheetId="3">#REF!</definedName>
    <definedName name="__________TG27">#REF!</definedName>
    <definedName name="__________TG28" localSheetId="1">#REF!</definedName>
    <definedName name="__________TG28" localSheetId="3">#REF!</definedName>
    <definedName name="__________TG28">#REF!</definedName>
    <definedName name="__________TG29" localSheetId="1">#REF!</definedName>
    <definedName name="__________TG29" localSheetId="3">#REF!</definedName>
    <definedName name="__________TG29">#REF!</definedName>
    <definedName name="__________TG3" localSheetId="1">#REF!</definedName>
    <definedName name="__________TG3" localSheetId="3">#REF!</definedName>
    <definedName name="__________TG3">#REF!</definedName>
    <definedName name="__________TG30" localSheetId="1">#REF!</definedName>
    <definedName name="__________TG30" localSheetId="3">#REF!</definedName>
    <definedName name="__________TG30">#REF!</definedName>
    <definedName name="__________TG31" localSheetId="1">#REF!</definedName>
    <definedName name="__________TG31" localSheetId="3">#REF!</definedName>
    <definedName name="__________TG31">#REF!</definedName>
    <definedName name="__________TG4" localSheetId="1">#REF!</definedName>
    <definedName name="__________TG4" localSheetId="3">#REF!</definedName>
    <definedName name="__________TG4">#REF!</definedName>
    <definedName name="__________TG5" localSheetId="1">#REF!</definedName>
    <definedName name="__________TG5" localSheetId="3">#REF!</definedName>
    <definedName name="__________TG5">#REF!</definedName>
    <definedName name="__________TG6" localSheetId="1">#REF!</definedName>
    <definedName name="__________TG6" localSheetId="3">#REF!</definedName>
    <definedName name="__________TG6">#REF!</definedName>
    <definedName name="__________TG7" localSheetId="1">#REF!</definedName>
    <definedName name="__________TG7" localSheetId="3">#REF!</definedName>
    <definedName name="__________TG7">#REF!</definedName>
    <definedName name="__________TG8" localSheetId="1">#REF!</definedName>
    <definedName name="__________TG8" localSheetId="3">#REF!</definedName>
    <definedName name="__________TG8">#REF!</definedName>
    <definedName name="__________TG9" localSheetId="1">#REF!</definedName>
    <definedName name="__________TG9" localSheetId="3">#REF!</definedName>
    <definedName name="__________TG9">#REF!</definedName>
    <definedName name="__________xlnm.Print_Area_3">NA()</definedName>
    <definedName name="_________DAT1" localSheetId="1">#REF!</definedName>
    <definedName name="_________DAT1" localSheetId="3">#REF!</definedName>
    <definedName name="_________DAT1">#REF!</definedName>
    <definedName name="_________DAT10" localSheetId="1">#REF!</definedName>
    <definedName name="_________DAT10" localSheetId="3">#REF!</definedName>
    <definedName name="_________DAT10">#REF!</definedName>
    <definedName name="_________DAT2" localSheetId="1">#REF!</definedName>
    <definedName name="_________DAT2" localSheetId="3">#REF!</definedName>
    <definedName name="_________DAT2">#REF!</definedName>
    <definedName name="_________DAT3" localSheetId="1">#REF!</definedName>
    <definedName name="_________DAT3" localSheetId="3">#REF!</definedName>
    <definedName name="_________DAT3">#REF!</definedName>
    <definedName name="_________DAT4" localSheetId="1">#REF!</definedName>
    <definedName name="_________DAT4" localSheetId="3">#REF!</definedName>
    <definedName name="_________DAT4">#REF!</definedName>
    <definedName name="_________DAT5" localSheetId="1">#REF!</definedName>
    <definedName name="_________DAT5" localSheetId="3">#REF!</definedName>
    <definedName name="_________DAT5">#REF!</definedName>
    <definedName name="_________DAT6" localSheetId="1">#REF!</definedName>
    <definedName name="_________DAT6" localSheetId="3">#REF!</definedName>
    <definedName name="_________DAT6">#REF!</definedName>
    <definedName name="_________DAT7" localSheetId="1">#REF!</definedName>
    <definedName name="_________DAT7" localSheetId="3">#REF!</definedName>
    <definedName name="_________DAT7">#REF!</definedName>
    <definedName name="_________DAT8" localSheetId="1">#REF!</definedName>
    <definedName name="_________DAT8" localSheetId="3">#REF!</definedName>
    <definedName name="_________DAT8">#REF!</definedName>
    <definedName name="_________DAT9" localSheetId="1">#REF!</definedName>
    <definedName name="_________DAT9" localSheetId="3">#REF!</definedName>
    <definedName name="_________DAT9">#REF!</definedName>
    <definedName name="_________FEB107" localSheetId="1" hidden="1">#REF!</definedName>
    <definedName name="_________FEB107" localSheetId="3" hidden="1">#REF!</definedName>
    <definedName name="_________FEB107" hidden="1">#REF!</definedName>
    <definedName name="_________ISP4" localSheetId="1">#REF!</definedName>
    <definedName name="_________ISP4" localSheetId="3">#REF!</definedName>
    <definedName name="_________ISP4">#REF!</definedName>
    <definedName name="_________MAy0201" localSheetId="1">#REF!</definedName>
    <definedName name="_________MAy0201" localSheetId="3">#REF!</definedName>
    <definedName name="_________MAy0201">#REF!</definedName>
    <definedName name="_________TAB1" localSheetId="1">#REF!</definedName>
    <definedName name="_________TAB1" localSheetId="3">#REF!</definedName>
    <definedName name="_________TAB1">#REF!</definedName>
    <definedName name="_________TAB2" localSheetId="1">#REF!</definedName>
    <definedName name="_________TAB2" localSheetId="3">#REF!</definedName>
    <definedName name="_________TAB2">#REF!</definedName>
    <definedName name="_________TG1" localSheetId="1">#REF!</definedName>
    <definedName name="_________TG1" localSheetId="3">#REF!</definedName>
    <definedName name="_________TG1">#REF!</definedName>
    <definedName name="_________TG10" localSheetId="1">#REF!</definedName>
    <definedName name="_________TG10" localSheetId="3">#REF!</definedName>
    <definedName name="_________TG10">#REF!</definedName>
    <definedName name="_________TG11" localSheetId="1">#REF!</definedName>
    <definedName name="_________TG11" localSheetId="3">#REF!</definedName>
    <definedName name="_________TG11">#REF!</definedName>
    <definedName name="_________TG12" localSheetId="1">#REF!</definedName>
    <definedName name="_________TG12" localSheetId="3">#REF!</definedName>
    <definedName name="_________TG12">#REF!</definedName>
    <definedName name="_________TG13" localSheetId="1">#REF!</definedName>
    <definedName name="_________TG13" localSheetId="3">#REF!</definedName>
    <definedName name="_________TG13">#REF!</definedName>
    <definedName name="_________TG14" localSheetId="1">#REF!</definedName>
    <definedName name="_________TG14" localSheetId="3">#REF!</definedName>
    <definedName name="_________TG14">#REF!</definedName>
    <definedName name="_________TG15" localSheetId="1">#REF!</definedName>
    <definedName name="_________TG15" localSheetId="3">#REF!</definedName>
    <definedName name="_________TG15">#REF!</definedName>
    <definedName name="_________TG16" localSheetId="1">#REF!</definedName>
    <definedName name="_________TG16" localSheetId="3">#REF!</definedName>
    <definedName name="_________TG16">#REF!</definedName>
    <definedName name="_________TG17" localSheetId="1">#REF!</definedName>
    <definedName name="_________TG17" localSheetId="3">#REF!</definedName>
    <definedName name="_________TG17">#REF!</definedName>
    <definedName name="_________TG18" localSheetId="1">#REF!</definedName>
    <definedName name="_________TG18" localSheetId="3">#REF!</definedName>
    <definedName name="_________TG18">#REF!</definedName>
    <definedName name="_________TG19" localSheetId="1">#REF!</definedName>
    <definedName name="_________TG19" localSheetId="3">#REF!</definedName>
    <definedName name="_________TG19">#REF!</definedName>
    <definedName name="_________TG2" localSheetId="1">#REF!</definedName>
    <definedName name="_________TG2" localSheetId="3">#REF!</definedName>
    <definedName name="_________TG2">#REF!</definedName>
    <definedName name="_________TG20" localSheetId="1">#REF!</definedName>
    <definedName name="_________TG20" localSheetId="3">#REF!</definedName>
    <definedName name="_________TG20">#REF!</definedName>
    <definedName name="_________TG21" localSheetId="1">#REF!</definedName>
    <definedName name="_________TG21" localSheetId="3">#REF!</definedName>
    <definedName name="_________TG21">#REF!</definedName>
    <definedName name="_________TG22" localSheetId="1">#REF!</definedName>
    <definedName name="_________TG22" localSheetId="3">#REF!</definedName>
    <definedName name="_________TG22">#REF!</definedName>
    <definedName name="_________TG23" localSheetId="1">#REF!</definedName>
    <definedName name="_________TG23" localSheetId="3">#REF!</definedName>
    <definedName name="_________TG23">#REF!</definedName>
    <definedName name="_________TG24" localSheetId="1">#REF!</definedName>
    <definedName name="_________TG24" localSheetId="3">#REF!</definedName>
    <definedName name="_________TG24">#REF!</definedName>
    <definedName name="_________TG25" localSheetId="1">#REF!</definedName>
    <definedName name="_________TG25" localSheetId="3">#REF!</definedName>
    <definedName name="_________TG25">#REF!</definedName>
    <definedName name="_________TG26" localSheetId="1">#REF!</definedName>
    <definedName name="_________TG26" localSheetId="3">#REF!</definedName>
    <definedName name="_________TG26">#REF!</definedName>
    <definedName name="_________TG27" localSheetId="1">#REF!</definedName>
    <definedName name="_________TG27" localSheetId="3">#REF!</definedName>
    <definedName name="_________TG27">#REF!</definedName>
    <definedName name="_________TG28" localSheetId="1">#REF!</definedName>
    <definedName name="_________TG28" localSheetId="3">#REF!</definedName>
    <definedName name="_________TG28">#REF!</definedName>
    <definedName name="_________TG29" localSheetId="1">#REF!</definedName>
    <definedName name="_________TG29" localSheetId="3">#REF!</definedName>
    <definedName name="_________TG29">#REF!</definedName>
    <definedName name="_________TG3" localSheetId="1">#REF!</definedName>
    <definedName name="_________TG3" localSheetId="3">#REF!</definedName>
    <definedName name="_________TG3">#REF!</definedName>
    <definedName name="_________TG30" localSheetId="1">#REF!</definedName>
    <definedName name="_________TG30" localSheetId="3">#REF!</definedName>
    <definedName name="_________TG30">#REF!</definedName>
    <definedName name="_________TG31" localSheetId="1">#REF!</definedName>
    <definedName name="_________TG31" localSheetId="3">#REF!</definedName>
    <definedName name="_________TG31">#REF!</definedName>
    <definedName name="_________TG4" localSheetId="1">#REF!</definedName>
    <definedName name="_________TG4" localSheetId="3">#REF!</definedName>
    <definedName name="_________TG4">#REF!</definedName>
    <definedName name="_________TG5" localSheetId="1">#REF!</definedName>
    <definedName name="_________TG5" localSheetId="3">#REF!</definedName>
    <definedName name="_________TG5">#REF!</definedName>
    <definedName name="_________TG6" localSheetId="1">#REF!</definedName>
    <definedName name="_________TG6" localSheetId="3">#REF!</definedName>
    <definedName name="_________TG6">#REF!</definedName>
    <definedName name="_________TG7" localSheetId="1">#REF!</definedName>
    <definedName name="_________TG7" localSheetId="3">#REF!</definedName>
    <definedName name="_________TG7">#REF!</definedName>
    <definedName name="_________TG8" localSheetId="1">#REF!</definedName>
    <definedName name="_________TG8" localSheetId="3">#REF!</definedName>
    <definedName name="_________TG8">#REF!</definedName>
    <definedName name="_________TG9" localSheetId="1">#REF!</definedName>
    <definedName name="_________TG9" localSheetId="3">#REF!</definedName>
    <definedName name="_________TG9">#REF!</definedName>
    <definedName name="_________xlnm.Print_Area_3">NA()</definedName>
    <definedName name="________DAT1" localSheetId="1">#REF!</definedName>
    <definedName name="________DAT1" localSheetId="3">#REF!</definedName>
    <definedName name="________DAT1">#REF!</definedName>
    <definedName name="________DAT10" localSheetId="1">#REF!</definedName>
    <definedName name="________DAT10" localSheetId="3">#REF!</definedName>
    <definedName name="________DAT10">#REF!</definedName>
    <definedName name="________DAT2" localSheetId="1">#REF!</definedName>
    <definedName name="________DAT2" localSheetId="3">#REF!</definedName>
    <definedName name="________DAT2">#REF!</definedName>
    <definedName name="________DAT3" localSheetId="1">#REF!</definedName>
    <definedName name="________DAT3" localSheetId="3">#REF!</definedName>
    <definedName name="________DAT3">#REF!</definedName>
    <definedName name="________DAT4" localSheetId="1">#REF!</definedName>
    <definedName name="________DAT4" localSheetId="3">#REF!</definedName>
    <definedName name="________DAT4">#REF!</definedName>
    <definedName name="________DAT5" localSheetId="1">#REF!</definedName>
    <definedName name="________DAT5" localSheetId="3">#REF!</definedName>
    <definedName name="________DAT5">#REF!</definedName>
    <definedName name="________DAT6" localSheetId="1">#REF!</definedName>
    <definedName name="________DAT6" localSheetId="3">#REF!</definedName>
    <definedName name="________DAT6">#REF!</definedName>
    <definedName name="________DAT7" localSheetId="1">#REF!</definedName>
    <definedName name="________DAT7" localSheetId="3">#REF!</definedName>
    <definedName name="________DAT7">#REF!</definedName>
    <definedName name="________DAT8" localSheetId="1">#REF!</definedName>
    <definedName name="________DAT8" localSheetId="3">#REF!</definedName>
    <definedName name="________DAT8">#REF!</definedName>
    <definedName name="________DAT9" localSheetId="1">#REF!</definedName>
    <definedName name="________DAT9" localSheetId="3">#REF!</definedName>
    <definedName name="________DAT9">#REF!</definedName>
    <definedName name="________FEB107" localSheetId="1" hidden="1">#REF!</definedName>
    <definedName name="________FEB107" localSheetId="3" hidden="1">#REF!</definedName>
    <definedName name="________FEB107" hidden="1">#REF!</definedName>
    <definedName name="________ISP4" localSheetId="1">#REF!</definedName>
    <definedName name="________ISP4" localSheetId="3">#REF!</definedName>
    <definedName name="________ISP4">#REF!</definedName>
    <definedName name="________MAy0201" localSheetId="1">#REF!</definedName>
    <definedName name="________MAy0201" localSheetId="3">#REF!</definedName>
    <definedName name="________MAy0201">#REF!</definedName>
    <definedName name="________TAB1" localSheetId="1">#REF!</definedName>
    <definedName name="________TAB1" localSheetId="3">#REF!</definedName>
    <definedName name="________TAB1">#REF!</definedName>
    <definedName name="________TAB2" localSheetId="1">#REF!</definedName>
    <definedName name="________TAB2" localSheetId="3">#REF!</definedName>
    <definedName name="________TAB2">#REF!</definedName>
    <definedName name="________TG1" localSheetId="1">#REF!</definedName>
    <definedName name="________TG1" localSheetId="3">#REF!</definedName>
    <definedName name="________TG1">#REF!</definedName>
    <definedName name="________TG10" localSheetId="1">#REF!</definedName>
    <definedName name="________TG10" localSheetId="3">#REF!</definedName>
    <definedName name="________TG10">#REF!</definedName>
    <definedName name="________TG11" localSheetId="1">#REF!</definedName>
    <definedName name="________TG11" localSheetId="3">#REF!</definedName>
    <definedName name="________TG11">#REF!</definedName>
    <definedName name="________TG12" localSheetId="1">#REF!</definedName>
    <definedName name="________TG12" localSheetId="3">#REF!</definedName>
    <definedName name="________TG12">#REF!</definedName>
    <definedName name="________TG13" localSheetId="1">#REF!</definedName>
    <definedName name="________TG13" localSheetId="3">#REF!</definedName>
    <definedName name="________TG13">#REF!</definedName>
    <definedName name="________TG14" localSheetId="1">#REF!</definedName>
    <definedName name="________TG14" localSheetId="3">#REF!</definedName>
    <definedName name="________TG14">#REF!</definedName>
    <definedName name="________TG15" localSheetId="1">#REF!</definedName>
    <definedName name="________TG15" localSheetId="3">#REF!</definedName>
    <definedName name="________TG15">#REF!</definedName>
    <definedName name="________TG16" localSheetId="1">#REF!</definedName>
    <definedName name="________TG16" localSheetId="3">#REF!</definedName>
    <definedName name="________TG16">#REF!</definedName>
    <definedName name="________TG17" localSheetId="1">#REF!</definedName>
    <definedName name="________TG17" localSheetId="3">#REF!</definedName>
    <definedName name="________TG17">#REF!</definedName>
    <definedName name="________TG18" localSheetId="1">#REF!</definedName>
    <definedName name="________TG18" localSheetId="3">#REF!</definedName>
    <definedName name="________TG18">#REF!</definedName>
    <definedName name="________TG19" localSheetId="1">#REF!</definedName>
    <definedName name="________TG19" localSheetId="3">#REF!</definedName>
    <definedName name="________TG19">#REF!</definedName>
    <definedName name="________TG2" localSheetId="1">#REF!</definedName>
    <definedName name="________TG2" localSheetId="3">#REF!</definedName>
    <definedName name="________TG2">#REF!</definedName>
    <definedName name="________TG20" localSheetId="1">#REF!</definedName>
    <definedName name="________TG20" localSheetId="3">#REF!</definedName>
    <definedName name="________TG20">#REF!</definedName>
    <definedName name="________TG21" localSheetId="1">#REF!</definedName>
    <definedName name="________TG21" localSheetId="3">#REF!</definedName>
    <definedName name="________TG21">#REF!</definedName>
    <definedName name="________TG22" localSheetId="1">#REF!</definedName>
    <definedName name="________TG22" localSheetId="3">#REF!</definedName>
    <definedName name="________TG22">#REF!</definedName>
    <definedName name="________TG23" localSheetId="1">#REF!</definedName>
    <definedName name="________TG23" localSheetId="3">#REF!</definedName>
    <definedName name="________TG23">#REF!</definedName>
    <definedName name="________TG24" localSheetId="1">#REF!</definedName>
    <definedName name="________TG24" localSheetId="3">#REF!</definedName>
    <definedName name="________TG24">#REF!</definedName>
    <definedName name="________TG25" localSheetId="1">#REF!</definedName>
    <definedName name="________TG25" localSheetId="3">#REF!</definedName>
    <definedName name="________TG25">#REF!</definedName>
    <definedName name="________TG26" localSheetId="1">#REF!</definedName>
    <definedName name="________TG26" localSheetId="3">#REF!</definedName>
    <definedName name="________TG26">#REF!</definedName>
    <definedName name="________TG27" localSheetId="1">#REF!</definedName>
    <definedName name="________TG27" localSheetId="3">#REF!</definedName>
    <definedName name="________TG27">#REF!</definedName>
    <definedName name="________TG28" localSheetId="1">#REF!</definedName>
    <definedName name="________TG28" localSheetId="3">#REF!</definedName>
    <definedName name="________TG28">#REF!</definedName>
    <definedName name="________TG29" localSheetId="1">#REF!</definedName>
    <definedName name="________TG29" localSheetId="3">#REF!</definedName>
    <definedName name="________TG29">#REF!</definedName>
    <definedName name="________TG3" localSheetId="1">#REF!</definedName>
    <definedName name="________TG3" localSheetId="3">#REF!</definedName>
    <definedName name="________TG3">#REF!</definedName>
    <definedName name="________TG30" localSheetId="1">#REF!</definedName>
    <definedName name="________TG30" localSheetId="3">#REF!</definedName>
    <definedName name="________TG30">#REF!</definedName>
    <definedName name="________TG31" localSheetId="1">#REF!</definedName>
    <definedName name="________TG31" localSheetId="3">#REF!</definedName>
    <definedName name="________TG31">#REF!</definedName>
    <definedName name="________TG4" localSheetId="1">#REF!</definedName>
    <definedName name="________TG4" localSheetId="3">#REF!</definedName>
    <definedName name="________TG4">#REF!</definedName>
    <definedName name="________TG5" localSheetId="1">#REF!</definedName>
    <definedName name="________TG5" localSheetId="3">#REF!</definedName>
    <definedName name="________TG5">#REF!</definedName>
    <definedName name="________TG6" localSheetId="1">#REF!</definedName>
    <definedName name="________TG6" localSheetId="3">#REF!</definedName>
    <definedName name="________TG6">#REF!</definedName>
    <definedName name="________TG7" localSheetId="1">#REF!</definedName>
    <definedName name="________TG7" localSheetId="3">#REF!</definedName>
    <definedName name="________TG7">#REF!</definedName>
    <definedName name="________TG8" localSheetId="1">#REF!</definedName>
    <definedName name="________TG8" localSheetId="3">#REF!</definedName>
    <definedName name="________TG8">#REF!</definedName>
    <definedName name="________TG9" localSheetId="1">#REF!</definedName>
    <definedName name="________TG9" localSheetId="3">#REF!</definedName>
    <definedName name="________TG9">#REF!</definedName>
    <definedName name="________xlnm.Print_Area_3">NA()</definedName>
    <definedName name="_______DAT1" localSheetId="1">#REF!</definedName>
    <definedName name="_______DAT1" localSheetId="3">#REF!</definedName>
    <definedName name="_______DAT1">#REF!</definedName>
    <definedName name="_______DAT10" localSheetId="1">#REF!</definedName>
    <definedName name="_______DAT10" localSheetId="3">#REF!</definedName>
    <definedName name="_______DAT10">#REF!</definedName>
    <definedName name="_______DAT2" localSheetId="1">#REF!</definedName>
    <definedName name="_______DAT2" localSheetId="3">#REF!</definedName>
    <definedName name="_______DAT2">#REF!</definedName>
    <definedName name="_______DAT3" localSheetId="1">#REF!</definedName>
    <definedName name="_______DAT3" localSheetId="3">#REF!</definedName>
    <definedName name="_______DAT3">#REF!</definedName>
    <definedName name="_______DAT4" localSheetId="1">#REF!</definedName>
    <definedName name="_______DAT4" localSheetId="3">#REF!</definedName>
    <definedName name="_______DAT4">#REF!</definedName>
    <definedName name="_______DAT5" localSheetId="1">#REF!</definedName>
    <definedName name="_______DAT5" localSheetId="3">#REF!</definedName>
    <definedName name="_______DAT5">#REF!</definedName>
    <definedName name="_______DAT6" localSheetId="1">#REF!</definedName>
    <definedName name="_______DAT6" localSheetId="3">#REF!</definedName>
    <definedName name="_______DAT6">#REF!</definedName>
    <definedName name="_______DAT7" localSheetId="1">#REF!</definedName>
    <definedName name="_______DAT7" localSheetId="3">#REF!</definedName>
    <definedName name="_______DAT7">#REF!</definedName>
    <definedName name="_______DAT8" localSheetId="1">#REF!</definedName>
    <definedName name="_______DAT8" localSheetId="3">#REF!</definedName>
    <definedName name="_______DAT8">#REF!</definedName>
    <definedName name="_______DAT9" localSheetId="1">#REF!</definedName>
    <definedName name="_______DAT9" localSheetId="3">#REF!</definedName>
    <definedName name="_______DAT9">#REF!</definedName>
    <definedName name="_______FEB107" localSheetId="1" hidden="1">#REF!</definedName>
    <definedName name="_______FEB107" localSheetId="3" hidden="1">#REF!</definedName>
    <definedName name="_______FEB107" hidden="1">#REF!</definedName>
    <definedName name="_______ISP4" localSheetId="1">#REF!</definedName>
    <definedName name="_______ISP4" localSheetId="3">#REF!</definedName>
    <definedName name="_______ISP4">#REF!</definedName>
    <definedName name="_______MAy0201" localSheetId="1">#REF!</definedName>
    <definedName name="_______MAy0201" localSheetId="3">#REF!</definedName>
    <definedName name="_______MAy0201">#REF!</definedName>
    <definedName name="_______TAB1" localSheetId="1">#REF!</definedName>
    <definedName name="_______TAB1" localSheetId="3">#REF!</definedName>
    <definedName name="_______TAB1">#REF!</definedName>
    <definedName name="_______TAB2" localSheetId="1">#REF!</definedName>
    <definedName name="_______TAB2" localSheetId="3">#REF!</definedName>
    <definedName name="_______TAB2">#REF!</definedName>
    <definedName name="_______TG1" localSheetId="1">#REF!</definedName>
    <definedName name="_______TG1" localSheetId="3">#REF!</definedName>
    <definedName name="_______TG1">#REF!</definedName>
    <definedName name="_______TG10" localSheetId="1">#REF!</definedName>
    <definedName name="_______TG10" localSheetId="3">#REF!</definedName>
    <definedName name="_______TG10">#REF!</definedName>
    <definedName name="_______TG11" localSheetId="1">#REF!</definedName>
    <definedName name="_______TG11" localSheetId="3">#REF!</definedName>
    <definedName name="_______TG11">#REF!</definedName>
    <definedName name="_______TG12" localSheetId="1">#REF!</definedName>
    <definedName name="_______TG12" localSheetId="3">#REF!</definedName>
    <definedName name="_______TG12">#REF!</definedName>
    <definedName name="_______TG13" localSheetId="1">#REF!</definedName>
    <definedName name="_______TG13" localSheetId="3">#REF!</definedName>
    <definedName name="_______TG13">#REF!</definedName>
    <definedName name="_______TG14" localSheetId="1">#REF!</definedName>
    <definedName name="_______TG14" localSheetId="3">#REF!</definedName>
    <definedName name="_______TG14">#REF!</definedName>
    <definedName name="_______TG15" localSheetId="1">#REF!</definedName>
    <definedName name="_______TG15" localSheetId="3">#REF!</definedName>
    <definedName name="_______TG15">#REF!</definedName>
    <definedName name="_______TG16" localSheetId="1">#REF!</definedName>
    <definedName name="_______TG16" localSheetId="3">#REF!</definedName>
    <definedName name="_______TG16">#REF!</definedName>
    <definedName name="_______TG17" localSheetId="1">#REF!</definedName>
    <definedName name="_______TG17" localSheetId="3">#REF!</definedName>
    <definedName name="_______TG17">#REF!</definedName>
    <definedName name="_______TG18" localSheetId="1">#REF!</definedName>
    <definedName name="_______TG18" localSheetId="3">#REF!</definedName>
    <definedName name="_______TG18">#REF!</definedName>
    <definedName name="_______TG19" localSheetId="1">#REF!</definedName>
    <definedName name="_______TG19" localSheetId="3">#REF!</definedName>
    <definedName name="_______TG19">#REF!</definedName>
    <definedName name="_______TG2" localSheetId="1">#REF!</definedName>
    <definedName name="_______TG2" localSheetId="3">#REF!</definedName>
    <definedName name="_______TG2">#REF!</definedName>
    <definedName name="_______TG20" localSheetId="1">#REF!</definedName>
    <definedName name="_______TG20" localSheetId="3">#REF!</definedName>
    <definedName name="_______TG20">#REF!</definedName>
    <definedName name="_______TG21" localSheetId="1">#REF!</definedName>
    <definedName name="_______TG21" localSheetId="3">#REF!</definedName>
    <definedName name="_______TG21">#REF!</definedName>
    <definedName name="_______TG22" localSheetId="1">#REF!</definedName>
    <definedName name="_______TG22" localSheetId="3">#REF!</definedName>
    <definedName name="_______TG22">#REF!</definedName>
    <definedName name="_______TG23" localSheetId="1">#REF!</definedName>
    <definedName name="_______TG23" localSheetId="3">#REF!</definedName>
    <definedName name="_______TG23">#REF!</definedName>
    <definedName name="_______TG24" localSheetId="1">#REF!</definedName>
    <definedName name="_______TG24" localSheetId="3">#REF!</definedName>
    <definedName name="_______TG24">#REF!</definedName>
    <definedName name="_______TG25" localSheetId="1">#REF!</definedName>
    <definedName name="_______TG25" localSheetId="3">#REF!</definedName>
    <definedName name="_______TG25">#REF!</definedName>
    <definedName name="_______TG26" localSheetId="1">#REF!</definedName>
    <definedName name="_______TG26" localSheetId="3">#REF!</definedName>
    <definedName name="_______TG26">#REF!</definedName>
    <definedName name="_______TG27" localSheetId="1">#REF!</definedName>
    <definedName name="_______TG27" localSheetId="3">#REF!</definedName>
    <definedName name="_______TG27">#REF!</definedName>
    <definedName name="_______TG28" localSheetId="1">#REF!</definedName>
    <definedName name="_______TG28" localSheetId="3">#REF!</definedName>
    <definedName name="_______TG28">#REF!</definedName>
    <definedName name="_______TG29" localSheetId="1">#REF!</definedName>
    <definedName name="_______TG29" localSheetId="3">#REF!</definedName>
    <definedName name="_______TG29">#REF!</definedName>
    <definedName name="_______TG3" localSheetId="1">#REF!</definedName>
    <definedName name="_______TG3" localSheetId="3">#REF!</definedName>
    <definedName name="_______TG3">#REF!</definedName>
    <definedName name="_______TG30" localSheetId="1">#REF!</definedName>
    <definedName name="_______TG30" localSheetId="3">#REF!</definedName>
    <definedName name="_______TG30">#REF!</definedName>
    <definedName name="_______TG31" localSheetId="1">#REF!</definedName>
    <definedName name="_______TG31" localSheetId="3">#REF!</definedName>
    <definedName name="_______TG31">#REF!</definedName>
    <definedName name="_______TG4" localSheetId="1">#REF!</definedName>
    <definedName name="_______TG4" localSheetId="3">#REF!</definedName>
    <definedName name="_______TG4">#REF!</definedName>
    <definedName name="_______TG5" localSheetId="1">#REF!</definedName>
    <definedName name="_______TG5" localSheetId="3">#REF!</definedName>
    <definedName name="_______TG5">#REF!</definedName>
    <definedName name="_______TG6" localSheetId="1">#REF!</definedName>
    <definedName name="_______TG6" localSheetId="3">#REF!</definedName>
    <definedName name="_______TG6">#REF!</definedName>
    <definedName name="_______TG7" localSheetId="1">#REF!</definedName>
    <definedName name="_______TG7" localSheetId="3">#REF!</definedName>
    <definedName name="_______TG7">#REF!</definedName>
    <definedName name="_______TG8" localSheetId="1">#REF!</definedName>
    <definedName name="_______TG8" localSheetId="3">#REF!</definedName>
    <definedName name="_______TG8">#REF!</definedName>
    <definedName name="_______TG9" localSheetId="1">#REF!</definedName>
    <definedName name="_______TG9" localSheetId="3">#REF!</definedName>
    <definedName name="_______TG9">#REF!</definedName>
    <definedName name="_______xlnm.Print_Area_3">NA()</definedName>
    <definedName name="______DAT1" localSheetId="1">#REF!</definedName>
    <definedName name="______DAT1" localSheetId="3">#REF!</definedName>
    <definedName name="______DAT1">#REF!</definedName>
    <definedName name="______DAT10" localSheetId="1">#REF!</definedName>
    <definedName name="______DAT10" localSheetId="3">#REF!</definedName>
    <definedName name="______DAT10">#REF!</definedName>
    <definedName name="______DAT2" localSheetId="1">#REF!</definedName>
    <definedName name="______DAT2" localSheetId="3">#REF!</definedName>
    <definedName name="______DAT2">#REF!</definedName>
    <definedName name="______DAT3" localSheetId="1">#REF!</definedName>
    <definedName name="______DAT3" localSheetId="3">#REF!</definedName>
    <definedName name="______DAT3">#REF!</definedName>
    <definedName name="______DAT4" localSheetId="1">#REF!</definedName>
    <definedName name="______DAT4" localSheetId="3">#REF!</definedName>
    <definedName name="______DAT4">#REF!</definedName>
    <definedName name="______DAT5" localSheetId="1">#REF!</definedName>
    <definedName name="______DAT5" localSheetId="3">#REF!</definedName>
    <definedName name="______DAT5">#REF!</definedName>
    <definedName name="______DAT6" localSheetId="1">#REF!</definedName>
    <definedName name="______DAT6" localSheetId="3">#REF!</definedName>
    <definedName name="______DAT6">#REF!</definedName>
    <definedName name="______DAT7" localSheetId="1">#REF!</definedName>
    <definedName name="______DAT7" localSheetId="3">#REF!</definedName>
    <definedName name="______DAT7">#REF!</definedName>
    <definedName name="______DAT8" localSheetId="1">#REF!</definedName>
    <definedName name="______DAT8" localSheetId="3">#REF!</definedName>
    <definedName name="______DAT8">#REF!</definedName>
    <definedName name="______DAT9" localSheetId="1">#REF!</definedName>
    <definedName name="______DAT9" localSheetId="3">#REF!</definedName>
    <definedName name="______DAT9">#REF!</definedName>
    <definedName name="______FEB107" localSheetId="1" hidden="1">#REF!</definedName>
    <definedName name="______FEB107" localSheetId="3" hidden="1">#REF!</definedName>
    <definedName name="______FEB107" hidden="1">#REF!</definedName>
    <definedName name="______ISP4" localSheetId="1">#REF!</definedName>
    <definedName name="______ISP4" localSheetId="3">#REF!</definedName>
    <definedName name="______ISP4">#REF!</definedName>
    <definedName name="______MAy0201" localSheetId="1">#REF!</definedName>
    <definedName name="______MAy0201" localSheetId="3">#REF!</definedName>
    <definedName name="______MAy0201">#REF!</definedName>
    <definedName name="______TAB1" localSheetId="1">#REF!</definedName>
    <definedName name="______TAB1" localSheetId="3">#REF!</definedName>
    <definedName name="______TAB1">#REF!</definedName>
    <definedName name="______TAB2" localSheetId="1">#REF!</definedName>
    <definedName name="______TAB2" localSheetId="3">#REF!</definedName>
    <definedName name="______TAB2">#REF!</definedName>
    <definedName name="______TG1" localSheetId="1">#REF!</definedName>
    <definedName name="______TG1" localSheetId="3">#REF!</definedName>
    <definedName name="______TG1">#REF!</definedName>
    <definedName name="______TG10" localSheetId="1">#REF!</definedName>
    <definedName name="______TG10" localSheetId="3">#REF!</definedName>
    <definedName name="______TG10">#REF!</definedName>
    <definedName name="______TG11" localSheetId="1">#REF!</definedName>
    <definedName name="______TG11" localSheetId="3">#REF!</definedName>
    <definedName name="______TG11">#REF!</definedName>
    <definedName name="______TG12" localSheetId="1">#REF!</definedName>
    <definedName name="______TG12" localSheetId="3">#REF!</definedName>
    <definedName name="______TG12">#REF!</definedName>
    <definedName name="______TG13" localSheetId="1">#REF!</definedName>
    <definedName name="______TG13" localSheetId="3">#REF!</definedName>
    <definedName name="______TG13">#REF!</definedName>
    <definedName name="______TG14" localSheetId="1">#REF!</definedName>
    <definedName name="______TG14" localSheetId="3">#REF!</definedName>
    <definedName name="______TG14">#REF!</definedName>
    <definedName name="______TG15" localSheetId="1">#REF!</definedName>
    <definedName name="______TG15" localSheetId="3">#REF!</definedName>
    <definedName name="______TG15">#REF!</definedName>
    <definedName name="______TG16" localSheetId="1">#REF!</definedName>
    <definedName name="______TG16" localSheetId="3">#REF!</definedName>
    <definedName name="______TG16">#REF!</definedName>
    <definedName name="______TG17" localSheetId="1">#REF!</definedName>
    <definedName name="______TG17" localSheetId="3">#REF!</definedName>
    <definedName name="______TG17">#REF!</definedName>
    <definedName name="______TG18" localSheetId="1">#REF!</definedName>
    <definedName name="______TG18" localSheetId="3">#REF!</definedName>
    <definedName name="______TG18">#REF!</definedName>
    <definedName name="______TG19" localSheetId="1">#REF!</definedName>
    <definedName name="______TG19" localSheetId="3">#REF!</definedName>
    <definedName name="______TG19">#REF!</definedName>
    <definedName name="______TG2" localSheetId="1">#REF!</definedName>
    <definedName name="______TG2" localSheetId="3">#REF!</definedName>
    <definedName name="______TG2">#REF!</definedName>
    <definedName name="______TG20" localSheetId="1">#REF!</definedName>
    <definedName name="______TG20" localSheetId="3">#REF!</definedName>
    <definedName name="______TG20">#REF!</definedName>
    <definedName name="______TG21" localSheetId="1">#REF!</definedName>
    <definedName name="______TG21" localSheetId="3">#REF!</definedName>
    <definedName name="______TG21">#REF!</definedName>
    <definedName name="______TG22" localSheetId="1">#REF!</definedName>
    <definedName name="______TG22" localSheetId="3">#REF!</definedName>
    <definedName name="______TG22">#REF!</definedName>
    <definedName name="______TG23" localSheetId="1">#REF!</definedName>
    <definedName name="______TG23" localSheetId="3">#REF!</definedName>
    <definedName name="______TG23">#REF!</definedName>
    <definedName name="______TG24" localSheetId="1">#REF!</definedName>
    <definedName name="______TG24" localSheetId="3">#REF!</definedName>
    <definedName name="______TG24">#REF!</definedName>
    <definedName name="______TG25" localSheetId="1">#REF!</definedName>
    <definedName name="______TG25" localSheetId="3">#REF!</definedName>
    <definedName name="______TG25">#REF!</definedName>
    <definedName name="______TG26" localSheetId="1">#REF!</definedName>
    <definedName name="______TG26" localSheetId="3">#REF!</definedName>
    <definedName name="______TG26">#REF!</definedName>
    <definedName name="______TG27" localSheetId="1">#REF!</definedName>
    <definedName name="______TG27" localSheetId="3">#REF!</definedName>
    <definedName name="______TG27">#REF!</definedName>
    <definedName name="______TG28" localSheetId="1">#REF!</definedName>
    <definedName name="______TG28" localSheetId="3">#REF!</definedName>
    <definedName name="______TG28">#REF!</definedName>
    <definedName name="______TG29" localSheetId="1">#REF!</definedName>
    <definedName name="______TG29" localSheetId="3">#REF!</definedName>
    <definedName name="______TG29">#REF!</definedName>
    <definedName name="______TG3" localSheetId="1">#REF!</definedName>
    <definedName name="______TG3" localSheetId="3">#REF!</definedName>
    <definedName name="______TG3">#REF!</definedName>
    <definedName name="______TG30" localSheetId="1">#REF!</definedName>
    <definedName name="______TG30" localSheetId="3">#REF!</definedName>
    <definedName name="______TG30">#REF!</definedName>
    <definedName name="______TG31" localSheetId="1">#REF!</definedName>
    <definedName name="______TG31" localSheetId="3">#REF!</definedName>
    <definedName name="______TG31">#REF!</definedName>
    <definedName name="______TG4" localSheetId="1">#REF!</definedName>
    <definedName name="______TG4" localSheetId="3">#REF!</definedName>
    <definedName name="______TG4">#REF!</definedName>
    <definedName name="______TG5" localSheetId="1">#REF!</definedName>
    <definedName name="______TG5" localSheetId="3">#REF!</definedName>
    <definedName name="______TG5">#REF!</definedName>
    <definedName name="______TG6" localSheetId="1">#REF!</definedName>
    <definedName name="______TG6" localSheetId="3">#REF!</definedName>
    <definedName name="______TG6">#REF!</definedName>
    <definedName name="______TG7" localSheetId="1">#REF!</definedName>
    <definedName name="______TG7" localSheetId="3">#REF!</definedName>
    <definedName name="______TG7">#REF!</definedName>
    <definedName name="______TG8" localSheetId="1">#REF!</definedName>
    <definedName name="______TG8" localSheetId="3">#REF!</definedName>
    <definedName name="______TG8">#REF!</definedName>
    <definedName name="______TG9" localSheetId="1">#REF!</definedName>
    <definedName name="______TG9" localSheetId="3">#REF!</definedName>
    <definedName name="______TG9">#REF!</definedName>
    <definedName name="______xlnm.Print_Area_3">NA()</definedName>
    <definedName name="_____DAT1" localSheetId="1">#REF!</definedName>
    <definedName name="_____DAT1" localSheetId="3">#REF!</definedName>
    <definedName name="_____DAT1">#REF!</definedName>
    <definedName name="_____DAT10" localSheetId="1">#REF!</definedName>
    <definedName name="_____DAT10" localSheetId="3">#REF!</definedName>
    <definedName name="_____DAT10">#REF!</definedName>
    <definedName name="_____DAT2" localSheetId="1">#REF!</definedName>
    <definedName name="_____DAT2" localSheetId="3">#REF!</definedName>
    <definedName name="_____DAT2">#REF!</definedName>
    <definedName name="_____DAT3" localSheetId="1">#REF!</definedName>
    <definedName name="_____DAT3" localSheetId="3">#REF!</definedName>
    <definedName name="_____DAT3">#REF!</definedName>
    <definedName name="_____DAT4" localSheetId="1">#REF!</definedName>
    <definedName name="_____DAT4" localSheetId="3">#REF!</definedName>
    <definedName name="_____DAT4">#REF!</definedName>
    <definedName name="_____DAT5" localSheetId="1">#REF!</definedName>
    <definedName name="_____DAT5" localSheetId="3">#REF!</definedName>
    <definedName name="_____DAT5">#REF!</definedName>
    <definedName name="_____DAT6" localSheetId="1">#REF!</definedName>
    <definedName name="_____DAT6" localSheetId="3">#REF!</definedName>
    <definedName name="_____DAT6">#REF!</definedName>
    <definedName name="_____DAT7" localSheetId="1">#REF!</definedName>
    <definedName name="_____DAT7" localSheetId="3">#REF!</definedName>
    <definedName name="_____DAT7">#REF!</definedName>
    <definedName name="_____DAT8" localSheetId="1">#REF!</definedName>
    <definedName name="_____DAT8" localSheetId="3">#REF!</definedName>
    <definedName name="_____DAT8">#REF!</definedName>
    <definedName name="_____DAT9" localSheetId="1">#REF!</definedName>
    <definedName name="_____DAT9" localSheetId="3">#REF!</definedName>
    <definedName name="_____DAT9">#REF!</definedName>
    <definedName name="_____dkk1" localSheetId="1">#REF!</definedName>
    <definedName name="_____dkk1" localSheetId="3">#REF!</definedName>
    <definedName name="_____dkk1">#REF!</definedName>
    <definedName name="_____dkk2" localSheetId="1">#REF!</definedName>
    <definedName name="_____dkk2" localSheetId="3">#REF!</definedName>
    <definedName name="_____dkk2">#REF!</definedName>
    <definedName name="_____exp10" localSheetId="1">#REF!</definedName>
    <definedName name="_____exp10" localSheetId="3">#REF!</definedName>
    <definedName name="_____exp10">#REF!</definedName>
    <definedName name="_____exp11" localSheetId="1">#REF!</definedName>
    <definedName name="_____exp11" localSheetId="3">#REF!</definedName>
    <definedName name="_____exp11">#REF!</definedName>
    <definedName name="_____exp12" localSheetId="1">#REF!</definedName>
    <definedName name="_____exp12" localSheetId="3">#REF!</definedName>
    <definedName name="_____exp12">#REF!</definedName>
    <definedName name="_____EXP22" localSheetId="1">#REF!</definedName>
    <definedName name="_____EXP22" localSheetId="3">#REF!</definedName>
    <definedName name="_____EXP22">#REF!</definedName>
    <definedName name="_____exp5" localSheetId="1">#REF!</definedName>
    <definedName name="_____exp5" localSheetId="3">#REF!</definedName>
    <definedName name="_____exp5">#REF!</definedName>
    <definedName name="_____exp7" localSheetId="1">#REF!</definedName>
    <definedName name="_____exp7" localSheetId="3">#REF!</definedName>
    <definedName name="_____exp7">#REF!</definedName>
    <definedName name="_____exp8" localSheetId="1">#REF!</definedName>
    <definedName name="_____exp8" localSheetId="3">#REF!</definedName>
    <definedName name="_____exp8">#REF!</definedName>
    <definedName name="_____exp9" localSheetId="1">#REF!</definedName>
    <definedName name="_____exp9" localSheetId="3">#REF!</definedName>
    <definedName name="_____exp9">#REF!</definedName>
    <definedName name="_____FEB107" localSheetId="1" hidden="1">#REF!</definedName>
    <definedName name="_____FEB107" localSheetId="3" hidden="1">#REF!</definedName>
    <definedName name="_____FEB107" hidden="1">#REF!</definedName>
    <definedName name="_____ISP4" localSheetId="1">#REF!</definedName>
    <definedName name="_____ISP4" localSheetId="3">#REF!</definedName>
    <definedName name="_____ISP4">#REF!</definedName>
    <definedName name="_____lit1" localSheetId="1">#REF!</definedName>
    <definedName name="_____lit1" localSheetId="3">#REF!</definedName>
    <definedName name="_____lit1">#REF!</definedName>
    <definedName name="_____lit2" localSheetId="1">#REF!</definedName>
    <definedName name="_____lit2" localSheetId="3">#REF!</definedName>
    <definedName name="_____lit2">#REF!</definedName>
    <definedName name="_____MAy0201" localSheetId="1">#REF!</definedName>
    <definedName name="_____MAy0201" localSheetId="3">#REF!</definedName>
    <definedName name="_____MAy0201">#REF!</definedName>
    <definedName name="_____PRD1">237</definedName>
    <definedName name="_____PT1" localSheetId="1">#REF!</definedName>
    <definedName name="_____PT1" localSheetId="3">#REF!</definedName>
    <definedName name="_____PT1">#REF!</definedName>
    <definedName name="_____TAB1" localSheetId="1">#REF!</definedName>
    <definedName name="_____TAB1" localSheetId="3">#REF!</definedName>
    <definedName name="_____TAB1">#REF!</definedName>
    <definedName name="_____TAB2" localSheetId="1">#REF!</definedName>
    <definedName name="_____TAB2" localSheetId="3">#REF!</definedName>
    <definedName name="_____TAB2">#REF!</definedName>
    <definedName name="_____TG1" localSheetId="1">#REF!</definedName>
    <definedName name="_____TG1" localSheetId="3">#REF!</definedName>
    <definedName name="_____TG1">#REF!</definedName>
    <definedName name="_____TG10" localSheetId="1">#REF!</definedName>
    <definedName name="_____TG10" localSheetId="3">#REF!</definedName>
    <definedName name="_____TG10">#REF!</definedName>
    <definedName name="_____TG11" localSheetId="1">#REF!</definedName>
    <definedName name="_____TG11" localSheetId="3">#REF!</definedName>
    <definedName name="_____TG11">#REF!</definedName>
    <definedName name="_____TG12" localSheetId="1">#REF!</definedName>
    <definedName name="_____TG12" localSheetId="3">#REF!</definedName>
    <definedName name="_____TG12">#REF!</definedName>
    <definedName name="_____TG13" localSheetId="1">#REF!</definedName>
    <definedName name="_____TG13" localSheetId="3">#REF!</definedName>
    <definedName name="_____TG13">#REF!</definedName>
    <definedName name="_____TG14" localSheetId="1">#REF!</definedName>
    <definedName name="_____TG14" localSheetId="3">#REF!</definedName>
    <definedName name="_____TG14">#REF!</definedName>
    <definedName name="_____TG15" localSheetId="1">#REF!</definedName>
    <definedName name="_____TG15" localSheetId="3">#REF!</definedName>
    <definedName name="_____TG15">#REF!</definedName>
    <definedName name="_____TG16" localSheetId="1">#REF!</definedName>
    <definedName name="_____TG16" localSheetId="3">#REF!</definedName>
    <definedName name="_____TG16">#REF!</definedName>
    <definedName name="_____TG17" localSheetId="1">#REF!</definedName>
    <definedName name="_____TG17" localSheetId="3">#REF!</definedName>
    <definedName name="_____TG17">#REF!</definedName>
    <definedName name="_____TG18" localSheetId="1">#REF!</definedName>
    <definedName name="_____TG18" localSheetId="3">#REF!</definedName>
    <definedName name="_____TG18">#REF!</definedName>
    <definedName name="_____TG19" localSheetId="1">#REF!</definedName>
    <definedName name="_____TG19" localSheetId="3">#REF!</definedName>
    <definedName name="_____TG19">#REF!</definedName>
    <definedName name="_____TG2" localSheetId="1">#REF!</definedName>
    <definedName name="_____TG2" localSheetId="3">#REF!</definedName>
    <definedName name="_____TG2">#REF!</definedName>
    <definedName name="_____TG20" localSheetId="1">#REF!</definedName>
    <definedName name="_____TG20" localSheetId="3">#REF!</definedName>
    <definedName name="_____TG20">#REF!</definedName>
    <definedName name="_____TG21" localSheetId="1">#REF!</definedName>
    <definedName name="_____TG21" localSheetId="3">#REF!</definedName>
    <definedName name="_____TG21">#REF!</definedName>
    <definedName name="_____TG22" localSheetId="1">#REF!</definedName>
    <definedName name="_____TG22" localSheetId="3">#REF!</definedName>
    <definedName name="_____TG22">#REF!</definedName>
    <definedName name="_____TG23" localSheetId="1">#REF!</definedName>
    <definedName name="_____TG23" localSheetId="3">#REF!</definedName>
    <definedName name="_____TG23">#REF!</definedName>
    <definedName name="_____TG24" localSheetId="1">#REF!</definedName>
    <definedName name="_____TG24" localSheetId="3">#REF!</definedName>
    <definedName name="_____TG24">#REF!</definedName>
    <definedName name="_____TG25" localSheetId="1">#REF!</definedName>
    <definedName name="_____TG25" localSheetId="3">#REF!</definedName>
    <definedName name="_____TG25">#REF!</definedName>
    <definedName name="_____TG26" localSheetId="1">#REF!</definedName>
    <definedName name="_____TG26" localSheetId="3">#REF!</definedName>
    <definedName name="_____TG26">#REF!</definedName>
    <definedName name="_____TG27" localSheetId="1">#REF!</definedName>
    <definedName name="_____TG27" localSheetId="3">#REF!</definedName>
    <definedName name="_____TG27">#REF!</definedName>
    <definedName name="_____TG28" localSheetId="1">#REF!</definedName>
    <definedName name="_____TG28" localSheetId="3">#REF!</definedName>
    <definedName name="_____TG28">#REF!</definedName>
    <definedName name="_____TG29" localSheetId="1">#REF!</definedName>
    <definedName name="_____TG29" localSheetId="3">#REF!</definedName>
    <definedName name="_____TG29">#REF!</definedName>
    <definedName name="_____TG3" localSheetId="1">#REF!</definedName>
    <definedName name="_____TG3" localSheetId="3">#REF!</definedName>
    <definedName name="_____TG3">#REF!</definedName>
    <definedName name="_____TG30" localSheetId="1">#REF!</definedName>
    <definedName name="_____TG30" localSheetId="3">#REF!</definedName>
    <definedName name="_____TG30">#REF!</definedName>
    <definedName name="_____TG31" localSheetId="1">#REF!</definedName>
    <definedName name="_____TG31" localSheetId="3">#REF!</definedName>
    <definedName name="_____TG31">#REF!</definedName>
    <definedName name="_____TG4" localSheetId="1">#REF!</definedName>
    <definedName name="_____TG4" localSheetId="3">#REF!</definedName>
    <definedName name="_____TG4">#REF!</definedName>
    <definedName name="_____TG5" localSheetId="1">#REF!</definedName>
    <definedName name="_____TG5" localSheetId="3">#REF!</definedName>
    <definedName name="_____TG5">#REF!</definedName>
    <definedName name="_____TG6" localSheetId="1">#REF!</definedName>
    <definedName name="_____TG6" localSheetId="3">#REF!</definedName>
    <definedName name="_____TG6">#REF!</definedName>
    <definedName name="_____TG7" localSheetId="1">#REF!</definedName>
    <definedName name="_____TG7" localSheetId="3">#REF!</definedName>
    <definedName name="_____TG7">#REF!</definedName>
    <definedName name="_____TG8" localSheetId="1">#REF!</definedName>
    <definedName name="_____TG8" localSheetId="3">#REF!</definedName>
    <definedName name="_____TG8">#REF!</definedName>
    <definedName name="_____TG9" localSheetId="1">#REF!</definedName>
    <definedName name="_____TG9" localSheetId="3">#REF!</definedName>
    <definedName name="_____TG9">#REF!</definedName>
    <definedName name="_____Us1" localSheetId="1">#REF!</definedName>
    <definedName name="_____Us1" localSheetId="3">#REF!</definedName>
    <definedName name="_____Us1">#REF!</definedName>
    <definedName name="_____Us2" localSheetId="1">#REF!</definedName>
    <definedName name="_____Us2" localSheetId="3">#REF!</definedName>
    <definedName name="_____Us2">#REF!</definedName>
    <definedName name="_____xlnm.Print_Area_3">NA()</definedName>
    <definedName name="____DAT1" localSheetId="1">#REF!</definedName>
    <definedName name="____DAT1" localSheetId="3">#REF!</definedName>
    <definedName name="____DAT1">#REF!</definedName>
    <definedName name="____DAT10" localSheetId="1">#REF!</definedName>
    <definedName name="____DAT10" localSheetId="3">#REF!</definedName>
    <definedName name="____DAT10">#REF!</definedName>
    <definedName name="____DAT2" localSheetId="1">#REF!</definedName>
    <definedName name="____DAT2" localSheetId="3">#REF!</definedName>
    <definedName name="____DAT2">#REF!</definedName>
    <definedName name="____DAT3" localSheetId="1">#REF!</definedName>
    <definedName name="____DAT3" localSheetId="3">#REF!</definedName>
    <definedName name="____DAT3">#REF!</definedName>
    <definedName name="____DAT4" localSheetId="1">#REF!</definedName>
    <definedName name="____DAT4" localSheetId="3">#REF!</definedName>
    <definedName name="____DAT4">#REF!</definedName>
    <definedName name="____DAT5" localSheetId="1">#REF!</definedName>
    <definedName name="____DAT5" localSheetId="3">#REF!</definedName>
    <definedName name="____DAT5">#REF!</definedName>
    <definedName name="____DAT6" localSheetId="1">#REF!</definedName>
    <definedName name="____DAT6" localSheetId="3">#REF!</definedName>
    <definedName name="____DAT6">#REF!</definedName>
    <definedName name="____DAT7" localSheetId="1">#REF!</definedName>
    <definedName name="____DAT7" localSheetId="3">#REF!</definedName>
    <definedName name="____DAT7">#REF!</definedName>
    <definedName name="____DAT8" localSheetId="1">#REF!</definedName>
    <definedName name="____DAT8" localSheetId="3">#REF!</definedName>
    <definedName name="____DAT8">#REF!</definedName>
    <definedName name="____DAT9" localSheetId="1">#REF!</definedName>
    <definedName name="____DAT9" localSheetId="3">#REF!</definedName>
    <definedName name="____DAT9">#REF!</definedName>
    <definedName name="____dkk1" localSheetId="1">#REF!</definedName>
    <definedName name="____dkk1" localSheetId="3">#REF!</definedName>
    <definedName name="____dkk1">#REF!</definedName>
    <definedName name="____dkk2" localSheetId="1">#REF!</definedName>
    <definedName name="____dkk2" localSheetId="3">#REF!</definedName>
    <definedName name="____dkk2">#REF!</definedName>
    <definedName name="____exp10" localSheetId="1">#REF!</definedName>
    <definedName name="____exp10" localSheetId="3">#REF!</definedName>
    <definedName name="____exp10">#REF!</definedName>
    <definedName name="____exp11" localSheetId="1">#REF!</definedName>
    <definedName name="____exp11" localSheetId="3">#REF!</definedName>
    <definedName name="____exp11">#REF!</definedName>
    <definedName name="____exp12" localSheetId="1">#REF!</definedName>
    <definedName name="____exp12" localSheetId="3">#REF!</definedName>
    <definedName name="____exp12">#REF!</definedName>
    <definedName name="____EXP22" localSheetId="1">#REF!</definedName>
    <definedName name="____EXP22" localSheetId="3">#REF!</definedName>
    <definedName name="____EXP22">#REF!</definedName>
    <definedName name="____exp5" localSheetId="1">#REF!</definedName>
    <definedName name="____exp5" localSheetId="3">#REF!</definedName>
    <definedName name="____exp5">#REF!</definedName>
    <definedName name="____exp7" localSheetId="1">#REF!</definedName>
    <definedName name="____exp7" localSheetId="3">#REF!</definedName>
    <definedName name="____exp7">#REF!</definedName>
    <definedName name="____exp8" localSheetId="1">#REF!</definedName>
    <definedName name="____exp8" localSheetId="3">#REF!</definedName>
    <definedName name="____exp8">#REF!</definedName>
    <definedName name="____exp9" localSheetId="1">#REF!</definedName>
    <definedName name="____exp9" localSheetId="3">#REF!</definedName>
    <definedName name="____exp9">#REF!</definedName>
    <definedName name="____FEB107" localSheetId="1" hidden="1">#REF!</definedName>
    <definedName name="____FEB107" localSheetId="3" hidden="1">#REF!</definedName>
    <definedName name="____FEB107" hidden="1">#REF!</definedName>
    <definedName name="____ISP4" localSheetId="1">#REF!</definedName>
    <definedName name="____ISP4" localSheetId="3">#REF!</definedName>
    <definedName name="____ISP4">#REF!</definedName>
    <definedName name="____lit1" localSheetId="1">#REF!</definedName>
    <definedName name="____lit1" localSheetId="3">#REF!</definedName>
    <definedName name="____lit1">#REF!</definedName>
    <definedName name="____lit2" localSheetId="1">#REF!</definedName>
    <definedName name="____lit2" localSheetId="3">#REF!</definedName>
    <definedName name="____lit2">#REF!</definedName>
    <definedName name="____MAy0201" localSheetId="1">#REF!</definedName>
    <definedName name="____MAy0201" localSheetId="3">#REF!</definedName>
    <definedName name="____MAy0201">#REF!</definedName>
    <definedName name="____pd10" localSheetId="1">#REF!</definedName>
    <definedName name="____pd10" localSheetId="3">#REF!</definedName>
    <definedName name="____pd10">#REF!</definedName>
    <definedName name="____pd11" localSheetId="1">#REF!</definedName>
    <definedName name="____pd11" localSheetId="3">#REF!</definedName>
    <definedName name="____pd11">#REF!</definedName>
    <definedName name="____pd12" localSheetId="1">#REF!</definedName>
    <definedName name="____pd12" localSheetId="3">#REF!</definedName>
    <definedName name="____pd12">#REF!</definedName>
    <definedName name="____pd2" localSheetId="1">#REF!</definedName>
    <definedName name="____pd2" localSheetId="3">#REF!</definedName>
    <definedName name="____pd2">#REF!</definedName>
    <definedName name="____pd3" localSheetId="1">#REF!</definedName>
    <definedName name="____pd3" localSheetId="3">#REF!</definedName>
    <definedName name="____pd3">#REF!</definedName>
    <definedName name="____pd4" localSheetId="1">#REF!</definedName>
    <definedName name="____pd4" localSheetId="3">#REF!</definedName>
    <definedName name="____pd4">#REF!</definedName>
    <definedName name="____pd5" localSheetId="1">#REF!</definedName>
    <definedName name="____pd5" localSheetId="3">#REF!</definedName>
    <definedName name="____pd5">#REF!</definedName>
    <definedName name="____pd6" localSheetId="1">#REF!</definedName>
    <definedName name="____pd6" localSheetId="3">#REF!</definedName>
    <definedName name="____pd6">#REF!</definedName>
    <definedName name="____pd7" localSheetId="1">#REF!</definedName>
    <definedName name="____pd7" localSheetId="3">#REF!</definedName>
    <definedName name="____pd7">#REF!</definedName>
    <definedName name="____pd8" localSheetId="1">#REF!</definedName>
    <definedName name="____pd8" localSheetId="3">#REF!</definedName>
    <definedName name="____pd8">#REF!</definedName>
    <definedName name="____pd9" localSheetId="1">#REF!</definedName>
    <definedName name="____pd9" localSheetId="3">#REF!</definedName>
    <definedName name="____pd9">#REF!</definedName>
    <definedName name="____PRD3" localSheetId="1">#REF!</definedName>
    <definedName name="____PRD3" localSheetId="3">#REF!</definedName>
    <definedName name="____PRD3">#REF!</definedName>
    <definedName name="____PT1" localSheetId="1">#REF!</definedName>
    <definedName name="____PT1" localSheetId="3">#REF!</definedName>
    <definedName name="____PT1">#REF!</definedName>
    <definedName name="____TAB1" localSheetId="1">#REF!</definedName>
    <definedName name="____TAB1" localSheetId="3">#REF!</definedName>
    <definedName name="____TAB1">#REF!</definedName>
    <definedName name="____TAB2" localSheetId="1">#REF!</definedName>
    <definedName name="____TAB2" localSheetId="3">#REF!</definedName>
    <definedName name="____TAB2">#REF!</definedName>
    <definedName name="____TG1" localSheetId="1">#REF!</definedName>
    <definedName name="____TG1" localSheetId="3">#REF!</definedName>
    <definedName name="____TG1">#REF!</definedName>
    <definedName name="____TG10" localSheetId="1">#REF!</definedName>
    <definedName name="____TG10" localSheetId="3">#REF!</definedName>
    <definedName name="____TG10">#REF!</definedName>
    <definedName name="____TG11" localSheetId="1">#REF!</definedName>
    <definedName name="____TG11" localSheetId="3">#REF!</definedName>
    <definedName name="____TG11">#REF!</definedName>
    <definedName name="____TG12" localSheetId="1">#REF!</definedName>
    <definedName name="____TG12" localSheetId="3">#REF!</definedName>
    <definedName name="____TG12">#REF!</definedName>
    <definedName name="____TG13" localSheetId="1">#REF!</definedName>
    <definedName name="____TG13" localSheetId="3">#REF!</definedName>
    <definedName name="____TG13">#REF!</definedName>
    <definedName name="____TG14" localSheetId="1">#REF!</definedName>
    <definedName name="____TG14" localSheetId="3">#REF!</definedName>
    <definedName name="____TG14">#REF!</definedName>
    <definedName name="____TG15" localSheetId="1">#REF!</definedName>
    <definedName name="____TG15" localSheetId="3">#REF!</definedName>
    <definedName name="____TG15">#REF!</definedName>
    <definedName name="____TG16" localSheetId="1">#REF!</definedName>
    <definedName name="____TG16" localSheetId="3">#REF!</definedName>
    <definedName name="____TG16">#REF!</definedName>
    <definedName name="____TG17" localSheetId="1">#REF!</definedName>
    <definedName name="____TG17" localSheetId="3">#REF!</definedName>
    <definedName name="____TG17">#REF!</definedName>
    <definedName name="____TG18" localSheetId="1">#REF!</definedName>
    <definedName name="____TG18" localSheetId="3">#REF!</definedName>
    <definedName name="____TG18">#REF!</definedName>
    <definedName name="____TG19" localSheetId="1">#REF!</definedName>
    <definedName name="____TG19" localSheetId="3">#REF!</definedName>
    <definedName name="____TG19">#REF!</definedName>
    <definedName name="____TG2" localSheetId="1">#REF!</definedName>
    <definedName name="____TG2" localSheetId="3">#REF!</definedName>
    <definedName name="____TG2">#REF!</definedName>
    <definedName name="____TG20" localSheetId="1">#REF!</definedName>
    <definedName name="____TG20" localSheetId="3">#REF!</definedName>
    <definedName name="____TG20">#REF!</definedName>
    <definedName name="____TG21" localSheetId="1">#REF!</definedName>
    <definedName name="____TG21" localSheetId="3">#REF!</definedName>
    <definedName name="____TG21">#REF!</definedName>
    <definedName name="____TG22" localSheetId="1">#REF!</definedName>
    <definedName name="____TG22" localSheetId="3">#REF!</definedName>
    <definedName name="____TG22">#REF!</definedName>
    <definedName name="____TG23" localSheetId="1">#REF!</definedName>
    <definedName name="____TG23" localSheetId="3">#REF!</definedName>
    <definedName name="____TG23">#REF!</definedName>
    <definedName name="____TG24" localSheetId="1">#REF!</definedName>
    <definedName name="____TG24" localSheetId="3">#REF!</definedName>
    <definedName name="____TG24">#REF!</definedName>
    <definedName name="____TG25" localSheetId="1">#REF!</definedName>
    <definedName name="____TG25" localSheetId="3">#REF!</definedName>
    <definedName name="____TG25">#REF!</definedName>
    <definedName name="____TG26" localSheetId="1">#REF!</definedName>
    <definedName name="____TG26" localSheetId="3">#REF!</definedName>
    <definedName name="____TG26">#REF!</definedName>
    <definedName name="____TG27" localSheetId="1">#REF!</definedName>
    <definedName name="____TG27" localSheetId="3">#REF!</definedName>
    <definedName name="____TG27">#REF!</definedName>
    <definedName name="____TG28" localSheetId="1">#REF!</definedName>
    <definedName name="____TG28" localSheetId="3">#REF!</definedName>
    <definedName name="____TG28">#REF!</definedName>
    <definedName name="____TG29" localSheetId="1">#REF!</definedName>
    <definedName name="____TG29" localSheetId="3">#REF!</definedName>
    <definedName name="____TG29">#REF!</definedName>
    <definedName name="____TG3" localSheetId="1">#REF!</definedName>
    <definedName name="____TG3" localSheetId="3">#REF!</definedName>
    <definedName name="____TG3">#REF!</definedName>
    <definedName name="____TG30" localSheetId="1">#REF!</definedName>
    <definedName name="____TG30" localSheetId="3">#REF!</definedName>
    <definedName name="____TG30">#REF!</definedName>
    <definedName name="____TG31" localSheetId="1">#REF!</definedName>
    <definedName name="____TG31" localSheetId="3">#REF!</definedName>
    <definedName name="____TG31">#REF!</definedName>
    <definedName name="____TG4" localSheetId="1">#REF!</definedName>
    <definedName name="____TG4" localSheetId="3">#REF!</definedName>
    <definedName name="____TG4">#REF!</definedName>
    <definedName name="____TG5" localSheetId="1">#REF!</definedName>
    <definedName name="____TG5" localSheetId="3">#REF!</definedName>
    <definedName name="____TG5">#REF!</definedName>
    <definedName name="____TG6" localSheetId="1">#REF!</definedName>
    <definedName name="____TG6" localSheetId="3">#REF!</definedName>
    <definedName name="____TG6">#REF!</definedName>
    <definedName name="____TG7" localSheetId="1">#REF!</definedName>
    <definedName name="____TG7" localSheetId="3">#REF!</definedName>
    <definedName name="____TG7">#REF!</definedName>
    <definedName name="____TG8" localSheetId="1">#REF!</definedName>
    <definedName name="____TG8" localSheetId="3">#REF!</definedName>
    <definedName name="____TG8">#REF!</definedName>
    <definedName name="____TG9" localSheetId="1">#REF!</definedName>
    <definedName name="____TG9" localSheetId="3">#REF!</definedName>
    <definedName name="____TG9">#REF!</definedName>
    <definedName name="____Us1" localSheetId="1">#REF!</definedName>
    <definedName name="____Us1" localSheetId="3">#REF!</definedName>
    <definedName name="____Us1">#REF!</definedName>
    <definedName name="____Us2" localSheetId="1">#REF!</definedName>
    <definedName name="____Us2" localSheetId="3">#REF!</definedName>
    <definedName name="____Us2">#REF!</definedName>
    <definedName name="____xlnm.Print_Area_3">NA()</definedName>
    <definedName name="___ASA1" hidden="1">{#N/A,#N/A,FALSE,"CAT3516";#N/A,#N/A,FALSE,"CAT3608";#N/A,#N/A,FALSE,"Wartsila";#N/A,#N/A,FALSE,"Asm";#N/A,#N/A,FALSE,"DG cost"}</definedName>
    <definedName name="___ASA1_1" hidden="1">{#N/A,#N/A,FALSE,"CAT3516";#N/A,#N/A,FALSE,"CAT3608";#N/A,#N/A,FALSE,"Wartsila";#N/A,#N/A,FALSE,"Asm";#N/A,#N/A,FALSE,"DG cost"}</definedName>
    <definedName name="___ASA1_1_1" hidden="1">{#N/A,#N/A,FALSE,"CAT3516";#N/A,#N/A,FALSE,"CAT3608";#N/A,#N/A,FALSE,"Wartsila";#N/A,#N/A,FALSE,"Asm";#N/A,#N/A,FALSE,"DG cost"}</definedName>
    <definedName name="___ASA1_1_2" hidden="1">{#N/A,#N/A,FALSE,"CAT3516";#N/A,#N/A,FALSE,"CAT3608";#N/A,#N/A,FALSE,"Wartsila";#N/A,#N/A,FALSE,"Asm";#N/A,#N/A,FALSE,"DG cost"}</definedName>
    <definedName name="___ASA1_2" hidden="1">{#N/A,#N/A,FALSE,"CAT3516";#N/A,#N/A,FALSE,"CAT3608";#N/A,#N/A,FALSE,"Wartsila";#N/A,#N/A,FALSE,"Asm";#N/A,#N/A,FALSE,"DG cost"}</definedName>
    <definedName name="___ASA1_3" hidden="1">{#N/A,#N/A,FALSE,"CAT3516";#N/A,#N/A,FALSE,"CAT3608";#N/A,#N/A,FALSE,"Wartsila";#N/A,#N/A,FALSE,"Asm";#N/A,#N/A,FALSE,"DG cost"}</definedName>
    <definedName name="___DAT1" localSheetId="1">#REF!</definedName>
    <definedName name="___DAT1" localSheetId="3">#REF!</definedName>
    <definedName name="___DAT1">#REF!</definedName>
    <definedName name="___DAT10" localSheetId="1">#REF!</definedName>
    <definedName name="___DAT10" localSheetId="3">#REF!</definedName>
    <definedName name="___DAT10">#REF!</definedName>
    <definedName name="___DAT11" localSheetId="1">#REF!</definedName>
    <definedName name="___DAT11" localSheetId="3">#REF!</definedName>
    <definedName name="___DAT11">#REF!</definedName>
    <definedName name="___DAT12" localSheetId="1">#REF!</definedName>
    <definedName name="___DAT12" localSheetId="3">#REF!</definedName>
    <definedName name="___DAT12">#REF!</definedName>
    <definedName name="___DAT13" localSheetId="1">#REF!</definedName>
    <definedName name="___DAT13" localSheetId="3">#REF!</definedName>
    <definedName name="___DAT13">#REF!</definedName>
    <definedName name="___DAT14" localSheetId="1">#REF!</definedName>
    <definedName name="___DAT14" localSheetId="3">#REF!</definedName>
    <definedName name="___DAT14">#REF!</definedName>
    <definedName name="___DAT16" localSheetId="1">#REF!</definedName>
    <definedName name="___DAT16" localSheetId="3">#REF!</definedName>
    <definedName name="___DAT16">#REF!</definedName>
    <definedName name="___DAT17" localSheetId="1">#REF!</definedName>
    <definedName name="___DAT17" localSheetId="3">#REF!</definedName>
    <definedName name="___DAT17">#REF!</definedName>
    <definedName name="___DAT18" localSheetId="1">#REF!</definedName>
    <definedName name="___DAT18" localSheetId="3">#REF!</definedName>
    <definedName name="___DAT18">#REF!</definedName>
    <definedName name="___DAT19" localSheetId="1">#REF!</definedName>
    <definedName name="___DAT19" localSheetId="3">#REF!</definedName>
    <definedName name="___DAT19">#REF!</definedName>
    <definedName name="___DAT2" localSheetId="1">#REF!</definedName>
    <definedName name="___DAT2" localSheetId="3">#REF!</definedName>
    <definedName name="___DAT2">#REF!</definedName>
    <definedName name="___DAT20" localSheetId="1">#REF!</definedName>
    <definedName name="___DAT20" localSheetId="3">#REF!</definedName>
    <definedName name="___DAT20">#REF!</definedName>
    <definedName name="___DAT21" localSheetId="1">#REF!</definedName>
    <definedName name="___DAT21" localSheetId="3">#REF!</definedName>
    <definedName name="___DAT21">#REF!</definedName>
    <definedName name="___DAT22" localSheetId="1">#REF!</definedName>
    <definedName name="___DAT22" localSheetId="3">#REF!</definedName>
    <definedName name="___DAT22">#REF!</definedName>
    <definedName name="___DAT23" localSheetId="1">#REF!</definedName>
    <definedName name="___DAT23" localSheetId="3">#REF!</definedName>
    <definedName name="___DAT23">#REF!</definedName>
    <definedName name="___DAT24" localSheetId="1">#REF!</definedName>
    <definedName name="___DAT24" localSheetId="3">#REF!</definedName>
    <definedName name="___DAT24">#REF!</definedName>
    <definedName name="___DAT25" localSheetId="1">#REF!</definedName>
    <definedName name="___DAT25" localSheetId="3">#REF!</definedName>
    <definedName name="___DAT25">#REF!</definedName>
    <definedName name="___DAT26" localSheetId="1">#REF!</definedName>
    <definedName name="___DAT26" localSheetId="3">#REF!</definedName>
    <definedName name="___DAT26">#REF!</definedName>
    <definedName name="___DAT27" localSheetId="1">#REF!</definedName>
    <definedName name="___DAT27" localSheetId="3">#REF!</definedName>
    <definedName name="___DAT27">#REF!</definedName>
    <definedName name="___DAT28" localSheetId="1">#REF!</definedName>
    <definedName name="___DAT28" localSheetId="3">#REF!</definedName>
    <definedName name="___DAT28">#REF!</definedName>
    <definedName name="___DAT29" localSheetId="1">#REF!</definedName>
    <definedName name="___DAT29" localSheetId="3">#REF!</definedName>
    <definedName name="___DAT29">#REF!</definedName>
    <definedName name="___DAT3" localSheetId="1">#REF!</definedName>
    <definedName name="___DAT3" localSheetId="3">#REF!</definedName>
    <definedName name="___DAT3">#REF!</definedName>
    <definedName name="___DAT30" localSheetId="1">#REF!</definedName>
    <definedName name="___DAT30" localSheetId="3">#REF!</definedName>
    <definedName name="___DAT30">#REF!</definedName>
    <definedName name="___DAT31" localSheetId="1">#REF!</definedName>
    <definedName name="___DAT31" localSheetId="3">#REF!</definedName>
    <definedName name="___DAT31">#REF!</definedName>
    <definedName name="___DAT32" localSheetId="1">#REF!</definedName>
    <definedName name="___DAT32" localSheetId="3">#REF!</definedName>
    <definedName name="___DAT32">#REF!</definedName>
    <definedName name="___DAT33" localSheetId="1">#REF!</definedName>
    <definedName name="___DAT33" localSheetId="3">#REF!</definedName>
    <definedName name="___DAT33">#REF!</definedName>
    <definedName name="___DAT34" localSheetId="1">#REF!</definedName>
    <definedName name="___DAT34" localSheetId="3">#REF!</definedName>
    <definedName name="___DAT34">#REF!</definedName>
    <definedName name="___DAT35" localSheetId="1">#REF!</definedName>
    <definedName name="___DAT35" localSheetId="3">#REF!</definedName>
    <definedName name="___DAT35">#REF!</definedName>
    <definedName name="___DAT36" localSheetId="1">#REF!</definedName>
    <definedName name="___DAT36" localSheetId="3">#REF!</definedName>
    <definedName name="___DAT36">#REF!</definedName>
    <definedName name="___DAT4" localSheetId="1">#REF!</definedName>
    <definedName name="___DAT4" localSheetId="3">#REF!</definedName>
    <definedName name="___DAT4">#REF!</definedName>
    <definedName name="___DAT5" localSheetId="1">#REF!</definedName>
    <definedName name="___DAT5" localSheetId="3">#REF!</definedName>
    <definedName name="___DAT5">#REF!</definedName>
    <definedName name="___DAT6" localSheetId="1">#REF!</definedName>
    <definedName name="___DAT6" localSheetId="3">#REF!</definedName>
    <definedName name="___DAT6">#REF!</definedName>
    <definedName name="___DAT7" localSheetId="1">#REF!</definedName>
    <definedName name="___DAT7" localSheetId="3">#REF!</definedName>
    <definedName name="___DAT7">#REF!</definedName>
    <definedName name="___DAT8" localSheetId="1">#REF!</definedName>
    <definedName name="___DAT8" localSheetId="3">#REF!</definedName>
    <definedName name="___DAT8">#REF!</definedName>
    <definedName name="___DAT9" localSheetId="1">#REF!</definedName>
    <definedName name="___DAT9" localSheetId="3">#REF!</definedName>
    <definedName name="___DAT9">#REF!</definedName>
    <definedName name="___dkk1" localSheetId="1">#REF!</definedName>
    <definedName name="___dkk1" localSheetId="3">#REF!</definedName>
    <definedName name="___dkk1">#REF!</definedName>
    <definedName name="___dkk2" localSheetId="1">#REF!</definedName>
    <definedName name="___dkk2" localSheetId="3">#REF!</definedName>
    <definedName name="___dkk2">#REF!</definedName>
    <definedName name="___exp10" localSheetId="1">#REF!</definedName>
    <definedName name="___exp10" localSheetId="3">#REF!</definedName>
    <definedName name="___exp10">#REF!</definedName>
    <definedName name="___exp11" localSheetId="1">#REF!</definedName>
    <definedName name="___exp11" localSheetId="3">#REF!</definedName>
    <definedName name="___exp11">#REF!</definedName>
    <definedName name="___exp12" localSheetId="1">#REF!</definedName>
    <definedName name="___exp12" localSheetId="3">#REF!</definedName>
    <definedName name="___exp12">#REF!</definedName>
    <definedName name="___EXP22" localSheetId="1">#REF!</definedName>
    <definedName name="___EXP22" localSheetId="3">#REF!</definedName>
    <definedName name="___EXP22">#REF!</definedName>
    <definedName name="___exp5" localSheetId="1">#REF!</definedName>
    <definedName name="___exp5" localSheetId="3">#REF!</definedName>
    <definedName name="___exp5">#REF!</definedName>
    <definedName name="___exp7" localSheetId="1">#REF!</definedName>
    <definedName name="___exp7" localSheetId="3">#REF!</definedName>
    <definedName name="___exp7">#REF!</definedName>
    <definedName name="___exp8" localSheetId="1">#REF!</definedName>
    <definedName name="___exp8" localSheetId="3">#REF!</definedName>
    <definedName name="___exp8">#REF!</definedName>
    <definedName name="___exp9" localSheetId="1">#REF!</definedName>
    <definedName name="___exp9" localSheetId="3">#REF!</definedName>
    <definedName name="___exp9">#REF!</definedName>
    <definedName name="___FEB107" localSheetId="1" hidden="1">#REF!</definedName>
    <definedName name="___FEB107" localSheetId="3" hidden="1">#REF!</definedName>
    <definedName name="___FEB107" hidden="1">#REF!</definedName>
    <definedName name="___gas10" localSheetId="1">#REF!</definedName>
    <definedName name="___gas10" localSheetId="3">#REF!</definedName>
    <definedName name="___gas10">#REF!</definedName>
    <definedName name="___gas11" localSheetId="1">#REF!</definedName>
    <definedName name="___gas11" localSheetId="3">#REF!</definedName>
    <definedName name="___gas11">#REF!</definedName>
    <definedName name="___gas12" localSheetId="1">#REF!</definedName>
    <definedName name="___gas12" localSheetId="3">#REF!</definedName>
    <definedName name="___gas12">#REF!</definedName>
    <definedName name="___gas2" localSheetId="1">#REF!</definedName>
    <definedName name="___gas2" localSheetId="3">#REF!</definedName>
    <definedName name="___gas2">#REF!</definedName>
    <definedName name="___gas3" localSheetId="1">#REF!</definedName>
    <definedName name="___gas3" localSheetId="3">#REF!</definedName>
    <definedName name="___gas3">#REF!</definedName>
    <definedName name="___gas4" localSheetId="1">#REF!</definedName>
    <definedName name="___gas4" localSheetId="3">#REF!</definedName>
    <definedName name="___gas4">#REF!</definedName>
    <definedName name="___gas5" localSheetId="1">#REF!</definedName>
    <definedName name="___gas5" localSheetId="3">#REF!</definedName>
    <definedName name="___gas5">#REF!</definedName>
    <definedName name="___gas6" localSheetId="1">#REF!</definedName>
    <definedName name="___gas6" localSheetId="3">#REF!</definedName>
    <definedName name="___gas6">#REF!</definedName>
    <definedName name="___gas7" localSheetId="1">#REF!</definedName>
    <definedName name="___gas7" localSheetId="3">#REF!</definedName>
    <definedName name="___gas7">#REF!</definedName>
    <definedName name="___gas8" localSheetId="1">#REF!</definedName>
    <definedName name="___gas8" localSheetId="3">#REF!</definedName>
    <definedName name="___gas8">#REF!</definedName>
    <definedName name="___gas9" localSheetId="1">#REF!</definedName>
    <definedName name="___gas9" localSheetId="3">#REF!</definedName>
    <definedName name="___gas9">#REF!</definedName>
    <definedName name="___hab10" localSheetId="1">#REF!</definedName>
    <definedName name="___hab10" localSheetId="3">#REF!</definedName>
    <definedName name="___hab10">#REF!</definedName>
    <definedName name="___hab11" localSheetId="1">#REF!</definedName>
    <definedName name="___hab11" localSheetId="3">#REF!</definedName>
    <definedName name="___hab11">#REF!</definedName>
    <definedName name="___hab12" localSheetId="1">#REF!</definedName>
    <definedName name="___hab12" localSheetId="3">#REF!</definedName>
    <definedName name="___hab12">#REF!</definedName>
    <definedName name="___hab2" localSheetId="1">#REF!</definedName>
    <definedName name="___hab2" localSheetId="3">#REF!</definedName>
    <definedName name="___hab2">#REF!</definedName>
    <definedName name="___hab3" localSheetId="1">#REF!</definedName>
    <definedName name="___hab3" localSheetId="3">#REF!</definedName>
    <definedName name="___hab3">#REF!</definedName>
    <definedName name="___hab4" localSheetId="1">#REF!</definedName>
    <definedName name="___hab4" localSheetId="3">#REF!</definedName>
    <definedName name="___hab4">#REF!</definedName>
    <definedName name="___hab5" localSheetId="1">#REF!</definedName>
    <definedName name="___hab5" localSheetId="3">#REF!</definedName>
    <definedName name="___hab5">#REF!</definedName>
    <definedName name="___hab6" localSheetId="1">#REF!</definedName>
    <definedName name="___hab6" localSheetId="3">#REF!</definedName>
    <definedName name="___hab6">#REF!</definedName>
    <definedName name="___hab7" localSheetId="1">#REF!</definedName>
    <definedName name="___hab7" localSheetId="3">#REF!</definedName>
    <definedName name="___hab7">#REF!</definedName>
    <definedName name="___hab8" localSheetId="1">#REF!</definedName>
    <definedName name="___hab8" localSheetId="3">#REF!</definedName>
    <definedName name="___hab8">#REF!</definedName>
    <definedName name="___hab9" localSheetId="1">#REF!</definedName>
    <definedName name="___hab9" localSheetId="3">#REF!</definedName>
    <definedName name="___hab9">#REF!</definedName>
    <definedName name="___INDEX_SHEET___ASAP_Utilities" localSheetId="1">#REF!</definedName>
    <definedName name="___INDEX_SHEET___ASAP_Utilities" localSheetId="3">#REF!</definedName>
    <definedName name="___INDEX_SHEET___ASAP_Utilities">#REF!</definedName>
    <definedName name="___ISP4" localSheetId="1">#REF!</definedName>
    <definedName name="___ISP4" localSheetId="3">#REF!</definedName>
    <definedName name="___ISP4">#REF!</definedName>
    <definedName name="___la10" localSheetId="1">#REF!</definedName>
    <definedName name="___la10" localSheetId="3">#REF!</definedName>
    <definedName name="___la10">#REF!</definedName>
    <definedName name="___la11" localSheetId="1">#REF!</definedName>
    <definedName name="___la11" localSheetId="3">#REF!</definedName>
    <definedName name="___la11">#REF!</definedName>
    <definedName name="___la12" localSheetId="1">#REF!</definedName>
    <definedName name="___la12" localSheetId="3">#REF!</definedName>
    <definedName name="___la12">#REF!</definedName>
    <definedName name="___la2" localSheetId="1">#REF!</definedName>
    <definedName name="___la2" localSheetId="3">#REF!</definedName>
    <definedName name="___la2">#REF!</definedName>
    <definedName name="___la3" localSheetId="1">#REF!</definedName>
    <definedName name="___la3" localSheetId="3">#REF!</definedName>
    <definedName name="___la3">#REF!</definedName>
    <definedName name="___la4" localSheetId="1">#REF!</definedName>
    <definedName name="___la4" localSheetId="3">#REF!</definedName>
    <definedName name="___la4">#REF!</definedName>
    <definedName name="___la5" localSheetId="1">#REF!</definedName>
    <definedName name="___la5" localSheetId="3">#REF!</definedName>
    <definedName name="___la5">#REF!</definedName>
    <definedName name="___la6" localSheetId="1">#REF!</definedName>
    <definedName name="___la6" localSheetId="3">#REF!</definedName>
    <definedName name="___la6">#REF!</definedName>
    <definedName name="___la7" localSheetId="1">#REF!</definedName>
    <definedName name="___la7" localSheetId="3">#REF!</definedName>
    <definedName name="___la7">#REF!</definedName>
    <definedName name="___la8" localSheetId="1">#REF!</definedName>
    <definedName name="___la8" localSheetId="3">#REF!</definedName>
    <definedName name="___la8">#REF!</definedName>
    <definedName name="___la9" localSheetId="1">#REF!</definedName>
    <definedName name="___la9" localSheetId="3">#REF!</definedName>
    <definedName name="___la9">#REF!</definedName>
    <definedName name="___LAF10" localSheetId="1">#REF!</definedName>
    <definedName name="___LAF10" localSheetId="3">#REF!</definedName>
    <definedName name="___LAF10">#REF!</definedName>
    <definedName name="___LAF11" localSheetId="1">#REF!</definedName>
    <definedName name="___LAF11" localSheetId="3">#REF!</definedName>
    <definedName name="___LAF11">#REF!</definedName>
    <definedName name="___LAF12" localSheetId="1">#REF!</definedName>
    <definedName name="___LAF12" localSheetId="3">#REF!</definedName>
    <definedName name="___LAF12">#REF!</definedName>
    <definedName name="___LAF2" localSheetId="1">#REF!</definedName>
    <definedName name="___LAF2" localSheetId="3">#REF!</definedName>
    <definedName name="___LAF2">#REF!</definedName>
    <definedName name="___LAF3" localSheetId="1">#REF!</definedName>
    <definedName name="___LAF3" localSheetId="3">#REF!</definedName>
    <definedName name="___LAF3">#REF!</definedName>
    <definedName name="___LAF4" localSheetId="1">#REF!</definedName>
    <definedName name="___LAF4" localSheetId="3">#REF!</definedName>
    <definedName name="___LAF4">#REF!</definedName>
    <definedName name="___LAF5" localSheetId="1">#REF!</definedName>
    <definedName name="___LAF5" localSheetId="3">#REF!</definedName>
    <definedName name="___LAF5">#REF!</definedName>
    <definedName name="___LAF6" localSheetId="1">#REF!</definedName>
    <definedName name="___LAF6" localSheetId="3">#REF!</definedName>
    <definedName name="___LAF6">#REF!</definedName>
    <definedName name="___LAF7" localSheetId="1">#REF!</definedName>
    <definedName name="___LAF7" localSheetId="3">#REF!</definedName>
    <definedName name="___LAF7">#REF!</definedName>
    <definedName name="___LAF8" localSheetId="1">#REF!</definedName>
    <definedName name="___LAF8" localSheetId="3">#REF!</definedName>
    <definedName name="___LAF8">#REF!</definedName>
    <definedName name="___LAF9" localSheetId="1">#REF!</definedName>
    <definedName name="___LAF9" localSheetId="3">#REF!</definedName>
    <definedName name="___LAF9">#REF!</definedName>
    <definedName name="___lit1" localSheetId="1">#REF!</definedName>
    <definedName name="___lit1" localSheetId="3">#REF!</definedName>
    <definedName name="___lit1">#REF!</definedName>
    <definedName name="___lit2" localSheetId="1">#REF!</definedName>
    <definedName name="___lit2" localSheetId="3">#REF!</definedName>
    <definedName name="___lit2">#REF!</definedName>
    <definedName name="___MAy0201" localSheetId="1">#REF!</definedName>
    <definedName name="___MAy0201" localSheetId="3">#REF!</definedName>
    <definedName name="___MAy0201">#REF!</definedName>
    <definedName name="___oil10" localSheetId="1">#REF!</definedName>
    <definedName name="___oil10" localSheetId="3">#REF!</definedName>
    <definedName name="___oil10">#REF!</definedName>
    <definedName name="___oil11" localSheetId="1">#REF!</definedName>
    <definedName name="___oil11" localSheetId="3">#REF!</definedName>
    <definedName name="___oil11">#REF!</definedName>
    <definedName name="___oil12" localSheetId="1">#REF!</definedName>
    <definedName name="___oil12" localSheetId="3">#REF!</definedName>
    <definedName name="___oil12">#REF!</definedName>
    <definedName name="___oil2" localSheetId="1">#REF!</definedName>
    <definedName name="___oil2" localSheetId="3">#REF!</definedName>
    <definedName name="___oil2">#REF!</definedName>
    <definedName name="___oil3" localSheetId="1">#REF!</definedName>
    <definedName name="___oil3" localSheetId="3">#REF!</definedName>
    <definedName name="___oil3">#REF!</definedName>
    <definedName name="___oil4" localSheetId="1">#REF!</definedName>
    <definedName name="___oil4" localSheetId="3">#REF!</definedName>
    <definedName name="___oil4">#REF!</definedName>
    <definedName name="___oil5" localSheetId="1">#REF!</definedName>
    <definedName name="___oil5" localSheetId="3">#REF!</definedName>
    <definedName name="___oil5">#REF!</definedName>
    <definedName name="___oil6" localSheetId="1">#REF!</definedName>
    <definedName name="___oil6" localSheetId="3">#REF!</definedName>
    <definedName name="___oil6">#REF!</definedName>
    <definedName name="___oil7" localSheetId="1">#REF!</definedName>
    <definedName name="___oil7" localSheetId="3">#REF!</definedName>
    <definedName name="___oil7">#REF!</definedName>
    <definedName name="___oil8" localSheetId="1">#REF!</definedName>
    <definedName name="___oil8" localSheetId="3">#REF!</definedName>
    <definedName name="___oil8">#REF!</definedName>
    <definedName name="___oil9" localSheetId="1">#REF!</definedName>
    <definedName name="___oil9" localSheetId="3">#REF!</definedName>
    <definedName name="___oil9">#REF!</definedName>
    <definedName name="___pd10" localSheetId="1">#REF!</definedName>
    <definedName name="___pd10" localSheetId="3">#REF!</definedName>
    <definedName name="___pd10">#REF!</definedName>
    <definedName name="___pd11" localSheetId="1">#REF!</definedName>
    <definedName name="___pd11" localSheetId="3">#REF!</definedName>
    <definedName name="___pd11">#REF!</definedName>
    <definedName name="___pd12" localSheetId="1">#REF!</definedName>
    <definedName name="___pd12" localSheetId="3">#REF!</definedName>
    <definedName name="___pd12">#REF!</definedName>
    <definedName name="___pd2" localSheetId="1">#REF!</definedName>
    <definedName name="___pd2" localSheetId="3">#REF!</definedName>
    <definedName name="___pd2">#REF!</definedName>
    <definedName name="___pd3" localSheetId="1">#REF!</definedName>
    <definedName name="___pd3" localSheetId="3">#REF!</definedName>
    <definedName name="___pd3">#REF!</definedName>
    <definedName name="___pd4" localSheetId="1">#REF!</definedName>
    <definedName name="___pd4" localSheetId="3">#REF!</definedName>
    <definedName name="___pd4">#REF!</definedName>
    <definedName name="___pd5" localSheetId="1">#REF!</definedName>
    <definedName name="___pd5" localSheetId="3">#REF!</definedName>
    <definedName name="___pd5">#REF!</definedName>
    <definedName name="___pd6" localSheetId="1">#REF!</definedName>
    <definedName name="___pd6" localSheetId="3">#REF!</definedName>
    <definedName name="___pd6">#REF!</definedName>
    <definedName name="___pd7" localSheetId="1">#REF!</definedName>
    <definedName name="___pd7" localSheetId="3">#REF!</definedName>
    <definedName name="___pd7">#REF!</definedName>
    <definedName name="___pd8" localSheetId="1">#REF!</definedName>
    <definedName name="___pd8" localSheetId="3">#REF!</definedName>
    <definedName name="___pd8">#REF!</definedName>
    <definedName name="___pd9" localSheetId="1">#REF!</definedName>
    <definedName name="___pd9" localSheetId="3">#REF!</definedName>
    <definedName name="___pd9">#REF!</definedName>
    <definedName name="___PPP94" localSheetId="1">#REF!</definedName>
    <definedName name="___PPP94" localSheetId="3">#REF!</definedName>
    <definedName name="___PPP94">#REF!</definedName>
    <definedName name="___PRD1">237</definedName>
    <definedName name="___PRD3" localSheetId="1">#REF!</definedName>
    <definedName name="___PRD3" localSheetId="3">#REF!</definedName>
    <definedName name="___PRD3">#REF!</definedName>
    <definedName name="___PRD3_4" localSheetId="1">#REF!</definedName>
    <definedName name="___PRD3_4" localSheetId="3">#REF!</definedName>
    <definedName name="___PRD3_4">#REF!</definedName>
    <definedName name="___PRD3_8" localSheetId="1">#REF!</definedName>
    <definedName name="___PRD3_8" localSheetId="3">#REF!</definedName>
    <definedName name="___PRD3_8">#REF!</definedName>
    <definedName name="___PT1" localSheetId="1">#REF!</definedName>
    <definedName name="___PT1" localSheetId="3">#REF!</definedName>
    <definedName name="___PT1">#REF!</definedName>
    <definedName name="___PT2" localSheetId="1">#REF!</definedName>
    <definedName name="___PT2" localSheetId="3">#REF!</definedName>
    <definedName name="___PT2">#REF!</definedName>
    <definedName name="___pxh1" localSheetId="1">#REF!</definedName>
    <definedName name="___pxh1" localSheetId="3">#REF!</definedName>
    <definedName name="___pxh1">#REF!</definedName>
    <definedName name="___pxh10" localSheetId="1">#REF!</definedName>
    <definedName name="___pxh10" localSheetId="3">#REF!</definedName>
    <definedName name="___pxh10">#REF!</definedName>
    <definedName name="___pxh11" localSheetId="1">#REF!</definedName>
    <definedName name="___pxh11" localSheetId="3">#REF!</definedName>
    <definedName name="___pxh11">#REF!</definedName>
    <definedName name="___pxh12" localSheetId="1">#REF!</definedName>
    <definedName name="___pxh12" localSheetId="3">#REF!</definedName>
    <definedName name="___pxh12">#REF!</definedName>
    <definedName name="___pxh2" localSheetId="1">#REF!</definedName>
    <definedName name="___pxh2" localSheetId="3">#REF!</definedName>
    <definedName name="___pxh2">#REF!</definedName>
    <definedName name="___pxh3" localSheetId="1">#REF!</definedName>
    <definedName name="___pxh3" localSheetId="3">#REF!</definedName>
    <definedName name="___pxh3">#REF!</definedName>
    <definedName name="___pxh4" localSheetId="1">#REF!</definedName>
    <definedName name="___pxh4" localSheetId="3">#REF!</definedName>
    <definedName name="___pxh4">#REF!</definedName>
    <definedName name="___pxh5" localSheetId="1">#REF!</definedName>
    <definedName name="___pxh5" localSheetId="3">#REF!</definedName>
    <definedName name="___pxh5">#REF!</definedName>
    <definedName name="___pxh6" localSheetId="1">#REF!</definedName>
    <definedName name="___pxh6" localSheetId="3">#REF!</definedName>
    <definedName name="___pxh6">#REF!</definedName>
    <definedName name="___pxh7" localSheetId="1">#REF!</definedName>
    <definedName name="___pxh7" localSheetId="3">#REF!</definedName>
    <definedName name="___pxh7">#REF!</definedName>
    <definedName name="___pxh8" localSheetId="1">#REF!</definedName>
    <definedName name="___pxh8" localSheetId="3">#REF!</definedName>
    <definedName name="___pxh8">#REF!</definedName>
    <definedName name="___pxh9" localSheetId="1">#REF!</definedName>
    <definedName name="___pxh9" localSheetId="3">#REF!</definedName>
    <definedName name="___pxh9">#REF!</definedName>
    <definedName name="___R70" localSheetId="1">#REF!</definedName>
    <definedName name="___R70" localSheetId="3">#REF!</definedName>
    <definedName name="___R70">#REF!</definedName>
    <definedName name="___SCB1">'[1]SCB 1 - Current'!$F$10</definedName>
    <definedName name="___SCB2">'[1]SCB 2 - Current'!$F$11</definedName>
    <definedName name="___t9112" localSheetId="1">#REF!</definedName>
    <definedName name="___t9112" localSheetId="3">#REF!</definedName>
    <definedName name="___t9112">#REF!</definedName>
    <definedName name="___t9114" localSheetId="1">#REF!</definedName>
    <definedName name="___t9114" localSheetId="3">#REF!</definedName>
    <definedName name="___t9114">#REF!</definedName>
    <definedName name="___t9115" localSheetId="1">#REF!</definedName>
    <definedName name="___t9115" localSheetId="3">#REF!</definedName>
    <definedName name="___t9115">#REF!</definedName>
    <definedName name="___t9117" localSheetId="1">#REF!</definedName>
    <definedName name="___t9117" localSheetId="3">#REF!</definedName>
    <definedName name="___t9117">#REF!</definedName>
    <definedName name="___TAB1" localSheetId="1">#REF!</definedName>
    <definedName name="___TAB1" localSheetId="3">#REF!</definedName>
    <definedName name="___TAB1">#REF!</definedName>
    <definedName name="___TAB2" localSheetId="1">#REF!</definedName>
    <definedName name="___TAB2" localSheetId="3">#REF!</definedName>
    <definedName name="___TAB2">#REF!</definedName>
    <definedName name="___TG1" localSheetId="1">#REF!</definedName>
    <definedName name="___TG1" localSheetId="3">#REF!</definedName>
    <definedName name="___TG1">#REF!</definedName>
    <definedName name="___TG10" localSheetId="1">#REF!</definedName>
    <definedName name="___TG10" localSheetId="3">#REF!</definedName>
    <definedName name="___TG10">#REF!</definedName>
    <definedName name="___TG11" localSheetId="1">#REF!</definedName>
    <definedName name="___TG11" localSheetId="3">#REF!</definedName>
    <definedName name="___TG11">#REF!</definedName>
    <definedName name="___TG12" localSheetId="1">#REF!</definedName>
    <definedName name="___TG12" localSheetId="3">#REF!</definedName>
    <definedName name="___TG12">#REF!</definedName>
    <definedName name="___TG13" localSheetId="1">#REF!</definedName>
    <definedName name="___TG13" localSheetId="3">#REF!</definedName>
    <definedName name="___TG13">#REF!</definedName>
    <definedName name="___TG14" localSheetId="1">#REF!</definedName>
    <definedName name="___TG14" localSheetId="3">#REF!</definedName>
    <definedName name="___TG14">#REF!</definedName>
    <definedName name="___TG15" localSheetId="1">#REF!</definedName>
    <definedName name="___TG15" localSheetId="3">#REF!</definedName>
    <definedName name="___TG15">#REF!</definedName>
    <definedName name="___TG16" localSheetId="1">#REF!</definedName>
    <definedName name="___TG16" localSheetId="3">#REF!</definedName>
    <definedName name="___TG16">#REF!</definedName>
    <definedName name="___TG17" localSheetId="1">#REF!</definedName>
    <definedName name="___TG17" localSheetId="3">#REF!</definedName>
    <definedName name="___TG17">#REF!</definedName>
    <definedName name="___TG18" localSheetId="1">#REF!</definedName>
    <definedName name="___TG18" localSheetId="3">#REF!</definedName>
    <definedName name="___TG18">#REF!</definedName>
    <definedName name="___TG19" localSheetId="1">#REF!</definedName>
    <definedName name="___TG19" localSheetId="3">#REF!</definedName>
    <definedName name="___TG19">#REF!</definedName>
    <definedName name="___TG2" localSheetId="1">#REF!</definedName>
    <definedName name="___TG2" localSheetId="3">#REF!</definedName>
    <definedName name="___TG2">#REF!</definedName>
    <definedName name="___TG20" localSheetId="1">#REF!</definedName>
    <definedName name="___TG20" localSheetId="3">#REF!</definedName>
    <definedName name="___TG20">#REF!</definedName>
    <definedName name="___TG21" localSheetId="1">#REF!</definedName>
    <definedName name="___TG21" localSheetId="3">#REF!</definedName>
    <definedName name="___TG21">#REF!</definedName>
    <definedName name="___TG22" localSheetId="1">#REF!</definedName>
    <definedName name="___TG22" localSheetId="3">#REF!</definedName>
    <definedName name="___TG22">#REF!</definedName>
    <definedName name="___TG23" localSheetId="1">#REF!</definedName>
    <definedName name="___TG23" localSheetId="3">#REF!</definedName>
    <definedName name="___TG23">#REF!</definedName>
    <definedName name="___TG24" localSheetId="1">#REF!</definedName>
    <definedName name="___TG24" localSheetId="3">#REF!</definedName>
    <definedName name="___TG24">#REF!</definedName>
    <definedName name="___TG25" localSheetId="1">#REF!</definedName>
    <definedName name="___TG25" localSheetId="3">#REF!</definedName>
    <definedName name="___TG25">#REF!</definedName>
    <definedName name="___TG26" localSheetId="1">#REF!</definedName>
    <definedName name="___TG26" localSheetId="3">#REF!</definedName>
    <definedName name="___TG26">#REF!</definedName>
    <definedName name="___TG27" localSheetId="1">#REF!</definedName>
    <definedName name="___TG27" localSheetId="3">#REF!</definedName>
    <definedName name="___TG27">#REF!</definedName>
    <definedName name="___TG28" localSheetId="1">#REF!</definedName>
    <definedName name="___TG28" localSheetId="3">#REF!</definedName>
    <definedName name="___TG28">#REF!</definedName>
    <definedName name="___TG29" localSheetId="1">#REF!</definedName>
    <definedName name="___TG29" localSheetId="3">#REF!</definedName>
    <definedName name="___TG29">#REF!</definedName>
    <definedName name="___TG3" localSheetId="1">#REF!</definedName>
    <definedName name="___TG3" localSheetId="3">#REF!</definedName>
    <definedName name="___TG3">#REF!</definedName>
    <definedName name="___TG30" localSheetId="1">#REF!</definedName>
    <definedName name="___TG30" localSheetId="3">#REF!</definedName>
    <definedName name="___TG30">#REF!</definedName>
    <definedName name="___TG31" localSheetId="1">#REF!</definedName>
    <definedName name="___TG31" localSheetId="3">#REF!</definedName>
    <definedName name="___TG31">#REF!</definedName>
    <definedName name="___TG4" localSheetId="1">#REF!</definedName>
    <definedName name="___TG4" localSheetId="3">#REF!</definedName>
    <definedName name="___TG4">#REF!</definedName>
    <definedName name="___TG5" localSheetId="1">#REF!</definedName>
    <definedName name="___TG5" localSheetId="3">#REF!</definedName>
    <definedName name="___TG5">#REF!</definedName>
    <definedName name="___TG6" localSheetId="1">#REF!</definedName>
    <definedName name="___TG6" localSheetId="3">#REF!</definedName>
    <definedName name="___TG6">#REF!</definedName>
    <definedName name="___TG7" localSheetId="1">#REF!</definedName>
    <definedName name="___TG7" localSheetId="3">#REF!</definedName>
    <definedName name="___TG7">#REF!</definedName>
    <definedName name="___TG8" localSheetId="1">#REF!</definedName>
    <definedName name="___TG8" localSheetId="3">#REF!</definedName>
    <definedName name="___TG8">#REF!</definedName>
    <definedName name="___TG9" localSheetId="1">#REF!</definedName>
    <definedName name="___TG9" localSheetId="3">#REF!</definedName>
    <definedName name="___TG9">#REF!</definedName>
    <definedName name="___Us1" localSheetId="1">#REF!</definedName>
    <definedName name="___Us1" localSheetId="3">#REF!</definedName>
    <definedName name="___Us1">#REF!</definedName>
    <definedName name="___Us2" localSheetId="1">#REF!</definedName>
    <definedName name="___Us2" localSheetId="3">#REF!</definedName>
    <definedName name="___Us2">#REF!</definedName>
    <definedName name="___wt10" localSheetId="1">#REF!</definedName>
    <definedName name="___wt10" localSheetId="3">#REF!</definedName>
    <definedName name="___wt10">#REF!</definedName>
    <definedName name="___wt11" localSheetId="1">#REF!</definedName>
    <definedName name="___wt11" localSheetId="3">#REF!</definedName>
    <definedName name="___wt11">#REF!</definedName>
    <definedName name="___wt12" localSheetId="1">#REF!</definedName>
    <definedName name="___wt12" localSheetId="3">#REF!</definedName>
    <definedName name="___wt12">#REF!</definedName>
    <definedName name="___wt5" localSheetId="1">#REF!</definedName>
    <definedName name="___wt5" localSheetId="3">#REF!</definedName>
    <definedName name="___wt5">#REF!</definedName>
    <definedName name="___wt6" localSheetId="1">#REF!</definedName>
    <definedName name="___wt6" localSheetId="3">#REF!</definedName>
    <definedName name="___wt6">#REF!</definedName>
    <definedName name="___wt7" localSheetId="1">#REF!</definedName>
    <definedName name="___wt7" localSheetId="3">#REF!</definedName>
    <definedName name="___wt7">#REF!</definedName>
    <definedName name="___wt8" localSheetId="1">#REF!</definedName>
    <definedName name="___wt8" localSheetId="3">#REF!</definedName>
    <definedName name="___wt8">#REF!</definedName>
    <definedName name="___wt9" localSheetId="1">#REF!</definedName>
    <definedName name="___wt9" localSheetId="3">#REF!</definedName>
    <definedName name="___wt9">#REF!</definedName>
    <definedName name="___xlnm.Print_Area_3">NA()</definedName>
    <definedName name="___xy10" localSheetId="1">#REF!</definedName>
    <definedName name="___xy10" localSheetId="3">#REF!</definedName>
    <definedName name="___xy10">#REF!</definedName>
    <definedName name="___xy11" localSheetId="1">#REF!</definedName>
    <definedName name="___xy11" localSheetId="3">#REF!</definedName>
    <definedName name="___xy11">#REF!</definedName>
    <definedName name="___xy12" localSheetId="1">#REF!</definedName>
    <definedName name="___xy12" localSheetId="3">#REF!</definedName>
    <definedName name="___xy12">#REF!</definedName>
    <definedName name="___xy2" localSheetId="1">#REF!</definedName>
    <definedName name="___xy2" localSheetId="3">#REF!</definedName>
    <definedName name="___xy2">#REF!</definedName>
    <definedName name="___xy3" localSheetId="1">#REF!</definedName>
    <definedName name="___xy3" localSheetId="3">#REF!</definedName>
    <definedName name="___xy3">#REF!</definedName>
    <definedName name="___xy4" localSheetId="1">#REF!</definedName>
    <definedName name="___xy4" localSheetId="3">#REF!</definedName>
    <definedName name="___xy4">#REF!</definedName>
    <definedName name="___xy5" localSheetId="1">#REF!</definedName>
    <definedName name="___xy5" localSheetId="3">#REF!</definedName>
    <definedName name="___xy5">#REF!</definedName>
    <definedName name="___xy6" localSheetId="1">#REF!</definedName>
    <definedName name="___xy6" localSheetId="3">#REF!</definedName>
    <definedName name="___xy6">#REF!</definedName>
    <definedName name="___xy7" localSheetId="1">#REF!</definedName>
    <definedName name="___xy7" localSheetId="3">#REF!</definedName>
    <definedName name="___xy7">#REF!</definedName>
    <definedName name="___xy8" localSheetId="1">#REF!</definedName>
    <definedName name="___xy8" localSheetId="3">#REF!</definedName>
    <definedName name="___xy8">#REF!</definedName>
    <definedName name="___xy9" localSheetId="1">#REF!</definedName>
    <definedName name="___xy9" localSheetId="3">#REF!</definedName>
    <definedName name="___xy9">#REF!</definedName>
    <definedName name="__1Excel_BuiltIn__FilterDatabase_1" localSheetId="1">#REF!</definedName>
    <definedName name="__1Excel_BuiltIn__FilterDatabase_1" localSheetId="3">#REF!</definedName>
    <definedName name="__1Excel_BuiltIn__FilterDatabase_1">#REF!</definedName>
    <definedName name="__a1" hidden="1">{"Selective Distribution Group",#N/A,FALSE,"Taxable Income 99"}</definedName>
    <definedName name="__a2" hidden="1">{"Selective Distribution Group",#N/A,FALSE,"Taxable Income 99"}</definedName>
    <definedName name="__ac1" hidden="1">{#N/A,#N/A,FALSE,"COVER1.XLS ";#N/A,#N/A,FALSE,"RACT1.XLS";#N/A,#N/A,FALSE,"RACT2.XLS";#N/A,#N/A,FALSE,"ECCMP";#N/A,#N/A,FALSE,"WELDER.XLS"}</definedName>
    <definedName name="__ac1_1" hidden="1">{#N/A,#N/A,FALSE,"COVER1.XLS ";#N/A,#N/A,FALSE,"RACT1.XLS";#N/A,#N/A,FALSE,"RACT2.XLS";#N/A,#N/A,FALSE,"ECCMP";#N/A,#N/A,FALSE,"WELDER.XLS"}</definedName>
    <definedName name="__ASA1" hidden="1">{#N/A,#N/A,FALSE,"CAT3516";#N/A,#N/A,FALSE,"CAT3608";#N/A,#N/A,FALSE,"Wartsila";#N/A,#N/A,FALSE,"Asm";#N/A,#N/A,FALSE,"DG cost"}</definedName>
    <definedName name="__ASA1_1" hidden="1">{#N/A,#N/A,FALSE,"CAT3516";#N/A,#N/A,FALSE,"CAT3608";#N/A,#N/A,FALSE,"Wartsila";#N/A,#N/A,FALSE,"Asm";#N/A,#N/A,FALSE,"DG cost"}</definedName>
    <definedName name="__ASA1_1_1" hidden="1">{#N/A,#N/A,FALSE,"CAT3516";#N/A,#N/A,FALSE,"CAT3608";#N/A,#N/A,FALSE,"Wartsila";#N/A,#N/A,FALSE,"Asm";#N/A,#N/A,FALSE,"DG cost"}</definedName>
    <definedName name="__ASA1_1_2" hidden="1">{#N/A,#N/A,FALSE,"CAT3516";#N/A,#N/A,FALSE,"CAT3608";#N/A,#N/A,FALSE,"Wartsila";#N/A,#N/A,FALSE,"Asm";#N/A,#N/A,FALSE,"DG cost"}</definedName>
    <definedName name="__ASA1_2" hidden="1">{#N/A,#N/A,FALSE,"CAT3516";#N/A,#N/A,FALSE,"CAT3608";#N/A,#N/A,FALSE,"Wartsila";#N/A,#N/A,FALSE,"Asm";#N/A,#N/A,FALSE,"DG cost"}</definedName>
    <definedName name="__ASA1_3" hidden="1">{#N/A,#N/A,FALSE,"CAT3516";#N/A,#N/A,FALSE,"CAT3608";#N/A,#N/A,FALSE,"Wartsila";#N/A,#N/A,FALSE,"Asm";#N/A,#N/A,FALSE,"DG cost"}</definedName>
    <definedName name="__B_AVOIR_" localSheetId="1">#REF!</definedName>
    <definedName name="__B_AVOIR_" localSheetId="3">#REF!</definedName>
    <definedName name="__B_AVOIR_">#REF!</definedName>
    <definedName name="__B_CONCORDANC" localSheetId="1">#REF!</definedName>
    <definedName name="__B_CONCORDANC" localSheetId="3">#REF!</definedName>
    <definedName name="__B_CONCORDANC">#REF!</definedName>
    <definedName name="__B_MOUVEMENTS" localSheetId="1">#REF!</definedName>
    <definedName name="__B_MOUVEMENTS" localSheetId="3">#REF!</definedName>
    <definedName name="__B_MOUVEMENTS">#REF!</definedName>
    <definedName name="__B_NOTES" localSheetId="1">#REF!</definedName>
    <definedName name="__B_NOTES" localSheetId="3">#REF!</definedName>
    <definedName name="__B_NOTES">#REF!</definedName>
    <definedName name="__B_RENSEIGN" localSheetId="1">#REF!</definedName>
    <definedName name="__B_RENSEIGN" localSheetId="3">#REF!</definedName>
    <definedName name="__B_RENSEIGN">#REF!</definedName>
    <definedName name="__B_RÉSULTATS" localSheetId="1">#REF!</definedName>
    <definedName name="__B_RÉSULTATS" localSheetId="3">#REF!</definedName>
    <definedName name="__B_RÉSULTATS">#REF!</definedName>
    <definedName name="__B_SOMMAIRE" localSheetId="1">#REF!</definedName>
    <definedName name="__B_SOMMAIRE" localSheetId="3">#REF!</definedName>
    <definedName name="__B_SOMMAIRE">#REF!</definedName>
    <definedName name="__BDT1" localSheetId="1">#REF!</definedName>
    <definedName name="__BDT1" localSheetId="3">#REF!</definedName>
    <definedName name="__BDT1">#REF!</definedName>
    <definedName name="__BDT2" localSheetId="1">#REF!</definedName>
    <definedName name="__BDT2" localSheetId="3">#REF!</definedName>
    <definedName name="__BDT2">#REF!</definedName>
    <definedName name="__BDW100" localSheetId="1">#REF!</definedName>
    <definedName name="__BDW100" localSheetId="3">#REF!</definedName>
    <definedName name="__BDW100">#REF!</definedName>
    <definedName name="__BDW200" localSheetId="1">#REF!</definedName>
    <definedName name="__BDW200" localSheetId="3">#REF!</definedName>
    <definedName name="__BDW200">#REF!</definedName>
    <definedName name="__BDW240" localSheetId="1">#REF!</definedName>
    <definedName name="__BDW240" localSheetId="3">#REF!</definedName>
    <definedName name="__BDW240">#REF!</definedName>
    <definedName name="__BSY1" localSheetId="1">#REF!</definedName>
    <definedName name="__BSY1" localSheetId="3">#REF!</definedName>
    <definedName name="__BSY1">#REF!</definedName>
    <definedName name="__CAT1" localSheetId="1">#REF!</definedName>
    <definedName name="__CAT1" localSheetId="3">#REF!</definedName>
    <definedName name="__CAT1">#REF!</definedName>
    <definedName name="__CAT2" localSheetId="1">#REF!</definedName>
    <definedName name="__CAT2" localSheetId="3">#REF!</definedName>
    <definedName name="__CAT2">#REF!</definedName>
    <definedName name="__Co50" hidden="1">{#N/A,"DR",FALSE,"increm pf";#N/A,"MAMSI",FALSE,"increm pf";#N/A,"MAXI",FALSE,"increm pf";#N/A,"PCAM",FALSE,"increm pf";#N/A,"PHSV",FALSE,"increm pf";#N/A,"SIE",FALSE,"increm pf"}</definedName>
    <definedName name="__D_AVOIR_" localSheetId="1">#REF!</definedName>
    <definedName name="__D_AVOIR_" localSheetId="3">#REF!</definedName>
    <definedName name="__D_AVOIR_">#REF!</definedName>
    <definedName name="__D_CONCORDANC" localSheetId="1">#REF!</definedName>
    <definedName name="__D_CONCORDANC" localSheetId="3">#REF!</definedName>
    <definedName name="__D_CONCORDANC">#REF!</definedName>
    <definedName name="__D_MOUVEMENTS" localSheetId="1">#REF!</definedName>
    <definedName name="__D_MOUVEMENTS" localSheetId="3">#REF!</definedName>
    <definedName name="__D_MOUVEMENTS">#REF!</definedName>
    <definedName name="__D_NOTES" localSheetId="1">#REF!</definedName>
    <definedName name="__D_NOTES" localSheetId="3">#REF!</definedName>
    <definedName name="__D_NOTES">#REF!</definedName>
    <definedName name="__D_RENSEIGN" localSheetId="1">#REF!</definedName>
    <definedName name="__D_RENSEIGN" localSheetId="3">#REF!</definedName>
    <definedName name="__D_RENSEIGN">#REF!</definedName>
    <definedName name="__D_RÉSULTATS" localSheetId="1">#REF!</definedName>
    <definedName name="__D_RÉSULTATS" localSheetId="3">#REF!</definedName>
    <definedName name="__D_RÉSULTATS">#REF!</definedName>
    <definedName name="__D_SOMMAIRE" localSheetId="1">#REF!</definedName>
    <definedName name="__D_SOMMAIRE" localSheetId="3">#REF!</definedName>
    <definedName name="__D_SOMMAIRE">#REF!</definedName>
    <definedName name="__DAT1" localSheetId="1">#REF!</definedName>
    <definedName name="__DAT1" localSheetId="3">#REF!</definedName>
    <definedName name="__DAT1">#REF!</definedName>
    <definedName name="__DAT10" localSheetId="1">#REF!</definedName>
    <definedName name="__DAT10" localSheetId="3">#REF!</definedName>
    <definedName name="__DAT10">#REF!</definedName>
    <definedName name="__DAT11" localSheetId="1">#REF!</definedName>
    <definedName name="__DAT11" localSheetId="3">#REF!</definedName>
    <definedName name="__DAT11">#REF!</definedName>
    <definedName name="__DAT12" localSheetId="1">#REF!</definedName>
    <definedName name="__DAT12" localSheetId="3">#REF!</definedName>
    <definedName name="__DAT12">#REF!</definedName>
    <definedName name="__DAT13" localSheetId="1">#REF!</definedName>
    <definedName name="__DAT13" localSheetId="3">#REF!</definedName>
    <definedName name="__DAT13">#REF!</definedName>
    <definedName name="__DAT14" localSheetId="1">#REF!</definedName>
    <definedName name="__DAT14" localSheetId="3">#REF!</definedName>
    <definedName name="__DAT14">#REF!</definedName>
    <definedName name="__DAT15" localSheetId="1">#REF!</definedName>
    <definedName name="__DAT15" localSheetId="3">#REF!</definedName>
    <definedName name="__DAT15">#REF!</definedName>
    <definedName name="__DAT16" localSheetId="1">#REF!</definedName>
    <definedName name="__DAT16" localSheetId="3">#REF!</definedName>
    <definedName name="__DAT16">#REF!</definedName>
    <definedName name="__DAT17" localSheetId="1">#REF!</definedName>
    <definedName name="__DAT17" localSheetId="3">#REF!</definedName>
    <definedName name="__DAT17">#REF!</definedName>
    <definedName name="__DAT18" localSheetId="1">#REF!</definedName>
    <definedName name="__DAT18" localSheetId="3">#REF!</definedName>
    <definedName name="__DAT18">#REF!</definedName>
    <definedName name="__DAT19" localSheetId="1">#REF!</definedName>
    <definedName name="__DAT19" localSheetId="3">#REF!</definedName>
    <definedName name="__DAT19">#REF!</definedName>
    <definedName name="__DAT2" localSheetId="1">#REF!</definedName>
    <definedName name="__DAT2" localSheetId="3">#REF!</definedName>
    <definedName name="__DAT2">#REF!</definedName>
    <definedName name="__DAT20" localSheetId="1">#REF!</definedName>
    <definedName name="__DAT20" localSheetId="3">#REF!</definedName>
    <definedName name="__DAT20">#REF!</definedName>
    <definedName name="__DAT21" localSheetId="1">#REF!</definedName>
    <definedName name="__DAT21" localSheetId="3">#REF!</definedName>
    <definedName name="__DAT21">#REF!</definedName>
    <definedName name="__DAT22" localSheetId="1">#REF!</definedName>
    <definedName name="__DAT22" localSheetId="3">#REF!</definedName>
    <definedName name="__DAT22">#REF!</definedName>
    <definedName name="__DAT23" localSheetId="1">#REF!</definedName>
    <definedName name="__DAT23" localSheetId="3">#REF!</definedName>
    <definedName name="__DAT23">#REF!</definedName>
    <definedName name="__DAT24" localSheetId="1">#REF!</definedName>
    <definedName name="__DAT24" localSheetId="3">#REF!</definedName>
    <definedName name="__DAT24">#REF!</definedName>
    <definedName name="__DAT25" localSheetId="1">#REF!</definedName>
    <definedName name="__DAT25" localSheetId="3">#REF!</definedName>
    <definedName name="__DAT25">#REF!</definedName>
    <definedName name="__DAT26" localSheetId="1">#REF!</definedName>
    <definedName name="__DAT26" localSheetId="3">#REF!</definedName>
    <definedName name="__DAT26">#REF!</definedName>
    <definedName name="__DAT27" localSheetId="1">#REF!</definedName>
    <definedName name="__DAT27" localSheetId="3">#REF!</definedName>
    <definedName name="__DAT27">#REF!</definedName>
    <definedName name="__DAT28" localSheetId="1">#REF!</definedName>
    <definedName name="__DAT28" localSheetId="3">#REF!</definedName>
    <definedName name="__DAT28">#REF!</definedName>
    <definedName name="__DAT29" localSheetId="1">#REF!</definedName>
    <definedName name="__DAT29" localSheetId="3">#REF!</definedName>
    <definedName name="__DAT29">#REF!</definedName>
    <definedName name="__DAT3" localSheetId="1">#REF!</definedName>
    <definedName name="__DAT3" localSheetId="3">#REF!</definedName>
    <definedName name="__DAT3">#REF!</definedName>
    <definedName name="__DAT30" localSheetId="1">#REF!</definedName>
    <definedName name="__DAT30" localSheetId="3">#REF!</definedName>
    <definedName name="__DAT30">#REF!</definedName>
    <definedName name="__DAT31" localSheetId="1">#REF!</definedName>
    <definedName name="__DAT31" localSheetId="3">#REF!</definedName>
    <definedName name="__DAT31">#REF!</definedName>
    <definedName name="__DAT32" localSheetId="1">#REF!</definedName>
    <definedName name="__DAT32" localSheetId="3">#REF!</definedName>
    <definedName name="__DAT32">#REF!</definedName>
    <definedName name="__DAT33" localSheetId="1">#REF!</definedName>
    <definedName name="__DAT33" localSheetId="3">#REF!</definedName>
    <definedName name="__DAT33">#REF!</definedName>
    <definedName name="__DAT34" localSheetId="1">#REF!</definedName>
    <definedName name="__DAT34" localSheetId="3">#REF!</definedName>
    <definedName name="__DAT34">#REF!</definedName>
    <definedName name="__DAT35" localSheetId="1">#REF!</definedName>
    <definedName name="__DAT35" localSheetId="3">#REF!</definedName>
    <definedName name="__DAT35">#REF!</definedName>
    <definedName name="__DAT36" localSheetId="1">#REF!</definedName>
    <definedName name="__DAT36" localSheetId="3">#REF!</definedName>
    <definedName name="__DAT36">#REF!</definedName>
    <definedName name="__DAT4" localSheetId="1">#REF!</definedName>
    <definedName name="__DAT4" localSheetId="3">#REF!</definedName>
    <definedName name="__DAT4">#REF!</definedName>
    <definedName name="__DAT5" localSheetId="1">#REF!</definedName>
    <definedName name="__DAT5" localSheetId="3">#REF!</definedName>
    <definedName name="__DAT5">#REF!</definedName>
    <definedName name="__DAT6" localSheetId="1">#REF!</definedName>
    <definedName name="__DAT6" localSheetId="3">#REF!</definedName>
    <definedName name="__DAT6">#REF!</definedName>
    <definedName name="__DAT7" localSheetId="1">#REF!</definedName>
    <definedName name="__DAT7" localSheetId="3">#REF!</definedName>
    <definedName name="__DAT7">#REF!</definedName>
    <definedName name="__DAT8" localSheetId="1">#REF!</definedName>
    <definedName name="__DAT8" localSheetId="3">#REF!</definedName>
    <definedName name="__DAT8">#REF!</definedName>
    <definedName name="__DAT9" localSheetId="1">#REF!</definedName>
    <definedName name="__DAT9" localSheetId="3">#REF!</definedName>
    <definedName name="__DAT9">#REF!</definedName>
    <definedName name="__dkk1" localSheetId="1">#REF!</definedName>
    <definedName name="__dkk1" localSheetId="3">#REF!</definedName>
    <definedName name="__dkk1">#REF!</definedName>
    <definedName name="__dkk2" localSheetId="1">#REF!</definedName>
    <definedName name="__dkk2" localSheetId="3">#REF!</definedName>
    <definedName name="__dkk2">#REF!</definedName>
    <definedName name="__exp10" localSheetId="1">#REF!</definedName>
    <definedName name="__exp10" localSheetId="3">#REF!</definedName>
    <definedName name="__exp10">#REF!</definedName>
    <definedName name="__exp11" localSheetId="1">#REF!</definedName>
    <definedName name="__exp11" localSheetId="3">#REF!</definedName>
    <definedName name="__exp11">#REF!</definedName>
    <definedName name="__exp12" localSheetId="1">#REF!</definedName>
    <definedName name="__exp12" localSheetId="3">#REF!</definedName>
    <definedName name="__exp12">#REF!</definedName>
    <definedName name="__EXP22" localSheetId="1">#REF!</definedName>
    <definedName name="__EXP22" localSheetId="3">#REF!</definedName>
    <definedName name="__EXP22">#REF!</definedName>
    <definedName name="__exp5" localSheetId="1">#REF!</definedName>
    <definedName name="__exp5" localSheetId="3">#REF!</definedName>
    <definedName name="__exp5">#REF!</definedName>
    <definedName name="__exp7" localSheetId="1">#REF!</definedName>
    <definedName name="__exp7" localSheetId="3">#REF!</definedName>
    <definedName name="__exp7">#REF!</definedName>
    <definedName name="__exp8" localSheetId="1">#REF!</definedName>
    <definedName name="__exp8" localSheetId="3">#REF!</definedName>
    <definedName name="__exp8">#REF!</definedName>
    <definedName name="__exp9" localSheetId="1">#REF!</definedName>
    <definedName name="__exp9" localSheetId="3">#REF!</definedName>
    <definedName name="__exp9">#REF!</definedName>
    <definedName name="__FDS_HYPERLINK_TOGGLE_STATE__" hidden="1">"ON"</definedName>
    <definedName name="__FEB107" localSheetId="1" hidden="1">#REF!</definedName>
    <definedName name="__FEB107" localSheetId="3" hidden="1">#REF!</definedName>
    <definedName name="__FEB107" hidden="1">#REF!</definedName>
    <definedName name="__gas10" localSheetId="1">#REF!</definedName>
    <definedName name="__gas10" localSheetId="3">#REF!</definedName>
    <definedName name="__gas10">#REF!</definedName>
    <definedName name="__gas11" localSheetId="1">#REF!</definedName>
    <definedName name="__gas11" localSheetId="3">#REF!</definedName>
    <definedName name="__gas11">#REF!</definedName>
    <definedName name="__gas12" localSheetId="1">#REF!</definedName>
    <definedName name="__gas12" localSheetId="3">#REF!</definedName>
    <definedName name="__gas12">#REF!</definedName>
    <definedName name="__gas2" localSheetId="1">#REF!</definedName>
    <definedName name="__gas2" localSheetId="3">#REF!</definedName>
    <definedName name="__gas2">#REF!</definedName>
    <definedName name="__gas3" localSheetId="1">#REF!</definedName>
    <definedName name="__gas3" localSheetId="3">#REF!</definedName>
    <definedName name="__gas3">#REF!</definedName>
    <definedName name="__gas4" localSheetId="1">#REF!</definedName>
    <definedName name="__gas4" localSheetId="3">#REF!</definedName>
    <definedName name="__gas4">#REF!</definedName>
    <definedName name="__gas5" localSheetId="1">#REF!</definedName>
    <definedName name="__gas5" localSheetId="3">#REF!</definedName>
    <definedName name="__gas5">#REF!</definedName>
    <definedName name="__gas6" localSheetId="1">#REF!</definedName>
    <definedName name="__gas6" localSheetId="3">#REF!</definedName>
    <definedName name="__gas6">#REF!</definedName>
    <definedName name="__gas7" localSheetId="1">#REF!</definedName>
    <definedName name="__gas7" localSheetId="3">#REF!</definedName>
    <definedName name="__gas7">#REF!</definedName>
    <definedName name="__gas8" localSheetId="1">#REF!</definedName>
    <definedName name="__gas8" localSheetId="3">#REF!</definedName>
    <definedName name="__gas8">#REF!</definedName>
    <definedName name="__gas9" localSheetId="1">#REF!</definedName>
    <definedName name="__gas9" localSheetId="3">#REF!</definedName>
    <definedName name="__gas9">#REF!</definedName>
    <definedName name="__hab10" localSheetId="1">#REF!</definedName>
    <definedName name="__hab10" localSheetId="3">#REF!</definedName>
    <definedName name="__hab10">#REF!</definedName>
    <definedName name="__hab11" localSheetId="1">#REF!</definedName>
    <definedName name="__hab11" localSheetId="3">#REF!</definedName>
    <definedName name="__hab11">#REF!</definedName>
    <definedName name="__hab12" localSheetId="1">#REF!</definedName>
    <definedName name="__hab12" localSheetId="3">#REF!</definedName>
    <definedName name="__hab12">#REF!</definedName>
    <definedName name="__hab2" localSheetId="1">#REF!</definedName>
    <definedName name="__hab2" localSheetId="3">#REF!</definedName>
    <definedName name="__hab2">#REF!</definedName>
    <definedName name="__hab3" localSheetId="1">#REF!</definedName>
    <definedName name="__hab3" localSheetId="3">#REF!</definedName>
    <definedName name="__hab3">#REF!</definedName>
    <definedName name="__hab4" localSheetId="1">#REF!</definedName>
    <definedName name="__hab4" localSheetId="3">#REF!</definedName>
    <definedName name="__hab4">#REF!</definedName>
    <definedName name="__hab5" localSheetId="1">#REF!</definedName>
    <definedName name="__hab5" localSheetId="3">#REF!</definedName>
    <definedName name="__hab5">#REF!</definedName>
    <definedName name="__hab6" localSheetId="1">#REF!</definedName>
    <definedName name="__hab6" localSheetId="3">#REF!</definedName>
    <definedName name="__hab6">#REF!</definedName>
    <definedName name="__hab7" localSheetId="1">#REF!</definedName>
    <definedName name="__hab7" localSheetId="3">#REF!</definedName>
    <definedName name="__hab7">#REF!</definedName>
    <definedName name="__hab8" localSheetId="1">#REF!</definedName>
    <definedName name="__hab8" localSheetId="3">#REF!</definedName>
    <definedName name="__hab8">#REF!</definedName>
    <definedName name="__hab9" localSheetId="1">#REF!</definedName>
    <definedName name="__hab9" localSheetId="3">#REF!</definedName>
    <definedName name="__hab9">#REF!</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1" hidden="1">#REF!</definedName>
    <definedName name="__IntlFixupTable" localSheetId="3" hidden="1">#REF!</definedName>
    <definedName name="__IntlFixupTable" hidden="1">#REF!</definedName>
    <definedName name="__ISP4" localSheetId="1">#REF!</definedName>
    <definedName name="__ISP4" localSheetId="3">#REF!</definedName>
    <definedName name="__ISP4">#REF!</definedName>
    <definedName name="__kvs1" hidden="1">{#N/A,#N/A,FALSE,"COVER1.XLS ";#N/A,#N/A,FALSE,"RACT1.XLS";#N/A,#N/A,FALSE,"RACT2.XLS";#N/A,#N/A,FALSE,"ECCMP";#N/A,#N/A,FALSE,"WELDER.XLS"}</definedName>
    <definedName name="__kvs1_1" hidden="1">{#N/A,#N/A,FALSE,"COVER1.XLS ";#N/A,#N/A,FALSE,"RACT1.XLS";#N/A,#N/A,FALSE,"RACT2.XLS";#N/A,#N/A,FALSE,"ECCMP";#N/A,#N/A,FALSE,"WELDER.XLS"}</definedName>
    <definedName name="__kvs2" hidden="1">{#N/A,#N/A,FALSE,"COVER1.XLS ";#N/A,#N/A,FALSE,"RACT1.XLS";#N/A,#N/A,FALSE,"RACT2.XLS";#N/A,#N/A,FALSE,"ECCMP";#N/A,#N/A,FALSE,"WELDER.XLS"}</definedName>
    <definedName name="__kvs2_1" hidden="1">{#N/A,#N/A,FALSE,"COVER1.XLS ";#N/A,#N/A,FALSE,"RACT1.XLS";#N/A,#N/A,FALSE,"RACT2.XLS";#N/A,#N/A,FALSE,"ECCMP";#N/A,#N/A,FALSE,"WELDER.XLS"}</definedName>
    <definedName name="__kvs5" hidden="1">{#N/A,#N/A,FALSE,"COVER.XLS";#N/A,#N/A,FALSE,"RACT1.XLS";#N/A,#N/A,FALSE,"RACT2.XLS";#N/A,#N/A,FALSE,"ECCMP";#N/A,#N/A,FALSE,"WELDER.XLS"}</definedName>
    <definedName name="__kvs5_1" hidden="1">{#N/A,#N/A,FALSE,"COVER.XLS";#N/A,#N/A,FALSE,"RACT1.XLS";#N/A,#N/A,FALSE,"RACT2.XLS";#N/A,#N/A,FALSE,"ECCMP";#N/A,#N/A,FALSE,"WELDER.XLS"}</definedName>
    <definedName name="__kvs8" hidden="1">{#N/A,#N/A,FALSE,"COVER1.XLS ";#N/A,#N/A,FALSE,"RACT1.XLS";#N/A,#N/A,FALSE,"RACT2.XLS";#N/A,#N/A,FALSE,"ECCMP";#N/A,#N/A,FALSE,"WELDER.XLS"}</definedName>
    <definedName name="__kvs8_1" hidden="1">{#N/A,#N/A,FALSE,"COVER1.XLS ";#N/A,#N/A,FALSE,"RACT1.XLS";#N/A,#N/A,FALSE,"RACT2.XLS";#N/A,#N/A,FALSE,"ECCMP";#N/A,#N/A,FALSE,"WELDER.XLS"}</definedName>
    <definedName name="__la10" localSheetId="1">#REF!</definedName>
    <definedName name="__la10" localSheetId="3">#REF!</definedName>
    <definedName name="__la10">#REF!</definedName>
    <definedName name="__la11" localSheetId="1">#REF!</definedName>
    <definedName name="__la11" localSheetId="3">#REF!</definedName>
    <definedName name="__la11">#REF!</definedName>
    <definedName name="__la12" localSheetId="1">#REF!</definedName>
    <definedName name="__la12" localSheetId="3">#REF!</definedName>
    <definedName name="__la12">#REF!</definedName>
    <definedName name="__la2" localSheetId="1">#REF!</definedName>
    <definedName name="__la2" localSheetId="3">#REF!</definedName>
    <definedName name="__la2">#REF!</definedName>
    <definedName name="__la3" localSheetId="1">#REF!</definedName>
    <definedName name="__la3" localSheetId="3">#REF!</definedName>
    <definedName name="__la3">#REF!</definedName>
    <definedName name="__la4" localSheetId="1">#REF!</definedName>
    <definedName name="__la4" localSheetId="3">#REF!</definedName>
    <definedName name="__la4">#REF!</definedName>
    <definedName name="__la5" localSheetId="1">#REF!</definedName>
    <definedName name="__la5" localSheetId="3">#REF!</definedName>
    <definedName name="__la5">#REF!</definedName>
    <definedName name="__la6" localSheetId="1">#REF!</definedName>
    <definedName name="__la6" localSheetId="3">#REF!</definedName>
    <definedName name="__la6">#REF!</definedName>
    <definedName name="__la7" localSheetId="1">#REF!</definedName>
    <definedName name="__la7" localSheetId="3">#REF!</definedName>
    <definedName name="__la7">#REF!</definedName>
    <definedName name="__la8" localSheetId="1">#REF!</definedName>
    <definedName name="__la8" localSheetId="3">#REF!</definedName>
    <definedName name="__la8">#REF!</definedName>
    <definedName name="__la9" localSheetId="1">#REF!</definedName>
    <definedName name="__la9" localSheetId="3">#REF!</definedName>
    <definedName name="__la9">#REF!</definedName>
    <definedName name="__lit1" localSheetId="1">#REF!</definedName>
    <definedName name="__lit1" localSheetId="3">#REF!</definedName>
    <definedName name="__lit1">#REF!</definedName>
    <definedName name="__lit2" localSheetId="1">#REF!</definedName>
    <definedName name="__lit2" localSheetId="3">#REF!</definedName>
    <definedName name="__lit2">#REF!</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1">#REF!</definedName>
    <definedName name="__MAy0201" localSheetId="3">#REF!</definedName>
    <definedName name="__MAy0201">#REF!</definedName>
    <definedName name="__nak10" localSheetId="1">#REF!</definedName>
    <definedName name="__nak10" localSheetId="3">#REF!</definedName>
    <definedName name="__nak10">#REF!</definedName>
    <definedName name="__nak11" localSheetId="1">#REF!</definedName>
    <definedName name="__nak11" localSheetId="3">#REF!</definedName>
    <definedName name="__nak11">#REF!</definedName>
    <definedName name="__nak12" localSheetId="1">#REF!</definedName>
    <definedName name="__nak12" localSheetId="3">#REF!</definedName>
    <definedName name="__nak12">#REF!</definedName>
    <definedName name="__nak2" localSheetId="1">#REF!</definedName>
    <definedName name="__nak2" localSheetId="3">#REF!</definedName>
    <definedName name="__nak2">#REF!</definedName>
    <definedName name="__nak3" localSheetId="1">#REF!</definedName>
    <definedName name="__nak3" localSheetId="3">#REF!</definedName>
    <definedName name="__nak3">#REF!</definedName>
    <definedName name="__nak4" localSheetId="1">#REF!</definedName>
    <definedName name="__nak4" localSheetId="3">#REF!</definedName>
    <definedName name="__nak4">#REF!</definedName>
    <definedName name="__nak5" localSheetId="1">#REF!</definedName>
    <definedName name="__nak5" localSheetId="3">#REF!</definedName>
    <definedName name="__nak5">#REF!</definedName>
    <definedName name="__nak6" localSheetId="1">#REF!</definedName>
    <definedName name="__nak6" localSheetId="3">#REF!</definedName>
    <definedName name="__nak6">#REF!</definedName>
    <definedName name="__nak7" localSheetId="1">#REF!</definedName>
    <definedName name="__nak7" localSheetId="3">#REF!</definedName>
    <definedName name="__nak7">#REF!</definedName>
    <definedName name="__nak8" localSheetId="1">#REF!</definedName>
    <definedName name="__nak8" localSheetId="3">#REF!</definedName>
    <definedName name="__nak8">#REF!</definedName>
    <definedName name="__nak9" localSheetId="1">#REF!</definedName>
    <definedName name="__nak9" localSheetId="3">#REF!</definedName>
    <definedName name="__nak9">#REF!</definedName>
    <definedName name="__oil10" localSheetId="1">#REF!</definedName>
    <definedName name="__oil10" localSheetId="3">#REF!</definedName>
    <definedName name="__oil10">#REF!</definedName>
    <definedName name="__oil11" localSheetId="1">#REF!</definedName>
    <definedName name="__oil11" localSheetId="3">#REF!</definedName>
    <definedName name="__oil11">#REF!</definedName>
    <definedName name="__oil12" localSheetId="1">#REF!</definedName>
    <definedName name="__oil12" localSheetId="3">#REF!</definedName>
    <definedName name="__oil12">#REF!</definedName>
    <definedName name="__oil2" localSheetId="1">#REF!</definedName>
    <definedName name="__oil2" localSheetId="3">#REF!</definedName>
    <definedName name="__oil2">#REF!</definedName>
    <definedName name="__oil3" localSheetId="1">#REF!</definedName>
    <definedName name="__oil3" localSheetId="3">#REF!</definedName>
    <definedName name="__oil3">#REF!</definedName>
    <definedName name="__oil4" localSheetId="1">#REF!</definedName>
    <definedName name="__oil4" localSheetId="3">#REF!</definedName>
    <definedName name="__oil4">#REF!</definedName>
    <definedName name="__oil5" localSheetId="1">#REF!</definedName>
    <definedName name="__oil5" localSheetId="3">#REF!</definedName>
    <definedName name="__oil5">#REF!</definedName>
    <definedName name="__oil6" localSheetId="1">#REF!</definedName>
    <definedName name="__oil6" localSheetId="3">#REF!</definedName>
    <definedName name="__oil6">#REF!</definedName>
    <definedName name="__oil7" localSheetId="1">#REF!</definedName>
    <definedName name="__oil7" localSheetId="3">#REF!</definedName>
    <definedName name="__oil7">#REF!</definedName>
    <definedName name="__oil8" localSheetId="1">#REF!</definedName>
    <definedName name="__oil8" localSheetId="3">#REF!</definedName>
    <definedName name="__oil8">#REF!</definedName>
    <definedName name="__oil9" localSheetId="1">#REF!</definedName>
    <definedName name="__oil9" localSheetId="3">#REF!</definedName>
    <definedName name="__oil9">#REF!</definedName>
    <definedName name="__PPP94" localSheetId="1">#REF!</definedName>
    <definedName name="__PPP94" localSheetId="3">#REF!</definedName>
    <definedName name="__PPP94">#REF!</definedName>
    <definedName name="__PRD1">237</definedName>
    <definedName name="__PRD3" localSheetId="1">#REF!</definedName>
    <definedName name="__PRD3" localSheetId="3">#REF!</definedName>
    <definedName name="__PRD3">#REF!</definedName>
    <definedName name="__PRN1" hidden="1">{#N/A,#N/A,FALSE,"COVER.XLS";#N/A,#N/A,FALSE,"RACT1.XLS";#N/A,#N/A,FALSE,"RACT2.XLS";#N/A,#N/A,FALSE,"ECCMP";#N/A,#N/A,FALSE,"WELDER.XLS"}</definedName>
    <definedName name="__PRN1_1" hidden="1">{#N/A,#N/A,FALSE,"COVER.XLS";#N/A,#N/A,FALSE,"RACT1.XLS";#N/A,#N/A,FALSE,"RACT2.XLS";#N/A,#N/A,FALSE,"ECCMP";#N/A,#N/A,FALSE,"WELDER.XLS"}</definedName>
    <definedName name="__PT1" localSheetId="1">#REF!</definedName>
    <definedName name="__PT1" localSheetId="3">#REF!</definedName>
    <definedName name="__PT1">#REF!</definedName>
    <definedName name="__PT2" localSheetId="1">#REF!</definedName>
    <definedName name="__PT2" localSheetId="3">#REF!</definedName>
    <definedName name="__PT2">#REF!</definedName>
    <definedName name="__pxh1" localSheetId="1">#REF!</definedName>
    <definedName name="__pxh1" localSheetId="3">#REF!</definedName>
    <definedName name="__pxh1">#REF!</definedName>
    <definedName name="__pxh10" localSheetId="1">#REF!</definedName>
    <definedName name="__pxh10" localSheetId="3">#REF!</definedName>
    <definedName name="__pxh10">#REF!</definedName>
    <definedName name="__pxh11" localSheetId="1">#REF!</definedName>
    <definedName name="__pxh11" localSheetId="3">#REF!</definedName>
    <definedName name="__pxh11">#REF!</definedName>
    <definedName name="__pxh12" localSheetId="1">#REF!</definedName>
    <definedName name="__pxh12" localSheetId="3">#REF!</definedName>
    <definedName name="__pxh12">#REF!</definedName>
    <definedName name="__pxh2" localSheetId="1">#REF!</definedName>
    <definedName name="__pxh2" localSheetId="3">#REF!</definedName>
    <definedName name="__pxh2">#REF!</definedName>
    <definedName name="__pxh3" localSheetId="1">#REF!</definedName>
    <definedName name="__pxh3" localSheetId="3">#REF!</definedName>
    <definedName name="__pxh3">#REF!</definedName>
    <definedName name="__pxh4" localSheetId="1">#REF!</definedName>
    <definedName name="__pxh4" localSheetId="3">#REF!</definedName>
    <definedName name="__pxh4">#REF!</definedName>
    <definedName name="__pxh5" localSheetId="1">#REF!</definedName>
    <definedName name="__pxh5" localSheetId="3">#REF!</definedName>
    <definedName name="__pxh5">#REF!</definedName>
    <definedName name="__pxh6" localSheetId="1">#REF!</definedName>
    <definedName name="__pxh6" localSheetId="3">#REF!</definedName>
    <definedName name="__pxh6">#REF!</definedName>
    <definedName name="__pxh7" localSheetId="1">#REF!</definedName>
    <definedName name="__pxh7" localSheetId="3">#REF!</definedName>
    <definedName name="__pxh7">#REF!</definedName>
    <definedName name="__pxh8" localSheetId="1">#REF!</definedName>
    <definedName name="__pxh8" localSheetId="3">#REF!</definedName>
    <definedName name="__pxh8">#REF!</definedName>
    <definedName name="__pxh9" localSheetId="1">#REF!</definedName>
    <definedName name="__pxh9" localSheetId="3">#REF!</definedName>
    <definedName name="__pxh9">#REF!</definedName>
    <definedName name="__QTR1" localSheetId="1">#REF!</definedName>
    <definedName name="__QTR1" localSheetId="3">#REF!</definedName>
    <definedName name="__QTR1">#REF!</definedName>
    <definedName name="__QTR2" localSheetId="1">#REF!</definedName>
    <definedName name="__QTR2" localSheetId="3">#REF!</definedName>
    <definedName name="__QTR2">#REF!</definedName>
    <definedName name="__QTR3" localSheetId="1">#REF!</definedName>
    <definedName name="__QTR3" localSheetId="3">#REF!</definedName>
    <definedName name="__QTR3">#REF!</definedName>
    <definedName name="__QTR4" localSheetId="1">#REF!</definedName>
    <definedName name="__QTR4" localSheetId="3">#REF!</definedName>
    <definedName name="__QTR4">#REF!</definedName>
    <definedName name="__R70" localSheetId="1">#REF!</definedName>
    <definedName name="__R70" localSheetId="3">#REF!</definedName>
    <definedName name="__R70">#REF!</definedName>
    <definedName name="__RR70" localSheetId="1">#REF!</definedName>
    <definedName name="__RR70" localSheetId="3">#REF!</definedName>
    <definedName name="__RR70">#REF!</definedName>
    <definedName name="__SCB1">'[1]SCB 1 - Current'!$F$10</definedName>
    <definedName name="__SCB2">'[1]SCB 2 - Current'!$F$11</definedName>
    <definedName name="__t9112" localSheetId="1">#REF!</definedName>
    <definedName name="__t9112" localSheetId="3">#REF!</definedName>
    <definedName name="__t9112">#REF!</definedName>
    <definedName name="__t9114" localSheetId="1">#REF!</definedName>
    <definedName name="__t9114" localSheetId="3">#REF!</definedName>
    <definedName name="__t9114">#REF!</definedName>
    <definedName name="__t9115" localSheetId="1">#REF!</definedName>
    <definedName name="__t9115" localSheetId="3">#REF!</definedName>
    <definedName name="__t9115">#REF!</definedName>
    <definedName name="__T91156" localSheetId="1">#REF!</definedName>
    <definedName name="__T91156" localSheetId="3">#REF!</definedName>
    <definedName name="__T91156">#REF!</definedName>
    <definedName name="__t9117" localSheetId="1">#REF!</definedName>
    <definedName name="__t9117" localSheetId="3">#REF!</definedName>
    <definedName name="__t9117">#REF!</definedName>
    <definedName name="__TAB1" localSheetId="1">#REF!</definedName>
    <definedName name="__TAB1" localSheetId="3">#REF!</definedName>
    <definedName name="__TAB1">#REF!</definedName>
    <definedName name="__TAB2" localSheetId="1">#REF!</definedName>
    <definedName name="__TAB2" localSheetId="3">#REF!</definedName>
    <definedName name="__TAB2">#REF!</definedName>
    <definedName name="__TG1" localSheetId="1">#REF!</definedName>
    <definedName name="__TG1" localSheetId="3">#REF!</definedName>
    <definedName name="__TG1">#REF!</definedName>
    <definedName name="__TG10" localSheetId="1">#REF!</definedName>
    <definedName name="__TG10" localSheetId="3">#REF!</definedName>
    <definedName name="__TG10">#REF!</definedName>
    <definedName name="__TG11" localSheetId="1">#REF!</definedName>
    <definedName name="__TG11" localSheetId="3">#REF!</definedName>
    <definedName name="__TG11">#REF!</definedName>
    <definedName name="__TG12" localSheetId="1">#REF!</definedName>
    <definedName name="__TG12" localSheetId="3">#REF!</definedName>
    <definedName name="__TG12">#REF!</definedName>
    <definedName name="__TG13" localSheetId="1">#REF!</definedName>
    <definedName name="__TG13" localSheetId="3">#REF!</definedName>
    <definedName name="__TG13">#REF!</definedName>
    <definedName name="__TG14" localSheetId="1">#REF!</definedName>
    <definedName name="__TG14" localSheetId="3">#REF!</definedName>
    <definedName name="__TG14">#REF!</definedName>
    <definedName name="__TG15" localSheetId="1">#REF!</definedName>
    <definedName name="__TG15" localSheetId="3">#REF!</definedName>
    <definedName name="__TG15">#REF!</definedName>
    <definedName name="__TG16" localSheetId="1">#REF!</definedName>
    <definedName name="__TG16" localSheetId="3">#REF!</definedName>
    <definedName name="__TG16">#REF!</definedName>
    <definedName name="__TG17" localSheetId="1">#REF!</definedName>
    <definedName name="__TG17" localSheetId="3">#REF!</definedName>
    <definedName name="__TG17">#REF!</definedName>
    <definedName name="__TG18" localSheetId="1">#REF!</definedName>
    <definedName name="__TG18" localSheetId="3">#REF!</definedName>
    <definedName name="__TG18">#REF!</definedName>
    <definedName name="__TG19" localSheetId="1">#REF!</definedName>
    <definedName name="__TG19" localSheetId="3">#REF!</definedName>
    <definedName name="__TG19">#REF!</definedName>
    <definedName name="__TG2" localSheetId="1">#REF!</definedName>
    <definedName name="__TG2" localSheetId="3">#REF!</definedName>
    <definedName name="__TG2">#REF!</definedName>
    <definedName name="__TG20" localSheetId="1">#REF!</definedName>
    <definedName name="__TG20" localSheetId="3">#REF!</definedName>
    <definedName name="__TG20">#REF!</definedName>
    <definedName name="__TG21" localSheetId="1">#REF!</definedName>
    <definedName name="__TG21" localSheetId="3">#REF!</definedName>
    <definedName name="__TG21">#REF!</definedName>
    <definedName name="__TG22" localSheetId="1">#REF!</definedName>
    <definedName name="__TG22" localSheetId="3">#REF!</definedName>
    <definedName name="__TG22">#REF!</definedName>
    <definedName name="__TG23" localSheetId="1">#REF!</definedName>
    <definedName name="__TG23" localSheetId="3">#REF!</definedName>
    <definedName name="__TG23">#REF!</definedName>
    <definedName name="__TG24" localSheetId="1">#REF!</definedName>
    <definedName name="__TG24" localSheetId="3">#REF!</definedName>
    <definedName name="__TG24">#REF!</definedName>
    <definedName name="__TG25" localSheetId="1">#REF!</definedName>
    <definedName name="__TG25" localSheetId="3">#REF!</definedName>
    <definedName name="__TG25">#REF!</definedName>
    <definedName name="__TG26" localSheetId="1">#REF!</definedName>
    <definedName name="__TG26" localSheetId="3">#REF!</definedName>
    <definedName name="__TG26">#REF!</definedName>
    <definedName name="__TG27" localSheetId="1">#REF!</definedName>
    <definedName name="__TG27" localSheetId="3">#REF!</definedName>
    <definedName name="__TG27">#REF!</definedName>
    <definedName name="__TG28" localSheetId="1">#REF!</definedName>
    <definedName name="__TG28" localSheetId="3">#REF!</definedName>
    <definedName name="__TG28">#REF!</definedName>
    <definedName name="__TG29" localSheetId="1">#REF!</definedName>
    <definedName name="__TG29" localSheetId="3">#REF!</definedName>
    <definedName name="__TG29">#REF!</definedName>
    <definedName name="__TG3" localSheetId="1">#REF!</definedName>
    <definedName name="__TG3" localSheetId="3">#REF!</definedName>
    <definedName name="__TG3">#REF!</definedName>
    <definedName name="__TG30" localSheetId="1">#REF!</definedName>
    <definedName name="__TG30" localSheetId="3">#REF!</definedName>
    <definedName name="__TG30">#REF!</definedName>
    <definedName name="__TG31" localSheetId="1">#REF!</definedName>
    <definedName name="__TG31" localSheetId="3">#REF!</definedName>
    <definedName name="__TG31">#REF!</definedName>
    <definedName name="__TG4" localSheetId="1">#REF!</definedName>
    <definedName name="__TG4" localSheetId="3">#REF!</definedName>
    <definedName name="__TG4">#REF!</definedName>
    <definedName name="__TG5" localSheetId="1">#REF!</definedName>
    <definedName name="__TG5" localSheetId="3">#REF!</definedName>
    <definedName name="__TG5">#REF!</definedName>
    <definedName name="__TG6" localSheetId="1">#REF!</definedName>
    <definedName name="__TG6" localSheetId="3">#REF!</definedName>
    <definedName name="__TG6">#REF!</definedName>
    <definedName name="__TG7" localSheetId="1">#REF!</definedName>
    <definedName name="__TG7" localSheetId="3">#REF!</definedName>
    <definedName name="__TG7">#REF!</definedName>
    <definedName name="__TG8" localSheetId="1">#REF!</definedName>
    <definedName name="__TG8" localSheetId="3">#REF!</definedName>
    <definedName name="__TG8">#REF!</definedName>
    <definedName name="__TG9" localSheetId="1">#REF!</definedName>
    <definedName name="__TG9" localSheetId="3">#REF!</definedName>
    <definedName name="__TG9">#REF!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1">#REF!</definedName>
    <definedName name="__tt1" localSheetId="3">#REF!</definedName>
    <definedName name="__tt1">#REF!</definedName>
    <definedName name="__tt10" localSheetId="1">#REF!</definedName>
    <definedName name="__tt10" localSheetId="3">#REF!</definedName>
    <definedName name="__tt10">#REF!</definedName>
    <definedName name="__tt11" localSheetId="1">#REF!</definedName>
    <definedName name="__tt11" localSheetId="3">#REF!</definedName>
    <definedName name="__tt11">#REF!</definedName>
    <definedName name="__tt12" localSheetId="1">#REF!</definedName>
    <definedName name="__tt12" localSheetId="3">#REF!</definedName>
    <definedName name="__tt12">#REF!</definedName>
    <definedName name="__tt2" localSheetId="1">#REF!</definedName>
    <definedName name="__tt2" localSheetId="3">#REF!</definedName>
    <definedName name="__tt2">#REF!</definedName>
    <definedName name="__tt4" localSheetId="1">#REF!</definedName>
    <definedName name="__tt4" localSheetId="3">#REF!</definedName>
    <definedName name="__tt4">#REF!</definedName>
    <definedName name="__tt5" localSheetId="1">#REF!</definedName>
    <definedName name="__tt5" localSheetId="3">#REF!</definedName>
    <definedName name="__tt5">#REF!</definedName>
    <definedName name="__tt6" localSheetId="1">#REF!</definedName>
    <definedName name="__tt6" localSheetId="3">#REF!</definedName>
    <definedName name="__tt6">#REF!</definedName>
    <definedName name="__tt7" localSheetId="1">#REF!</definedName>
    <definedName name="__tt7" localSheetId="3">#REF!</definedName>
    <definedName name="__tt7">#REF!</definedName>
    <definedName name="__tt8" localSheetId="1">#REF!</definedName>
    <definedName name="__tt8" localSheetId="3">#REF!</definedName>
    <definedName name="__tt8">#REF!</definedName>
    <definedName name="__tt9" localSheetId="1">#REF!</definedName>
    <definedName name="__tt9" localSheetId="3">#REF!</definedName>
    <definedName name="__tt9">#REF!</definedName>
    <definedName name="__TT9112" localSheetId="1">#REF!</definedName>
    <definedName name="__TT9112" localSheetId="3">#REF!</definedName>
    <definedName name="__TT9112">#REF!</definedName>
    <definedName name="__TT9115" localSheetId="1">#REF!</definedName>
    <definedName name="__TT9115" localSheetId="3">#REF!</definedName>
    <definedName name="__TT9115">#REF!</definedName>
    <definedName name="__TT9117" localSheetId="1">#REF!</definedName>
    <definedName name="__TT9117" localSheetId="3">#REF!</definedName>
    <definedName name="__TT9117">#REF!</definedName>
    <definedName name="__TTD807" localSheetId="1">#REF!</definedName>
    <definedName name="__TTD807" localSheetId="3">#REF!</definedName>
    <definedName name="__TTD807">#REF!</definedName>
    <definedName name="__Us1" localSheetId="1">#REF!</definedName>
    <definedName name="__Us1" localSheetId="3">#REF!</definedName>
    <definedName name="__Us1">#REF!</definedName>
    <definedName name="__Us2" localSheetId="1">#REF!</definedName>
    <definedName name="__Us2" localSheetId="3">#REF!</definedName>
    <definedName name="__Us2">#REF!</definedName>
    <definedName name="__WRN1" hidden="1">{#N/A,#N/A,FALSE,"COVER1.XLS ";#N/A,#N/A,FALSE,"RACT1.XLS";#N/A,#N/A,FALSE,"RACT2.XLS";#N/A,#N/A,FALSE,"ECCMP";#N/A,#N/A,FALSE,"WELDER.XLS"}</definedName>
    <definedName name="__WRN1_1" hidden="1">{#N/A,#N/A,FALSE,"COVER1.XLS ";#N/A,#N/A,FALSE,"RACT1.XLS";#N/A,#N/A,FALSE,"RACT2.XLS";#N/A,#N/A,FALSE,"ECCMP";#N/A,#N/A,FALSE,"WELDER.XLS"}</definedName>
    <definedName name="__WRN2" hidden="1">{#N/A,#N/A,FALSE,"COVER1.XLS ";#N/A,#N/A,FALSE,"RACT1.XLS";#N/A,#N/A,FALSE,"RACT2.XLS";#N/A,#N/A,FALSE,"ECCMP";#N/A,#N/A,FALSE,"WELDER.XLS"}</definedName>
    <definedName name="__WRN2_1"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1">#REF!</definedName>
    <definedName name="__wt10" localSheetId="3">#REF!</definedName>
    <definedName name="__wt10">#REF!</definedName>
    <definedName name="__wt11" localSheetId="1">#REF!</definedName>
    <definedName name="__wt11" localSheetId="3">#REF!</definedName>
    <definedName name="__wt11">#REF!</definedName>
    <definedName name="__wt12" localSheetId="1">#REF!</definedName>
    <definedName name="__wt12" localSheetId="3">#REF!</definedName>
    <definedName name="__wt12">#REF!</definedName>
    <definedName name="__wt5" localSheetId="1">#REF!</definedName>
    <definedName name="__wt5" localSheetId="3">#REF!</definedName>
    <definedName name="__wt5">#REF!</definedName>
    <definedName name="__WT521" localSheetId="1">#REF!</definedName>
    <definedName name="__WT521" localSheetId="3">#REF!</definedName>
    <definedName name="__WT521">#REF!</definedName>
    <definedName name="__WT582" localSheetId="1">#REF!</definedName>
    <definedName name="__WT582" localSheetId="3">#REF!</definedName>
    <definedName name="__WT582">#REF!</definedName>
    <definedName name="__wt6" localSheetId="1">#REF!</definedName>
    <definedName name="__wt6" localSheetId="3">#REF!</definedName>
    <definedName name="__wt6">#REF!</definedName>
    <definedName name="__wt7" localSheetId="1">#REF!</definedName>
    <definedName name="__wt7" localSheetId="3">#REF!</definedName>
    <definedName name="__wt7">#REF!</definedName>
    <definedName name="__wt8" localSheetId="1">#REF!</definedName>
    <definedName name="__wt8" localSheetId="3">#REF!</definedName>
    <definedName name="__wt8">#REF!</definedName>
    <definedName name="__WT807" localSheetId="1">#REF!</definedName>
    <definedName name="__WT807" localSheetId="3">#REF!</definedName>
    <definedName name="__WT807">#REF!</definedName>
    <definedName name="__wt9" localSheetId="1">#REF!</definedName>
    <definedName name="__wt9" localSheetId="3">#REF!</definedName>
    <definedName name="__wt9">#REF!</definedName>
    <definedName name="__xlnm.Print_Area_3">NA()</definedName>
    <definedName name="_1" localSheetId="1">#REF!</definedName>
    <definedName name="_1" localSheetId="3">#REF!</definedName>
    <definedName name="_1">#REF!</definedName>
    <definedName name="_1_??" localSheetId="1">#REF!</definedName>
    <definedName name="_1_??" localSheetId="3">#REF!</definedName>
    <definedName name="_1_??">#REF!</definedName>
    <definedName name="_1_????" localSheetId="1">#REF!</definedName>
    <definedName name="_1_????" localSheetId="3">#REF!</definedName>
    <definedName name="_1_????">#REF!</definedName>
    <definedName name="_10" localSheetId="1">#REF!</definedName>
    <definedName name="_10" localSheetId="3">#REF!</definedName>
    <definedName name="_10">#REF!</definedName>
    <definedName name="_11" localSheetId="1">#REF!</definedName>
    <definedName name="_11" localSheetId="3">#REF!</definedName>
    <definedName name="_11">#REF!</definedName>
    <definedName name="_1102" hidden="1">'[2]stat local'!$D$769:$D$3475</definedName>
    <definedName name="_1Excel_BuiltIn__FilterDatabase_1" localSheetId="1">#REF!</definedName>
    <definedName name="_1Excel_BuiltIn__FilterDatabase_1" localSheetId="3">#REF!</definedName>
    <definedName name="_1Excel_BuiltIn__FilterDatabase_1">#REF!</definedName>
    <definedName name="_2" localSheetId="1">#REF!</definedName>
    <definedName name="_2" localSheetId="3">#REF!</definedName>
    <definedName name="_2">#REF!</definedName>
    <definedName name="_2___Ç_Áö" localSheetId="1">#REF!</definedName>
    <definedName name="_2___Ç_Áö" localSheetId="3">#REF!</definedName>
    <definedName name="_2___Ç_Áö">#REF!</definedName>
    <definedName name="_28YEN_1_1_1">#N/A</definedName>
    <definedName name="_2Ç_Áö" localSheetId="1">#REF!</definedName>
    <definedName name="_2Ç_Áö" localSheetId="3">#REF!</definedName>
    <definedName name="_2Ç_Áö">#REF!</definedName>
    <definedName name="_2Excel_BuiltIn_Print_Area_1_1_1_1" localSheetId="1">#REF!</definedName>
    <definedName name="_2Excel_BuiltIn_Print_Area_1_1_1_1" localSheetId="3">#REF!</definedName>
    <definedName name="_2Excel_BuiltIn_Print_Area_1_1_1_1">#REF!</definedName>
    <definedName name="_3" localSheetId="1">#REF!</definedName>
    <definedName name="_3" localSheetId="3">#REF!</definedName>
    <definedName name="_3">#REF!</definedName>
    <definedName name="_3__Ç_Áö" localSheetId="1">#REF!</definedName>
    <definedName name="_3__Ç_Áö" localSheetId="3">#REF!</definedName>
    <definedName name="_3__Ç_Áö">#REF!</definedName>
    <definedName name="_35Excel_BuiltIn_Print_Area_1" localSheetId="1">#REF!</definedName>
    <definedName name="_35Excel_BuiltIn_Print_Area_1" localSheetId="3">#REF!</definedName>
    <definedName name="_35Excel_BuiltIn_Print_Area_1">#REF!</definedName>
    <definedName name="_36YEN_1_1_8_1" localSheetId="1">'Historical Financials THB_TH'!___TG25/#REF!</definedName>
    <definedName name="_36YEN_1_1_8_1" localSheetId="3">'Historical Financials USD_TH'!___TG25/#REF!</definedName>
    <definedName name="_36YEN_1_1_8_1">[0]!___TG25/#REF!</definedName>
    <definedName name="_37YEN_2_1_8_1" localSheetId="1">'Historical Financials THB_TH'!___TG26/#REF!</definedName>
    <definedName name="_37YEN_2_1_8_1" localSheetId="3">'Historical Financials USD_TH'!___TG26/#REF!</definedName>
    <definedName name="_37YEN_2_1_8_1">___TG26/#REF!</definedName>
    <definedName name="_38YEN_2_8_1" localSheetId="1">'Historical Financials THB_TH'!___TG26/#REF!</definedName>
    <definedName name="_38YEN_2_8_1" localSheetId="3">'Historical Financials USD_TH'!___TG26/#REF!</definedName>
    <definedName name="_38YEN_2_8_1">___TG26/#REF!</definedName>
    <definedName name="_4" localSheetId="1">#REF!</definedName>
    <definedName name="_4" localSheetId="3">#REF!</definedName>
    <definedName name="_4">#REF!</definedName>
    <definedName name="_4_Ç_Áö" localSheetId="1">#REF!</definedName>
    <definedName name="_4_Ç_Áö" localSheetId="3">#REF!</definedName>
    <definedName name="_4_Ç_Áö">#REF!</definedName>
    <definedName name="_5" localSheetId="1">#REF!</definedName>
    <definedName name="_5" localSheetId="3">#REF!</definedName>
    <definedName name="_5">#REF!</definedName>
    <definedName name="_53Excel_BuiltIn_Print_Area_1" localSheetId="1">#REF!</definedName>
    <definedName name="_53Excel_BuiltIn_Print_Area_1" localSheetId="3">#REF!</definedName>
    <definedName name="_53Excel_BuiltIn_Print_Area_1">#REF!</definedName>
    <definedName name="_54YEN_1_1_8_1">#N/A</definedName>
    <definedName name="_56YEN_1_1_8_1" localSheetId="1">'Historical Financials THB_TH'!___TG24/#REF!</definedName>
    <definedName name="_56YEN_1_1_8_1" localSheetId="3">'Historical Financials USD_TH'!___TG24/#REF!</definedName>
    <definedName name="_56YEN_1_1_8_1">[0]!___TG24/#REF!</definedName>
    <definedName name="_59YEN_2_1_8_1" localSheetId="1">'Historical Financials THB_TH'!___TG25/#REF!</definedName>
    <definedName name="_59YEN_2_1_8_1" localSheetId="3">'Historical Financials USD_TH'!___TG25/#REF!</definedName>
    <definedName name="_59YEN_2_1_8_1">[0]!___TG25/#REF!</definedName>
    <definedName name="_5Ç_Áö" localSheetId="1">#REF!</definedName>
    <definedName name="_5Ç_Áö" localSheetId="3">#REF!</definedName>
    <definedName name="_5Ç_Áö">#REF!</definedName>
    <definedName name="_5Excel_BuiltIn_Print_Area_1" localSheetId="1">#REF!</definedName>
    <definedName name="_5Excel_BuiltIn_Print_Area_1" localSheetId="3">#REF!</definedName>
    <definedName name="_5Excel_BuiltIn_Print_Area_1">#REF!</definedName>
    <definedName name="_6" localSheetId="1">#REF!</definedName>
    <definedName name="_6" localSheetId="3">#REF!</definedName>
    <definedName name="_6">#REF!</definedName>
    <definedName name="_62YEN_2_8_1" localSheetId="1">'Historical Financials THB_TH'!___TG25/#REF!</definedName>
    <definedName name="_62YEN_2_8_1" localSheetId="3">'Historical Financials USD_TH'!___TG25/#REF!</definedName>
    <definedName name="_62YEN_2_8_1">[0]!___TG25/#REF!</definedName>
    <definedName name="_6YEN_1_1_8_1" localSheetId="1">'Historical Financials THB_TH'!___TG25/#REF!</definedName>
    <definedName name="_6YEN_1_1_8_1" localSheetId="3">'Historical Financials USD_TH'!___TG25/#REF!</definedName>
    <definedName name="_6YEN_1_1_8_1">[0]!___TG25/#REF!</definedName>
    <definedName name="_7" localSheetId="1">#REF!</definedName>
    <definedName name="_7" localSheetId="3">#REF!</definedName>
    <definedName name="_7">#REF!</definedName>
    <definedName name="_7YEN_2_1_8_1" localSheetId="1">'Historical Financials THB_TH'!___TG26/#REF!</definedName>
    <definedName name="_7YEN_2_1_8_1" localSheetId="3">'Historical Financials USD_TH'!___TG26/#REF!</definedName>
    <definedName name="_7YEN_2_1_8_1">___TG26/#REF!</definedName>
    <definedName name="_8YEN_2_8_1" localSheetId="1">'Historical Financials THB_TH'!___TG26/#REF!</definedName>
    <definedName name="_8YEN_2_8_1" localSheetId="3">'Historical Financials USD_TH'!___TG26/#REF!</definedName>
    <definedName name="_8YEN_2_8_1">___TG26/#REF!</definedName>
    <definedName name="_ac1" hidden="1">{#N/A,#N/A,FALSE,"COVER1.XLS ";#N/A,#N/A,FALSE,"RACT1.XLS";#N/A,#N/A,FALSE,"RACT2.XLS";#N/A,#N/A,FALSE,"ECCMP";#N/A,#N/A,FALSE,"WELDER.XLS"}</definedName>
    <definedName name="_ac1_1" hidden="1">{#N/A,#N/A,FALSE,"COVER1.XLS ";#N/A,#N/A,FALSE,"RACT1.XLS";#N/A,#N/A,FALSE,"RACT2.XLS";#N/A,#N/A,FALSE,"ECCMP";#N/A,#N/A,FALSE,"WELDER.XLS"}</definedName>
    <definedName name="_ASA1" hidden="1">{#N/A,#N/A,FALSE,"CAT3516";#N/A,#N/A,FALSE,"CAT3608";#N/A,#N/A,FALSE,"Wartsila";#N/A,#N/A,FALSE,"Asm";#N/A,#N/A,FALSE,"DG cost"}</definedName>
    <definedName name="_ASA1_1" hidden="1">{#N/A,#N/A,FALSE,"CAT3516";#N/A,#N/A,FALSE,"CAT3608";#N/A,#N/A,FALSE,"Wartsila";#N/A,#N/A,FALSE,"Asm";#N/A,#N/A,FALSE,"DG cost"}</definedName>
    <definedName name="_ASA1_1_1" hidden="1">{#N/A,#N/A,FALSE,"CAT3516";#N/A,#N/A,FALSE,"CAT3608";#N/A,#N/A,FALSE,"Wartsila";#N/A,#N/A,FALSE,"Asm";#N/A,#N/A,FALSE,"DG cost"}</definedName>
    <definedName name="_ASA1_1_2" hidden="1">{#N/A,#N/A,FALSE,"CAT3516";#N/A,#N/A,FALSE,"CAT3608";#N/A,#N/A,FALSE,"Wartsila";#N/A,#N/A,FALSE,"Asm";#N/A,#N/A,FALSE,"DG cost"}</definedName>
    <definedName name="_ASA1_2" hidden="1">{#N/A,#N/A,FALSE,"CAT3516";#N/A,#N/A,FALSE,"CAT3608";#N/A,#N/A,FALSE,"Wartsila";#N/A,#N/A,FALSE,"Asm";#N/A,#N/A,FALSE,"DG cost"}</definedName>
    <definedName name="_ASA1_3" hidden="1">{#N/A,#N/A,FALSE,"CAT3516";#N/A,#N/A,FALSE,"CAT3608";#N/A,#N/A,FALSE,"Wartsila";#N/A,#N/A,FALSE,"Asm";#N/A,#N/A,FALSE,"DG cost"}</definedName>
    <definedName name="_BDT1" localSheetId="1">#REF!</definedName>
    <definedName name="_BDT1" localSheetId="3">#REF!</definedName>
    <definedName name="_BDT1">#REF!</definedName>
    <definedName name="_BDT2" localSheetId="1">#REF!</definedName>
    <definedName name="_BDT2" localSheetId="3">#REF!</definedName>
    <definedName name="_BDT2">#REF!</definedName>
    <definedName name="_BDW100" localSheetId="1">#REF!</definedName>
    <definedName name="_BDW100" localSheetId="3">#REF!</definedName>
    <definedName name="_BDW100">#REF!</definedName>
    <definedName name="_BDW200" localSheetId="1">#REF!</definedName>
    <definedName name="_BDW200" localSheetId="3">#REF!</definedName>
    <definedName name="_BDW200">#REF!</definedName>
    <definedName name="_BDW240" localSheetId="1">#REF!</definedName>
    <definedName name="_BDW240" localSheetId="3">#REF!</definedName>
    <definedName name="_BDW240">#REF!</definedName>
    <definedName name="_BSschedule" localSheetId="1" hidden="1">#REF!</definedName>
    <definedName name="_BSschedule" localSheetId="3" hidden="1">#REF!</definedName>
    <definedName name="_BSschedule" hidden="1">#REF!</definedName>
    <definedName name="_BSY1" localSheetId="1">#REF!</definedName>
    <definedName name="_BSY1" localSheetId="3">#REF!</definedName>
    <definedName name="_BSY1">#REF!</definedName>
    <definedName name="_C2" localSheetId="1">#REF!</definedName>
    <definedName name="_C2" localSheetId="3">#REF!</definedName>
    <definedName name="_C2">#REF!</definedName>
    <definedName name="_CAT1" localSheetId="1">#REF!</definedName>
    <definedName name="_CAT1" localSheetId="3">#REF!</definedName>
    <definedName name="_CAT1">#REF!</definedName>
    <definedName name="_CAT2" localSheetId="1">#REF!</definedName>
    <definedName name="_CAT2" localSheetId="3">#REF!</definedName>
    <definedName name="_CAT2">#REF!</definedName>
    <definedName name="_Co50" hidden="1">{#N/A,"DR",FALSE,"increm pf";#N/A,"MAMSI",FALSE,"increm pf";#N/A,"MAXI",FALSE,"increm pf";#N/A,"PCAM",FALSE,"increm pf";#N/A,"PHSV",FALSE,"increm pf";#N/A,"SIE",FALSE,"increm pf"}</definedName>
    <definedName name="_CTAorg" localSheetId="1" hidden="1">#REF!</definedName>
    <definedName name="_CTAorg" localSheetId="3" hidden="1">#REF!</definedName>
    <definedName name="_CTAorg" hidden="1">#REF!</definedName>
    <definedName name="_CTAPTA" localSheetId="1" hidden="1">#REF!</definedName>
    <definedName name="_CTAPTA" localSheetId="3" hidden="1">#REF!</definedName>
    <definedName name="_CTAPTA" hidden="1">#REF!</definedName>
    <definedName name="_CTAPurifiedTA" localSheetId="1" hidden="1">#REF!</definedName>
    <definedName name="_CTAPurifiedTA" localSheetId="3" hidden="1">#REF!</definedName>
    <definedName name="_CTAPurifiedTA" hidden="1">#REF!</definedName>
    <definedName name="_CWT1">"$"</definedName>
    <definedName name="_DAT1" localSheetId="1">#REF!</definedName>
    <definedName name="_DAT1" localSheetId="3">#REF!</definedName>
    <definedName name="_DAT1">#REF!</definedName>
    <definedName name="_DAT10" localSheetId="1">#REF!</definedName>
    <definedName name="_DAT10" localSheetId="3">#REF!</definedName>
    <definedName name="_DAT10">#REF!</definedName>
    <definedName name="_DAT11" localSheetId="1">#REF!</definedName>
    <definedName name="_DAT11" localSheetId="3">#REF!</definedName>
    <definedName name="_DAT11">#REF!</definedName>
    <definedName name="_DAT12" localSheetId="1">#REF!</definedName>
    <definedName name="_DAT12" localSheetId="3">#REF!</definedName>
    <definedName name="_DAT12">#REF!</definedName>
    <definedName name="_DAT13" localSheetId="1">#REF!</definedName>
    <definedName name="_DAT13" localSheetId="3">#REF!</definedName>
    <definedName name="_DAT13">#REF!</definedName>
    <definedName name="_DAT14" localSheetId="1">#REF!</definedName>
    <definedName name="_DAT14" localSheetId="3">#REF!</definedName>
    <definedName name="_DAT14">#REF!</definedName>
    <definedName name="_DAT15" localSheetId="1">#REF!</definedName>
    <definedName name="_DAT15" localSheetId="3">#REF!</definedName>
    <definedName name="_DAT15">#REF!</definedName>
    <definedName name="_DAT16" localSheetId="1">#REF!</definedName>
    <definedName name="_DAT16" localSheetId="3">#REF!</definedName>
    <definedName name="_DAT16">#REF!</definedName>
    <definedName name="_DAT17" localSheetId="1">#REF!</definedName>
    <definedName name="_DAT17" localSheetId="3">#REF!</definedName>
    <definedName name="_DAT17">#REF!</definedName>
    <definedName name="_DAT18" localSheetId="1">#REF!</definedName>
    <definedName name="_DAT18" localSheetId="3">#REF!</definedName>
    <definedName name="_DAT18">#REF!</definedName>
    <definedName name="_DAT19" localSheetId="1">#REF!</definedName>
    <definedName name="_DAT19" localSheetId="3">#REF!</definedName>
    <definedName name="_DAT19">#REF!</definedName>
    <definedName name="_DAT2" localSheetId="1">#REF!</definedName>
    <definedName name="_DAT2" localSheetId="3">#REF!</definedName>
    <definedName name="_DAT2">#REF!</definedName>
    <definedName name="_DAT20" localSheetId="1">#REF!</definedName>
    <definedName name="_DAT20" localSheetId="3">#REF!</definedName>
    <definedName name="_DAT20">#REF!</definedName>
    <definedName name="_DAT21" localSheetId="1">#REF!</definedName>
    <definedName name="_DAT21" localSheetId="3">#REF!</definedName>
    <definedName name="_DAT21">#REF!</definedName>
    <definedName name="_DAT22" localSheetId="1">#REF!</definedName>
    <definedName name="_DAT22" localSheetId="3">#REF!</definedName>
    <definedName name="_DAT22">#REF!</definedName>
    <definedName name="_DAT23" localSheetId="1">#REF!</definedName>
    <definedName name="_DAT23" localSheetId="3">#REF!</definedName>
    <definedName name="_DAT23">#REF!</definedName>
    <definedName name="_DAT24" localSheetId="1">#REF!</definedName>
    <definedName name="_DAT24" localSheetId="3">#REF!</definedName>
    <definedName name="_DAT24">#REF!</definedName>
    <definedName name="_DAT25" localSheetId="1">#REF!</definedName>
    <definedName name="_DAT25" localSheetId="3">#REF!</definedName>
    <definedName name="_DAT25">#REF!</definedName>
    <definedName name="_DAT26" localSheetId="1">#REF!</definedName>
    <definedName name="_DAT26" localSheetId="3">#REF!</definedName>
    <definedName name="_DAT26">#REF!</definedName>
    <definedName name="_DAT27" localSheetId="1">#REF!</definedName>
    <definedName name="_DAT27" localSheetId="3">#REF!</definedName>
    <definedName name="_DAT27">#REF!</definedName>
    <definedName name="_DAT28" localSheetId="1">#REF!</definedName>
    <definedName name="_DAT28" localSheetId="3">#REF!</definedName>
    <definedName name="_DAT28">#REF!</definedName>
    <definedName name="_DAT29" localSheetId="1">#REF!</definedName>
    <definedName name="_DAT29" localSheetId="3">#REF!</definedName>
    <definedName name="_DAT29">#REF!</definedName>
    <definedName name="_DAT3" localSheetId="1">#REF!</definedName>
    <definedName name="_DAT3" localSheetId="3">#REF!</definedName>
    <definedName name="_DAT3">#REF!</definedName>
    <definedName name="_DAT30" localSheetId="1">#REF!</definedName>
    <definedName name="_DAT30" localSheetId="3">#REF!</definedName>
    <definedName name="_DAT30">#REF!</definedName>
    <definedName name="_DAT31" localSheetId="1">#REF!</definedName>
    <definedName name="_DAT31" localSheetId="3">#REF!</definedName>
    <definedName name="_DAT31">#REF!</definedName>
    <definedName name="_DAT32" localSheetId="1">#REF!</definedName>
    <definedName name="_DAT32" localSheetId="3">#REF!</definedName>
    <definedName name="_DAT32">#REF!</definedName>
    <definedName name="_DAT33" localSheetId="1">#REF!</definedName>
    <definedName name="_DAT33" localSheetId="3">#REF!</definedName>
    <definedName name="_DAT33">#REF!</definedName>
    <definedName name="_DAT34" localSheetId="1">#REF!</definedName>
    <definedName name="_DAT34" localSheetId="3">#REF!</definedName>
    <definedName name="_DAT34">#REF!</definedName>
    <definedName name="_DAT35" localSheetId="1">#REF!</definedName>
    <definedName name="_DAT35" localSheetId="3">#REF!</definedName>
    <definedName name="_DAT35">#REF!</definedName>
    <definedName name="_DAT36" localSheetId="1">#REF!</definedName>
    <definedName name="_DAT36" localSheetId="3">#REF!</definedName>
    <definedName name="_DAT36">#REF!</definedName>
    <definedName name="_DAT4" localSheetId="1">#REF!</definedName>
    <definedName name="_DAT4" localSheetId="3">#REF!</definedName>
    <definedName name="_DAT4">#REF!</definedName>
    <definedName name="_DAT5" localSheetId="1">#REF!</definedName>
    <definedName name="_DAT5" localSheetId="3">#REF!</definedName>
    <definedName name="_DAT5">#REF!</definedName>
    <definedName name="_DAT6" localSheetId="1">#REF!</definedName>
    <definedName name="_DAT6" localSheetId="3">#REF!</definedName>
    <definedName name="_DAT6">#REF!</definedName>
    <definedName name="_DAT7" localSheetId="1">#REF!</definedName>
    <definedName name="_DAT7" localSheetId="3">#REF!</definedName>
    <definedName name="_DAT7">#REF!</definedName>
    <definedName name="_DAT8" localSheetId="1">#REF!</definedName>
    <definedName name="_DAT8" localSheetId="3">#REF!</definedName>
    <definedName name="_DAT8">#REF!</definedName>
    <definedName name="_DAT9" localSheetId="1">#REF!</definedName>
    <definedName name="_DAT9" localSheetId="3">#REF!</definedName>
    <definedName name="_DAT9">#REF!</definedName>
    <definedName name="_data" localSheetId="1">#REF!</definedName>
    <definedName name="_data" localSheetId="3">#REF!</definedName>
    <definedName name="_data">#REF!</definedName>
    <definedName name="_dkk1" localSheetId="1">#REF!</definedName>
    <definedName name="_dkk1" localSheetId="3">#REF!</definedName>
    <definedName name="_dkk1">#REF!</definedName>
    <definedName name="_dkk2" localSheetId="1">#REF!</definedName>
    <definedName name="_dkk2" localSheetId="3">#REF!</definedName>
    <definedName name="_dkk2">#REF!</definedName>
    <definedName name="_EU2011">#N/A</definedName>
    <definedName name="_exp10" localSheetId="1">#REF!</definedName>
    <definedName name="_exp10" localSheetId="3">#REF!</definedName>
    <definedName name="_exp10">#REF!</definedName>
    <definedName name="_exp11" localSheetId="1">#REF!</definedName>
    <definedName name="_exp11" localSheetId="3">#REF!</definedName>
    <definedName name="_exp11">#REF!</definedName>
    <definedName name="_exp12" localSheetId="1">#REF!</definedName>
    <definedName name="_exp12" localSheetId="3">#REF!</definedName>
    <definedName name="_exp12">#REF!</definedName>
    <definedName name="_EXP22" localSheetId="1">#REF!</definedName>
    <definedName name="_EXP22" localSheetId="3">#REF!</definedName>
    <definedName name="_EXP22">#REF!</definedName>
    <definedName name="_exp5" localSheetId="1">#REF!</definedName>
    <definedName name="_exp5" localSheetId="3">#REF!</definedName>
    <definedName name="_exp5">#REF!</definedName>
    <definedName name="_exp7" localSheetId="1">#REF!</definedName>
    <definedName name="_exp7" localSheetId="3">#REF!</definedName>
    <definedName name="_exp7">#REF!</definedName>
    <definedName name="_exp8" localSheetId="1">#REF!</definedName>
    <definedName name="_exp8" localSheetId="3">#REF!</definedName>
    <definedName name="_exp8">#REF!</definedName>
    <definedName name="_exp9" localSheetId="1">#REF!</definedName>
    <definedName name="_exp9" localSheetId="3">#REF!</definedName>
    <definedName name="_exp9">#REF!</definedName>
    <definedName name="_FEB107" localSheetId="1" hidden="1">#REF!</definedName>
    <definedName name="_FEB107" localSheetId="3" hidden="1">#REF!</definedName>
    <definedName name="_FEB107" hidden="1">#REF!</definedName>
    <definedName name="_Fill" localSheetId="1" hidden="1">#REF!</definedName>
    <definedName name="_Fill" localSheetId="3" hidden="1">#REF!</definedName>
    <definedName name="_Fill" hidden="1">#REF!</definedName>
    <definedName name="_xlnm._FilterDatabase" localSheetId="1" hidden="1">#REF!</definedName>
    <definedName name="_xlnm._FilterDatabase" localSheetId="2" hidden="1">'Historical Financials USD_EN'!$K$1:$AQ$115</definedName>
    <definedName name="_xlnm._FilterDatabase" localSheetId="3" hidden="1">'Historical Financials USD_TH'!$K$1:$AQ$115</definedName>
    <definedName name="_xlnm._FilterDatabase" hidden="1">#REF!</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1" hidden="1">#REF!</definedName>
    <definedName name="_Input" localSheetId="3" hidden="1">#REF!</definedName>
    <definedName name="_Input" hidden="1">#REF!</definedName>
    <definedName name="_INV07" localSheetId="1">#REF!</definedName>
    <definedName name="_INV07" localSheetId="3">#REF!</definedName>
    <definedName name="_INV07">#REF!</definedName>
    <definedName name="_ISP4" localSheetId="1">#REF!</definedName>
    <definedName name="_ISP4" localSheetId="3">#REF!</definedName>
    <definedName name="_ISP4">#REF!</definedName>
    <definedName name="_kedar" localSheetId="1" hidden="1">#REF!</definedName>
    <definedName name="_kedar" localSheetId="3" hidden="1">#REF!</definedName>
    <definedName name="_kedar" hidden="1">#REF!</definedName>
    <definedName name="_Key1" localSheetId="1" hidden="1">#REF!</definedName>
    <definedName name="_Key1" localSheetId="3" hidden="1">#REF!</definedName>
    <definedName name="_Key1" hidden="1">#REF!</definedName>
    <definedName name="_Key2" localSheetId="1" hidden="1">#REF!</definedName>
    <definedName name="_Key2" localSheetId="3" hidden="1">#REF!</definedName>
    <definedName name="_Key2" hidden="1">#REF!</definedName>
    <definedName name="_kvs1" hidden="1">{#N/A,#N/A,FALSE,"COVER1.XLS ";#N/A,#N/A,FALSE,"RACT1.XLS";#N/A,#N/A,FALSE,"RACT2.XLS";#N/A,#N/A,FALSE,"ECCMP";#N/A,#N/A,FALSE,"WELDER.XLS"}</definedName>
    <definedName name="_kvs1_1" hidden="1">{#N/A,#N/A,FALSE,"COVER1.XLS ";#N/A,#N/A,FALSE,"RACT1.XLS";#N/A,#N/A,FALSE,"RACT2.XLS";#N/A,#N/A,FALSE,"ECCMP";#N/A,#N/A,FALSE,"WELDER.XLS"}</definedName>
    <definedName name="_kvs2" hidden="1">{#N/A,#N/A,FALSE,"COVER1.XLS ";#N/A,#N/A,FALSE,"RACT1.XLS";#N/A,#N/A,FALSE,"RACT2.XLS";#N/A,#N/A,FALSE,"ECCMP";#N/A,#N/A,FALSE,"WELDER.XLS"}</definedName>
    <definedName name="_kvs2_1" hidden="1">{#N/A,#N/A,FALSE,"COVER1.XLS ";#N/A,#N/A,FALSE,"RACT1.XLS";#N/A,#N/A,FALSE,"RACT2.XLS";#N/A,#N/A,FALSE,"ECCMP";#N/A,#N/A,FALSE,"WELDER.XLS"}</definedName>
    <definedName name="_kvs5" hidden="1">{#N/A,#N/A,FALSE,"COVER.XLS";#N/A,#N/A,FALSE,"RACT1.XLS";#N/A,#N/A,FALSE,"RACT2.XLS";#N/A,#N/A,FALSE,"ECCMP";#N/A,#N/A,FALSE,"WELDER.XLS"}</definedName>
    <definedName name="_kvs5_1" hidden="1">{#N/A,#N/A,FALSE,"COVER.XLS";#N/A,#N/A,FALSE,"RACT1.XLS";#N/A,#N/A,FALSE,"RACT2.XLS";#N/A,#N/A,FALSE,"ECCMP";#N/A,#N/A,FALSE,"WELDER.XLS"}</definedName>
    <definedName name="_kvs8" hidden="1">{#N/A,#N/A,FALSE,"COVER1.XLS ";#N/A,#N/A,FALSE,"RACT1.XLS";#N/A,#N/A,FALSE,"RACT2.XLS";#N/A,#N/A,FALSE,"ECCMP";#N/A,#N/A,FALSE,"WELDER.XLS"}</definedName>
    <definedName name="_kvs8_1" hidden="1">{#N/A,#N/A,FALSE,"COVER1.XLS ";#N/A,#N/A,FALSE,"RACT1.XLS";#N/A,#N/A,FALSE,"RACT2.XLS";#N/A,#N/A,FALSE,"ECCMP";#N/A,#N/A,FALSE,"WELDER.XLS"}</definedName>
    <definedName name="_LI136" localSheetId="1">#REF!</definedName>
    <definedName name="_LI136" localSheetId="3">#REF!</definedName>
    <definedName name="_LI136">#REF!</definedName>
    <definedName name="_lit1" localSheetId="1">#REF!</definedName>
    <definedName name="_lit1" localSheetId="3">#REF!</definedName>
    <definedName name="_lit1">#REF!</definedName>
    <definedName name="_lit2" localSheetId="1">#REF!</definedName>
    <definedName name="_lit2" localSheetId="3">#REF!</definedName>
    <definedName name="_lit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1">#REF!</definedName>
    <definedName name="_MAy0201" localSheetId="3">#REF!</definedName>
    <definedName name="_MAy0201">#REF!</definedName>
    <definedName name="_MI136" localSheetId="1">#REF!</definedName>
    <definedName name="_MI136" localSheetId="3">#REF!</definedName>
    <definedName name="_MI136">#REF!</definedName>
    <definedName name="_Order1" hidden="1">255</definedName>
    <definedName name="_Order2" hidden="1">255</definedName>
    <definedName name="_orgCTAPTA" localSheetId="1" hidden="1">#REF!</definedName>
    <definedName name="_orgCTAPTA" localSheetId="3" hidden="1">#REF!</definedName>
    <definedName name="_orgCTAPTA" hidden="1">#REF!</definedName>
    <definedName name="_PPP94" localSheetId="1">#REF!</definedName>
    <definedName name="_PPP94" localSheetId="3">#REF!</definedName>
    <definedName name="_PPP94">#REF!</definedName>
    <definedName name="_PRD1">237</definedName>
    <definedName name="_PRD3" localSheetId="1">[3]AllData!#REF!</definedName>
    <definedName name="_PRD3" localSheetId="3">[3]AllData!#REF!</definedName>
    <definedName name="_PRD3">[3]AllData!#REF!</definedName>
    <definedName name="_PRD3_4" localSheetId="1">[3]AllData!#REF!</definedName>
    <definedName name="_PRD3_4" localSheetId="3">[3]AllData!#REF!</definedName>
    <definedName name="_PRD3_4">[3]AllData!#REF!</definedName>
    <definedName name="_PRD3_8" localSheetId="1">[3]AllData!#REF!</definedName>
    <definedName name="_PRD3_8" localSheetId="3">[3]AllData!#REF!</definedName>
    <definedName name="_PRD3_8">[3]AllData!#REF!</definedName>
    <definedName name="_PRN1" hidden="1">{#N/A,#N/A,FALSE,"COVER.XLS";#N/A,#N/A,FALSE,"RACT1.XLS";#N/A,#N/A,FALSE,"RACT2.XLS";#N/A,#N/A,FALSE,"ECCMP";#N/A,#N/A,FALSE,"WELDER.XLS"}</definedName>
    <definedName name="_PRN1_1" hidden="1">{#N/A,#N/A,FALSE,"COVER.XLS";#N/A,#N/A,FALSE,"RACT1.XLS";#N/A,#N/A,FALSE,"RACT2.XLS";#N/A,#N/A,FALSE,"ECCMP";#N/A,#N/A,FALSE,"WELDER.XLS"}</definedName>
    <definedName name="_PST1" localSheetId="1">#REF!</definedName>
    <definedName name="_PST1" localSheetId="3">#REF!</definedName>
    <definedName name="_PST1">#REF!</definedName>
    <definedName name="_PST1_4" localSheetId="1">#REF!</definedName>
    <definedName name="_PST1_4" localSheetId="3">#REF!</definedName>
    <definedName name="_PST1_4">#REF!</definedName>
    <definedName name="_PST1_8" localSheetId="1">#REF!</definedName>
    <definedName name="_PST1_8" localSheetId="3">#REF!</definedName>
    <definedName name="_PST1_8">#REF!</definedName>
    <definedName name="_PT1" localSheetId="1">#REF!</definedName>
    <definedName name="_PT1" localSheetId="3">#REF!</definedName>
    <definedName name="_PT1">#REF!</definedName>
    <definedName name="_pta1" localSheetId="1">#REF!</definedName>
    <definedName name="_pta1" localSheetId="3">#REF!</definedName>
    <definedName name="_pta1">#REF!</definedName>
    <definedName name="_pta2" localSheetId="1">#REF!</definedName>
    <definedName name="_pta2" localSheetId="3">#REF!</definedName>
    <definedName name="_pta2">#REF!</definedName>
    <definedName name="_pta3" localSheetId="1">#REF!</definedName>
    <definedName name="_pta3" localSheetId="3">#REF!</definedName>
    <definedName name="_pta3">#REF!</definedName>
    <definedName name="_QTR1">[4]PRM!$H$1:$H$13</definedName>
    <definedName name="_QTR2">[4]PRM!$I$1:$I$13</definedName>
    <definedName name="_QTR3">[4]PRM!$J$1:$J$13</definedName>
    <definedName name="_QTR4">[5]Prm!$H$1:$H$13</definedName>
    <definedName name="_R70" localSheetId="1">#REF!</definedName>
    <definedName name="_R70" localSheetId="3">#REF!</definedName>
    <definedName name="_R70">#REF!</definedName>
    <definedName name="_razao" localSheetId="1">#REF!</definedName>
    <definedName name="_razao" localSheetId="3">#REF!</definedName>
    <definedName name="_razao">#REF!</definedName>
    <definedName name="_Regression_Int">1</definedName>
    <definedName name="_RR70" localSheetId="1">#REF!</definedName>
    <definedName name="_RR70" localSheetId="3">#REF!</definedName>
    <definedName name="_RR70">#REF!</definedName>
    <definedName name="_SCB1">'[1]SCB 1 - Current'!$F$10</definedName>
    <definedName name="_SCB2">'[1]SCB 2 - Current'!$F$11</definedName>
    <definedName name="_ScheduleBS" localSheetId="1" hidden="1">#REF!</definedName>
    <definedName name="_ScheduleBS" localSheetId="3" hidden="1">#REF!</definedName>
    <definedName name="_ScheduleBS" hidden="1">#REF!</definedName>
    <definedName name="_SET1" localSheetId="1">#REF!</definedName>
    <definedName name="_SET1" localSheetId="3">#REF!</definedName>
    <definedName name="_SET1">#REF!</definedName>
    <definedName name="_Sort" localSheetId="1" hidden="1">#REF!</definedName>
    <definedName name="_Sort" localSheetId="3" hidden="1">#REF!</definedName>
    <definedName name="_Sort" hidden="1">#REF!</definedName>
    <definedName name="_StockBaht" localSheetId="1" hidden="1">#REF!</definedName>
    <definedName name="_StockBaht" localSheetId="3" hidden="1">#REF!</definedName>
    <definedName name="_StockBaht" hidden="1">#REF!</definedName>
    <definedName name="_t9112" localSheetId="1">#REF!</definedName>
    <definedName name="_t9112" localSheetId="3">#REF!</definedName>
    <definedName name="_t9112">#REF!</definedName>
    <definedName name="_t9114" localSheetId="1">#REF!</definedName>
    <definedName name="_t9114" localSheetId="3">#REF!</definedName>
    <definedName name="_t9114">#REF!</definedName>
    <definedName name="_t9115" localSheetId="1">#REF!</definedName>
    <definedName name="_t9115" localSheetId="3">#REF!</definedName>
    <definedName name="_t9115">#REF!</definedName>
    <definedName name="_T91156" localSheetId="1">#REF!</definedName>
    <definedName name="_T91156" localSheetId="3">#REF!</definedName>
    <definedName name="_T91156">#REF!</definedName>
    <definedName name="_t9117" localSheetId="1">#REF!</definedName>
    <definedName name="_t9117" localSheetId="3">#REF!</definedName>
    <definedName name="_t9117">#REF!</definedName>
    <definedName name="_TAB1" localSheetId="1">#REF!</definedName>
    <definedName name="_TAB1" localSheetId="3">#REF!</definedName>
    <definedName name="_TAB1">#REF!</definedName>
    <definedName name="_TAB2" localSheetId="1">#REF!</definedName>
    <definedName name="_TAB2" localSheetId="3">#REF!</definedName>
    <definedName name="_TAB2">#REF!</definedName>
    <definedName name="_TB" localSheetId="1" hidden="1">#REF!</definedName>
    <definedName name="_TB" localSheetId="3" hidden="1">#REF!</definedName>
    <definedName name="_TB" hidden="1">#REF!</definedName>
    <definedName name="_TB2" localSheetId="1">#REF!</definedName>
    <definedName name="_TB2" localSheetId="3">#REF!</definedName>
    <definedName name="_TB2">#REF!</definedName>
    <definedName name="_TG1" localSheetId="1">#REF!</definedName>
    <definedName name="_TG1" localSheetId="3">#REF!</definedName>
    <definedName name="_TG1">#REF!</definedName>
    <definedName name="_TG10" localSheetId="1">#REF!</definedName>
    <definedName name="_TG10" localSheetId="3">#REF!</definedName>
    <definedName name="_TG10">#REF!</definedName>
    <definedName name="_TG11" localSheetId="1">#REF!</definedName>
    <definedName name="_TG11" localSheetId="3">#REF!</definedName>
    <definedName name="_TG11">#REF!</definedName>
    <definedName name="_TG12" localSheetId="1">#REF!</definedName>
    <definedName name="_TG12" localSheetId="3">#REF!</definedName>
    <definedName name="_TG12">#REF!</definedName>
    <definedName name="_TG13" localSheetId="1">#REF!</definedName>
    <definedName name="_TG13" localSheetId="3">#REF!</definedName>
    <definedName name="_TG13">#REF!</definedName>
    <definedName name="_TG14" localSheetId="1">#REF!</definedName>
    <definedName name="_TG14" localSheetId="3">#REF!</definedName>
    <definedName name="_TG14">#REF!</definedName>
    <definedName name="_TG15" localSheetId="1">#REF!</definedName>
    <definedName name="_TG15" localSheetId="3">#REF!</definedName>
    <definedName name="_TG15">#REF!</definedName>
    <definedName name="_TG16" localSheetId="1">#REF!</definedName>
    <definedName name="_TG16" localSheetId="3">#REF!</definedName>
    <definedName name="_TG16">#REF!</definedName>
    <definedName name="_TG17" localSheetId="1">#REF!</definedName>
    <definedName name="_TG17" localSheetId="3">#REF!</definedName>
    <definedName name="_TG17">#REF!</definedName>
    <definedName name="_TG18" localSheetId="1">#REF!</definedName>
    <definedName name="_TG18" localSheetId="3">#REF!</definedName>
    <definedName name="_TG18">#REF!</definedName>
    <definedName name="_TG19" localSheetId="1">#REF!</definedName>
    <definedName name="_TG19" localSheetId="3">#REF!</definedName>
    <definedName name="_TG19">#REF!</definedName>
    <definedName name="_TG2" localSheetId="1">#REF!</definedName>
    <definedName name="_TG2" localSheetId="3">#REF!</definedName>
    <definedName name="_TG2">#REF!</definedName>
    <definedName name="_TG20" localSheetId="1">#REF!</definedName>
    <definedName name="_TG20" localSheetId="3">#REF!</definedName>
    <definedName name="_TG20">#REF!</definedName>
    <definedName name="_TG21" localSheetId="1">#REF!</definedName>
    <definedName name="_TG21" localSheetId="3">#REF!</definedName>
    <definedName name="_TG21">#REF!</definedName>
    <definedName name="_TG22" localSheetId="1">#REF!</definedName>
    <definedName name="_TG22" localSheetId="3">#REF!</definedName>
    <definedName name="_TG22">#REF!</definedName>
    <definedName name="_TG23" localSheetId="1">#REF!</definedName>
    <definedName name="_TG23" localSheetId="3">#REF!</definedName>
    <definedName name="_TG23">#REF!</definedName>
    <definedName name="_TG24" localSheetId="1">#REF!</definedName>
    <definedName name="_TG24" localSheetId="3">#REF!</definedName>
    <definedName name="_TG24">#REF!</definedName>
    <definedName name="_TG25" localSheetId="1">#REF!</definedName>
    <definedName name="_TG25" localSheetId="3">#REF!</definedName>
    <definedName name="_TG25">#REF!</definedName>
    <definedName name="_TG26" localSheetId="1">#REF!</definedName>
    <definedName name="_TG26" localSheetId="3">#REF!</definedName>
    <definedName name="_TG26">#REF!</definedName>
    <definedName name="_TG27" localSheetId="1">#REF!</definedName>
    <definedName name="_TG27" localSheetId="3">#REF!</definedName>
    <definedName name="_TG27">#REF!</definedName>
    <definedName name="_TG28" localSheetId="1">#REF!</definedName>
    <definedName name="_TG28" localSheetId="3">#REF!</definedName>
    <definedName name="_TG28">#REF!</definedName>
    <definedName name="_TG29" localSheetId="1">#REF!</definedName>
    <definedName name="_TG29" localSheetId="3">#REF!</definedName>
    <definedName name="_TG29">#REF!</definedName>
    <definedName name="_TG3" localSheetId="1">#REF!</definedName>
    <definedName name="_TG3" localSheetId="3">#REF!</definedName>
    <definedName name="_TG3">#REF!</definedName>
    <definedName name="_TG30" localSheetId="1">#REF!</definedName>
    <definedName name="_TG30" localSheetId="3">#REF!</definedName>
    <definedName name="_TG30">#REF!</definedName>
    <definedName name="_TG31" localSheetId="1">#REF!</definedName>
    <definedName name="_TG31" localSheetId="3">#REF!</definedName>
    <definedName name="_TG31">#REF!</definedName>
    <definedName name="_TG4" localSheetId="1">#REF!</definedName>
    <definedName name="_TG4" localSheetId="3">#REF!</definedName>
    <definedName name="_TG4">#REF!</definedName>
    <definedName name="_TG5" localSheetId="1">#REF!</definedName>
    <definedName name="_TG5" localSheetId="3">#REF!</definedName>
    <definedName name="_TG5">#REF!</definedName>
    <definedName name="_TG6" localSheetId="1">#REF!</definedName>
    <definedName name="_TG6" localSheetId="3">#REF!</definedName>
    <definedName name="_TG6">#REF!</definedName>
    <definedName name="_TG7" localSheetId="1">#REF!</definedName>
    <definedName name="_TG7" localSheetId="3">#REF!</definedName>
    <definedName name="_TG7">#REF!</definedName>
    <definedName name="_TG8" localSheetId="1">#REF!</definedName>
    <definedName name="_TG8" localSheetId="3">#REF!</definedName>
    <definedName name="_TG8">#REF!</definedName>
    <definedName name="_TG9" localSheetId="1">#REF!</definedName>
    <definedName name="_TG9" localSheetId="3">#REF!</definedName>
    <definedName name="_TG9">#REF!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1" hidden="1">#REF!</definedName>
    <definedName name="_TrialBalance" localSheetId="3" hidden="1">#REF!</definedName>
    <definedName name="_TrialBalance" hidden="1">#REF!</definedName>
    <definedName name="_tt1" localSheetId="1">#REF!</definedName>
    <definedName name="_tt1" localSheetId="3">#REF!</definedName>
    <definedName name="_tt1">#REF!</definedName>
    <definedName name="_tt10" localSheetId="1">#REF!</definedName>
    <definedName name="_tt10" localSheetId="3">#REF!</definedName>
    <definedName name="_tt10">#REF!</definedName>
    <definedName name="_tt11" localSheetId="1">#REF!</definedName>
    <definedName name="_tt11" localSheetId="3">#REF!</definedName>
    <definedName name="_tt11">#REF!</definedName>
    <definedName name="_tt12" localSheetId="1">#REF!</definedName>
    <definedName name="_tt12" localSheetId="3">#REF!</definedName>
    <definedName name="_tt12">#REF!</definedName>
    <definedName name="_tt2" localSheetId="1">#REF!</definedName>
    <definedName name="_tt2" localSheetId="3">#REF!</definedName>
    <definedName name="_tt2">#REF!</definedName>
    <definedName name="_tt4" localSheetId="1">#REF!</definedName>
    <definedName name="_tt4" localSheetId="3">#REF!</definedName>
    <definedName name="_tt4">#REF!</definedName>
    <definedName name="_tt5" localSheetId="1">#REF!</definedName>
    <definedName name="_tt5" localSheetId="3">#REF!</definedName>
    <definedName name="_tt5">#REF!</definedName>
    <definedName name="_tt6" localSheetId="1">#REF!</definedName>
    <definedName name="_tt6" localSheetId="3">#REF!</definedName>
    <definedName name="_tt6">#REF!</definedName>
    <definedName name="_tt7" localSheetId="1">#REF!</definedName>
    <definedName name="_tt7" localSheetId="3">#REF!</definedName>
    <definedName name="_tt7">#REF!</definedName>
    <definedName name="_tt8" localSheetId="1">#REF!</definedName>
    <definedName name="_tt8" localSheetId="3">#REF!</definedName>
    <definedName name="_tt8">#REF!</definedName>
    <definedName name="_tt9" localSheetId="1">#REF!</definedName>
    <definedName name="_tt9" localSheetId="3">#REF!</definedName>
    <definedName name="_tt9">#REF!</definedName>
    <definedName name="_TT9112" localSheetId="1">#REF!</definedName>
    <definedName name="_TT9112" localSheetId="3">#REF!</definedName>
    <definedName name="_TT9112">#REF!</definedName>
    <definedName name="_TT9115" localSheetId="1">#REF!</definedName>
    <definedName name="_TT9115" localSheetId="3">#REF!</definedName>
    <definedName name="_TT9115">#REF!</definedName>
    <definedName name="_TT9117" localSheetId="1">#REF!</definedName>
    <definedName name="_TT9117" localSheetId="3">#REF!</definedName>
    <definedName name="_TT9117">#REF!</definedName>
    <definedName name="_TTD807" localSheetId="1">#REF!</definedName>
    <definedName name="_TTD807" localSheetId="3">#REF!</definedName>
    <definedName name="_TTD807">#REF!</definedName>
    <definedName name="_Us1" localSheetId="1">#REF!</definedName>
    <definedName name="_Us1" localSheetId="3">#REF!</definedName>
    <definedName name="_Us1">#REF!</definedName>
    <definedName name="_Us2" localSheetId="1">#REF!</definedName>
    <definedName name="_Us2" localSheetId="3">#REF!</definedName>
    <definedName name="_Us2">#REF!</definedName>
    <definedName name="_WRN1" hidden="1">{#N/A,#N/A,FALSE,"COVER1.XLS ";#N/A,#N/A,FALSE,"RACT1.XLS";#N/A,#N/A,FALSE,"RACT2.XLS";#N/A,#N/A,FALSE,"ECCMP";#N/A,#N/A,FALSE,"WELDER.XLS"}</definedName>
    <definedName name="_WRN1_1" hidden="1">{#N/A,#N/A,FALSE,"COVER1.XLS ";#N/A,#N/A,FALSE,"RACT1.XLS";#N/A,#N/A,FALSE,"RACT2.XLS";#N/A,#N/A,FALSE,"ECCMP";#N/A,#N/A,FALSE,"WELDER.XLS"}</definedName>
    <definedName name="_WRN2" hidden="1">{#N/A,#N/A,FALSE,"COVER1.XLS ";#N/A,#N/A,FALSE,"RACT1.XLS";#N/A,#N/A,FALSE,"RACT2.XLS";#N/A,#N/A,FALSE,"ECCMP";#N/A,#N/A,FALSE,"WELDER.XLS"}</definedName>
    <definedName name="_WRN2_1"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1">#REF!</definedName>
    <definedName name="_WT521" localSheetId="3">#REF!</definedName>
    <definedName name="_WT521">#REF!</definedName>
    <definedName name="_WT582" localSheetId="1">#REF!</definedName>
    <definedName name="_WT582" localSheetId="3">#REF!</definedName>
    <definedName name="_WT582">#REF!</definedName>
    <definedName name="_WT807" localSheetId="1">#REF!</definedName>
    <definedName name="_WT807" localSheetId="3">#REF!</definedName>
    <definedName name="_WT807">#REF!</definedName>
    <definedName name="¿?_??" localSheetId="1">#REF!</definedName>
    <definedName name="¿?_??" localSheetId="3">#REF!</definedName>
    <definedName name="¿?_??">#REF!</definedName>
    <definedName name="¿Â_µµ" localSheetId="1">#REF!</definedName>
    <definedName name="¿Â_µµ" localSheetId="3">#REF!</definedName>
    <definedName name="¿Â_µµ">#REF!</definedName>
    <definedName name="¾Ð_·?" localSheetId="1">#REF!</definedName>
    <definedName name="¾Ð_·?" localSheetId="3">#REF!</definedName>
    <definedName name="¾Ð_·?">#REF!</definedName>
    <definedName name="¾Ð_·Â" localSheetId="1">#REF!</definedName>
    <definedName name="¾Ð_·Â" localSheetId="3">#REF!</definedName>
    <definedName name="¾Ð_·Â">#REF!</definedName>
    <definedName name="A" localSheetId="1">#REF!</definedName>
    <definedName name="A" localSheetId="3">#REF!</definedName>
    <definedName name="A">#REF!</definedName>
    <definedName name="a_1" hidden="1">{#N/A,#N/A,FALSE,"CAT3516";#N/A,#N/A,FALSE,"CAT3608";#N/A,#N/A,FALSE,"Wartsila";#N/A,#N/A,FALSE,"Asm";#N/A,#N/A,FALSE,"DG cost"}</definedName>
    <definedName name="a_1_1" hidden="1">{#N/A,#N/A,FALSE,"CAT3516";#N/A,#N/A,FALSE,"CAT3608";#N/A,#N/A,FALSE,"Wartsila";#N/A,#N/A,FALSE,"Asm";#N/A,#N/A,FALSE,"DG cost"}</definedName>
    <definedName name="a_1_2" hidden="1">{#N/A,#N/A,FALSE,"CAT3516";#N/A,#N/A,FALSE,"CAT3608";#N/A,#N/A,FALSE,"Wartsila";#N/A,#N/A,FALSE,"Asm";#N/A,#N/A,FALSE,"DG cost"}</definedName>
    <definedName name="a_2" hidden="1">{#N/A,#N/A,FALSE,"CAT3516";#N/A,#N/A,FALSE,"CAT3608";#N/A,#N/A,FALSE,"Wartsila";#N/A,#N/A,FALSE,"Asm";#N/A,#N/A,FALSE,"DG cost"}</definedName>
    <definedName name="a_3" hidden="1">{#N/A,#N/A,FALSE,"CAT3516";#N/A,#N/A,FALSE,"CAT3608";#N/A,#N/A,FALSE,"Wartsila";#N/A,#N/A,FALSE,"Asm";#N/A,#N/A,FALSE,"DG cost"}</definedName>
    <definedName name="A_impresión_IM" localSheetId="1">#REF!</definedName>
    <definedName name="A_impresión_IM" localSheetId="3">#REF!</definedName>
    <definedName name="A_impresión_IM">#REF!</definedName>
    <definedName name="A64830000.15G400" localSheetId="1">#REF!</definedName>
    <definedName name="A64830000.15G400" localSheetId="3">#REF!</definedName>
    <definedName name="A64830000.15G400">#REF!</definedName>
    <definedName name="A64830001.15G400" localSheetId="1">#REF!</definedName>
    <definedName name="A64830001.15G400" localSheetId="3">#REF!</definedName>
    <definedName name="A64830001.15G400">#REF!</definedName>
    <definedName name="A64830002.15G400" localSheetId="1">#REF!</definedName>
    <definedName name="A64830002.15G400" localSheetId="3">#REF!</definedName>
    <definedName name="A64830002.15G400">#REF!</definedName>
    <definedName name="A64830003.15G400" localSheetId="1">#REF!</definedName>
    <definedName name="A64830003.15G400" localSheetId="3">#REF!</definedName>
    <definedName name="A64830003.15G400">#REF!</definedName>
    <definedName name="A64830008.15G400" localSheetId="1">#REF!</definedName>
    <definedName name="A64830008.15G400" localSheetId="3">#REF!</definedName>
    <definedName name="A64830008.15G400">#REF!</definedName>
    <definedName name="A64830009.15G400" localSheetId="1">#REF!</definedName>
    <definedName name="A64830009.15G400" localSheetId="3">#REF!</definedName>
    <definedName name="A64830009.15G400">#REF!</definedName>
    <definedName name="AA" localSheetId="1">#REF!</definedName>
    <definedName name="AA" localSheetId="3">#REF!</definedName>
    <definedName name="AA">#REF!</definedName>
    <definedName name="AA.Report.Files" localSheetId="1" hidden="1">#REF!</definedName>
    <definedName name="AA.Report.Files" localSheetId="3" hidden="1">#REF!</definedName>
    <definedName name="AA.Report.Files" hidden="1">#REF!</definedName>
    <definedName name="AA.Reports.Available" localSheetId="1" hidden="1">#REF!</definedName>
    <definedName name="AA.Reports.Available" localSheetId="3" hidden="1">#REF!</definedName>
    <definedName name="AA.Reports.Available" hidden="1">#REF!</definedName>
    <definedName name="aaa" localSheetId="1">#REF!</definedName>
    <definedName name="aaa" localSheetId="3">#REF!</definedName>
    <definedName name="aaa">#REF!</definedName>
    <definedName name="AAA_DOCTOPS" hidden="1">"AAA_SET"</definedName>
    <definedName name="AAA_duser" hidden="1">"OFF"</definedName>
    <definedName name="aaaa" localSheetId="1">#REF!</definedName>
    <definedName name="aaaa" localSheetId="3">#REF!</definedName>
    <definedName name="aaaa">#REF!</definedName>
    <definedName name="aaaaa" localSheetId="1">#REF!</definedName>
    <definedName name="aaaaa" localSheetId="3">#REF!</definedName>
    <definedName name="aaaaa">#REF!</definedName>
    <definedName name="aaaaaaaaaaaaaaaaaaaaaaaaaaaaaa" localSheetId="1">#REF!</definedName>
    <definedName name="aaaaaaaaaaaaaaaaaaaaaaaaaaaaaa" localSheetId="3">#REF!</definedName>
    <definedName name="aaaaaaaaaaaaaaaaaaaaaaaaaaaaaa">#REF!</definedName>
    <definedName name="aaaaaaaaaaaaaaaaaaaaaaaaaaaaaaaaaaa" localSheetId="1">#REF!</definedName>
    <definedName name="aaaaaaaaaaaaaaaaaaaaaaaaaaaaaaaaaaa" localSheetId="3">#REF!</definedName>
    <definedName name="aaaaaaaaaaaaaaaaaaaaaaaaaaaaaaaaaaa">#REF!</definedName>
    <definedName name="aaaaaaaaaaaaaaaaaaaaaaaaaaaaaaaaaaaaaa" localSheetId="1">#REF!</definedName>
    <definedName name="aaaaaaaaaaaaaaaaaaaaaaaaaaaaaaaaaaaaaa" localSheetId="3">#REF!</definedName>
    <definedName name="aaaaaaaaaaaaaaaaaaaaaaaaaaaaaaaaaaaaaa">#REF!</definedName>
    <definedName name="aaaaaaaaaaaaaaaaaaaaaaaaaaaaaaaaaaaaaaaaaa" localSheetId="1">#REF!</definedName>
    <definedName name="aaaaaaaaaaaaaaaaaaaaaaaaaaaaaaaaaaaaaaaaaa" localSheetId="3">#REF!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1">#REF!</definedName>
    <definedName name="AB_NG_Nm3ph" localSheetId="3">#REF!</definedName>
    <definedName name="AB_NG_Nm3ph">#REF!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1">#REF!</definedName>
    <definedName name="ABRIL" localSheetId="3">#REF!</definedName>
    <definedName name="ABRIL">#REF!</definedName>
    <definedName name="ABSOLUTE_TIMES" hidden="1">"TEST_ITEM"</definedName>
    <definedName name="ABU_print_data_and_ratios" localSheetId="1">#REF!</definedName>
    <definedName name="ABU_print_data_and_ratios" localSheetId="3">#REF!</definedName>
    <definedName name="ABU_print_data_and_ratios">#REF!</definedName>
    <definedName name="ac" hidden="1">{#N/A,#N/A,FALSE,"COVER1.XLS ";#N/A,#N/A,FALSE,"RACT1.XLS";#N/A,#N/A,FALSE,"RACT2.XLS";#N/A,#N/A,FALSE,"ECCMP";#N/A,#N/A,FALSE,"WELDER.XLS"}</definedName>
    <definedName name="ac_1" hidden="1">{#N/A,#N/A,FALSE,"COVER1.XLS ";#N/A,#N/A,FALSE,"RACT1.XLS";#N/A,#N/A,FALSE,"RACT2.XLS";#N/A,#N/A,FALSE,"ECCMP";#N/A,#N/A,FALSE,"WELDER.XLS"}</definedName>
    <definedName name="ACC" localSheetId="1">#REF!</definedName>
    <definedName name="ACC" localSheetId="3">#REF!</definedName>
    <definedName name="ACC">#REF!</definedName>
    <definedName name="ACCOUNT">'[6]S&amp;S BGT'!$S$2:$S$21</definedName>
    <definedName name="Acetic_Acid_Chart" localSheetId="1">#REF!</definedName>
    <definedName name="Acetic_Acid_Chart" localSheetId="3">#REF!</definedName>
    <definedName name="Acetic_Acid_Chart">#REF!</definedName>
    <definedName name="Acetic_VPSum" localSheetId="1">#REF!</definedName>
    <definedName name="Acetic_VPSum" localSheetId="3">#REF!</definedName>
    <definedName name="Acetic_VPSum">#REF!</definedName>
    <definedName name="Acetyl_VPSum" localSheetId="1">#REF!</definedName>
    <definedName name="Acetyl_VPSum" localSheetId="3">#REF!</definedName>
    <definedName name="Acetyl_VPSum">#REF!</definedName>
    <definedName name="Acetylene_Chart" localSheetId="1">#REF!</definedName>
    <definedName name="Acetylene_Chart" localSheetId="3">#REF!</definedName>
    <definedName name="Acetylene_Chart">#REF!</definedName>
    <definedName name="ACH">[6]Value!$AE$15</definedName>
    <definedName name="ACIDO" localSheetId="1">#REF!</definedName>
    <definedName name="ACIDO" localSheetId="3">#REF!</definedName>
    <definedName name="ACIDO">#REF!</definedName>
    <definedName name="act" hidden="1">{#N/A,#N/A,FALSE,"INV14"}</definedName>
    <definedName name="act_1" hidden="1">{#N/A,#N/A,FALSE,"INV14"}</definedName>
    <definedName name="ActifCT_H1" localSheetId="1">#REF!</definedName>
    <definedName name="ActifCT_H1" localSheetId="3">#REF!</definedName>
    <definedName name="ActifCT_H1">#REF!</definedName>
    <definedName name="ActifCT_H2" localSheetId="1">#REF!</definedName>
    <definedName name="ActifCT_H2" localSheetId="3">#REF!</definedName>
    <definedName name="ActifCT_H2">#REF!</definedName>
    <definedName name="ActifCT_H3" localSheetId="1">#REF!</definedName>
    <definedName name="ActifCT_H3" localSheetId="3">#REF!</definedName>
    <definedName name="ActifCT_H3">#REF!</definedName>
    <definedName name="ActifCT_H4" localSheetId="1">#REF!</definedName>
    <definedName name="ActifCT_H4" localSheetId="3">#REF!</definedName>
    <definedName name="ActifCT_H4">#REF!</definedName>
    <definedName name="ActifCT_H5" localSheetId="1">#REF!</definedName>
    <definedName name="ActifCT_H5" localSheetId="3">#REF!</definedName>
    <definedName name="ActifCT_H5">#REF!</definedName>
    <definedName name="ActifCT_I" localSheetId="1">#REF!</definedName>
    <definedName name="ActifCT_I" localSheetId="3">#REF!</definedName>
    <definedName name="ActifCT_I">#REF!</definedName>
    <definedName name="ActifCT_P1" localSheetId="1">#REF!</definedName>
    <definedName name="ActifCT_P1" localSheetId="3">#REF!</definedName>
    <definedName name="ActifCT_P1">#REF!</definedName>
    <definedName name="ActifCT_P2" localSheetId="1">#REF!</definedName>
    <definedName name="ActifCT_P2" localSheetId="3">#REF!</definedName>
    <definedName name="ActifCT_P2">#REF!</definedName>
    <definedName name="ActifCT_P3" localSheetId="1">#REF!</definedName>
    <definedName name="ActifCT_P3" localSheetId="3">#REF!</definedName>
    <definedName name="ActifCT_P3">#REF!</definedName>
    <definedName name="ActifCT_P4" localSheetId="1">#REF!</definedName>
    <definedName name="ActifCT_P4" localSheetId="3">#REF!</definedName>
    <definedName name="ActifCT_P4">#REF!</definedName>
    <definedName name="ActifCT_P5" localSheetId="1">#REF!</definedName>
    <definedName name="ActifCT_P5" localSheetId="3">#REF!</definedName>
    <definedName name="ActifCT_P5">#REF!</definedName>
    <definedName name="ActifCT_P6" localSheetId="1">#REF!</definedName>
    <definedName name="ActifCT_P6" localSheetId="3">#REF!</definedName>
    <definedName name="ActifCT_P6">#REF!</definedName>
    <definedName name="Actual_bkd" localSheetId="1">#REF!</definedName>
    <definedName name="Actual_bkd" localSheetId="3">#REF!</definedName>
    <definedName name="Actual_bkd">#REF!</definedName>
    <definedName name="Actual_ksn" localSheetId="1">#REF!</definedName>
    <definedName name="Actual_ksn" localSheetId="3">#REF!</definedName>
    <definedName name="Actual_ksn">#REF!</definedName>
    <definedName name="ACUMULADOREAL" localSheetId="1">#REF!</definedName>
    <definedName name="ACUMULADOREAL" localSheetId="3">#REF!</definedName>
    <definedName name="ACUMULADOREAL">#REF!</definedName>
    <definedName name="ad" localSheetId="1" hidden="1">#REF!</definedName>
    <definedName name="ad" localSheetId="3" hidden="1">#REF!</definedName>
    <definedName name="ad" hidden="1">#REF!</definedName>
    <definedName name="AddOne" localSheetId="1">[7]NBCA_2001_Completed!#REF!</definedName>
    <definedName name="AddOne" localSheetId="3">[7]NBCA_2001_Completed!#REF!</definedName>
    <definedName name="AddOne">[7]NBCA_2001_Completed!#REF!</definedName>
    <definedName name="AddOne_4" localSheetId="1">[7]NBCA_2001_Completed!#REF!</definedName>
    <definedName name="AddOne_4" localSheetId="3">[7]NBCA_2001_Completed!#REF!</definedName>
    <definedName name="AddOne_4">[7]NBCA_2001_Completed!#REF!</definedName>
    <definedName name="AddOne_8" localSheetId="1">[7]NBCA_2001_Completed!#REF!</definedName>
    <definedName name="AddOne_8" localSheetId="3">[7]NBCA_2001_Completed!#REF!</definedName>
    <definedName name="AddOne_8">[7]NBCA_2001_Completed!#REF!</definedName>
    <definedName name="adf" hidden="1">{#N/A,#N/A,FALSE,"COVER1.XLS ";#N/A,#N/A,FALSE,"RACT1.XLS";#N/A,#N/A,FALSE,"RACT2.XLS";#N/A,#N/A,FALSE,"ECCMP";#N/A,#N/A,FALSE,"WELDER.XLS"}</definedName>
    <definedName name="adf_1" hidden="1">{#N/A,#N/A,FALSE,"COVER1.XLS ";#N/A,#N/A,FALSE,"RACT1.XLS";#N/A,#N/A,FALSE,"RACT2.XLS";#N/A,#N/A,FALSE,"ECCMP";#N/A,#N/A,FALSE,"WELDER.XLS"}</definedName>
    <definedName name="adg" localSheetId="1">#REF!</definedName>
    <definedName name="adg" localSheetId="3">#REF!</definedName>
    <definedName name="adg">#REF!</definedName>
    <definedName name="AGEDDATABASE" hidden="1">{#N/A,#N/A,FALSE,"970301";#N/A,#N/A,FALSE,"970302";#N/A,#N/A,FALSE,"970303";#N/A,#N/A,FALSE,"970304";#N/A,#N/A,FALSE,"COM1";#N/A,#N/A,FALSE,"COM2"}</definedName>
    <definedName name="agerbr" hidden="1">{#N/A,#N/A,FALSE,"970301";#N/A,#N/A,FALSE,"970302";#N/A,#N/A,FALSE,"970303";#N/A,#N/A,FALSE,"970304";#N/A,#N/A,FALSE,"COM1";#N/A,#N/A,FALSE,"COM2"}</definedName>
    <definedName name="AGOSTO" localSheetId="1">#REF!</definedName>
    <definedName name="AGOSTO" localSheetId="3">#REF!</definedName>
    <definedName name="AGOSTO">#REF!</definedName>
    <definedName name="ai">{"'Eng (page2)'!$A$1:$D$52"}</definedName>
    <definedName name="ai_1">{"'Eng (page2)'!$A$1:$D$52"}</definedName>
    <definedName name="ai_1_1">{"'Eng (page2)'!$A$1:$D$52"}</definedName>
    <definedName name="AIREINSTRU" localSheetId="1">#REF!</definedName>
    <definedName name="AIREINSTRU" localSheetId="3">#REF!</definedName>
    <definedName name="AIREINSTRU">#REF!</definedName>
    <definedName name="AIREINSTRUCC" localSheetId="1">#REF!</definedName>
    <definedName name="AIREINSTRUCC" localSheetId="3">#REF!</definedName>
    <definedName name="AIREINSTRUCC">#REF!</definedName>
    <definedName name="ajn" localSheetId="1">#REF!</definedName>
    <definedName name="ajn" localSheetId="3">#REF!</definedName>
    <definedName name="ajn">#REF!</definedName>
    <definedName name="AKS">[6]Value!$AE$19</definedName>
    <definedName name="ALFAJUNTOACUMULADO" localSheetId="1">#REF!</definedName>
    <definedName name="ALFAJUNTOACUMULADO" localSheetId="3">#REF!</definedName>
    <definedName name="ALFAJUNTOACUMULADO">#REF!</definedName>
    <definedName name="ALFAJUNTOMES" localSheetId="1">#REF!</definedName>
    <definedName name="ALFAJUNTOMES" localSheetId="3">#REF!</definedName>
    <definedName name="ALFAJUNTOMES">#REF!</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1">#REF!</definedName>
    <definedName name="Allocation" localSheetId="3">#REF!</definedName>
    <definedName name="Allocation">#REF!</definedName>
    <definedName name="Almacen" localSheetId="1">#REF!</definedName>
    <definedName name="Almacen" localSheetId="3">#REF!</definedName>
    <definedName name="Almacen">#REF!</definedName>
    <definedName name="ALPHA" localSheetId="1">#REF!</definedName>
    <definedName name="ALPHA" localSheetId="3">#REF!</definedName>
    <definedName name="ALPHA">#REF!</definedName>
    <definedName name="Ammonia_Chart" localSheetId="1">#REF!</definedName>
    <definedName name="Ammonia_Chart" localSheetId="3">#REF!</definedName>
    <definedName name="Ammonia_Chart">#REF!</definedName>
    <definedName name="amort" localSheetId="1">#REF!</definedName>
    <definedName name="amort" localSheetId="3">#REF!</definedName>
    <definedName name="amort">#REF!</definedName>
    <definedName name="amort." localSheetId="1">#REF!</definedName>
    <definedName name="amort." localSheetId="3">#REF!</definedName>
    <definedName name="amort.">#REF!</definedName>
    <definedName name="amount" localSheetId="1">#REF!</definedName>
    <definedName name="amount" localSheetId="3">#REF!</definedName>
    <definedName name="amount">#REF!</definedName>
    <definedName name="ANAptaB">"$#REF!.$#REF!$#REF!"</definedName>
    <definedName name="ANAptaC">"$#REF!.$#REF!$#REF!"</definedName>
    <definedName name="anion10" localSheetId="1">#REF!</definedName>
    <definedName name="anion10" localSheetId="3">#REF!</definedName>
    <definedName name="anion10">#REF!</definedName>
    <definedName name="anion11" localSheetId="1">#REF!</definedName>
    <definedName name="anion11" localSheetId="3">#REF!</definedName>
    <definedName name="anion11">#REF!</definedName>
    <definedName name="anion12" localSheetId="1">#REF!</definedName>
    <definedName name="anion12" localSheetId="3">#REF!</definedName>
    <definedName name="anion12">#REF!</definedName>
    <definedName name="anion2" localSheetId="1">#REF!</definedName>
    <definedName name="anion2" localSheetId="3">#REF!</definedName>
    <definedName name="anion2">#REF!</definedName>
    <definedName name="anion3" localSheetId="1">#REF!</definedName>
    <definedName name="anion3" localSheetId="3">#REF!</definedName>
    <definedName name="anion3">#REF!</definedName>
    <definedName name="anion4" localSheetId="1">#REF!</definedName>
    <definedName name="anion4" localSheetId="3">#REF!</definedName>
    <definedName name="anion4">#REF!</definedName>
    <definedName name="anion5" localSheetId="1">#REF!</definedName>
    <definedName name="anion5" localSheetId="3">#REF!</definedName>
    <definedName name="anion5">#REF!</definedName>
    <definedName name="anion6" localSheetId="1">#REF!</definedName>
    <definedName name="anion6" localSheetId="3">#REF!</definedName>
    <definedName name="anion6">#REF!</definedName>
    <definedName name="anion7" localSheetId="1">#REF!</definedName>
    <definedName name="anion7" localSheetId="3">#REF!</definedName>
    <definedName name="anion7">#REF!</definedName>
    <definedName name="anion8" localSheetId="1">#REF!</definedName>
    <definedName name="anion8" localSheetId="3">#REF!</definedName>
    <definedName name="anion8">#REF!</definedName>
    <definedName name="anion9" localSheetId="1">#REF!</definedName>
    <definedName name="anion9" localSheetId="3">#REF!</definedName>
    <definedName name="anion9">#REF!</definedName>
    <definedName name="Année_H1" localSheetId="1">#REF!</definedName>
    <definedName name="Année_H1" localSheetId="3">#REF!</definedName>
    <definedName name="Année_H1">#REF!</definedName>
    <definedName name="Année_H2" localSheetId="1">#REF!</definedName>
    <definedName name="Année_H2" localSheetId="3">#REF!</definedName>
    <definedName name="Année_H2">#REF!</definedName>
    <definedName name="Année_H3" localSheetId="1">#REF!</definedName>
    <definedName name="Année_H3" localSheetId="3">#REF!</definedName>
    <definedName name="Année_H3">#REF!</definedName>
    <definedName name="Année_H4" localSheetId="1">#REF!</definedName>
    <definedName name="Année_H4" localSheetId="3">#REF!</definedName>
    <definedName name="Année_H4">#REF!</definedName>
    <definedName name="Année_H5" localSheetId="1">#REF!</definedName>
    <definedName name="Année_H5" localSheetId="3">#REF!</definedName>
    <definedName name="Année_H5">#REF!</definedName>
    <definedName name="Année_P1" localSheetId="1">#REF!</definedName>
    <definedName name="Année_P1" localSheetId="3">#REF!</definedName>
    <definedName name="Année_P1">#REF!</definedName>
    <definedName name="Année_P2" localSheetId="1">#REF!</definedName>
    <definedName name="Année_P2" localSheetId="3">#REF!</definedName>
    <definedName name="Année_P2">#REF!</definedName>
    <definedName name="Année_P3" localSheetId="1">#REF!</definedName>
    <definedName name="Année_P3" localSheetId="3">#REF!</definedName>
    <definedName name="Année_P3">#REF!</definedName>
    <definedName name="Année_P4" localSheetId="1">#REF!</definedName>
    <definedName name="Année_P4" localSheetId="3">#REF!</definedName>
    <definedName name="Année_P4">#REF!</definedName>
    <definedName name="Année_P5" localSheetId="1">#REF!</definedName>
    <definedName name="Année_P5" localSheetId="3">#REF!</definedName>
    <definedName name="Année_P5">#REF!</definedName>
    <definedName name="année_P6" localSheetId="1">#REF!</definedName>
    <definedName name="année_P6" localSheetId="3">#REF!</definedName>
    <definedName name="année_P6">#REF!</definedName>
    <definedName name="año" localSheetId="1">#REF!</definedName>
    <definedName name="año" localSheetId="3">#REF!</definedName>
    <definedName name="año">#REF!</definedName>
    <definedName name="AÑO94" localSheetId="1">#REF!</definedName>
    <definedName name="AÑO94" localSheetId="3">#REF!</definedName>
    <definedName name="AÑO94">#REF!</definedName>
    <definedName name="añoa" localSheetId="1">#REF!</definedName>
    <definedName name="añoa" localSheetId="3">#REF!</definedName>
    <definedName name="añoa">#REF!</definedName>
    <definedName name="another">#N/A</definedName>
    <definedName name="anscount" hidden="1">1</definedName>
    <definedName name="ANTONIO" localSheetId="1">#REF!</definedName>
    <definedName name="ANTONIO" localSheetId="3">#REF!</definedName>
    <definedName name="ANTONIO">#REF!</definedName>
    <definedName name="any">#N/A</definedName>
    <definedName name="APROBADAS" localSheetId="1">#REF!</definedName>
    <definedName name="APROBADAS" localSheetId="3">#REF!</definedName>
    <definedName name="APROBADAS">#REF!</definedName>
    <definedName name="AR">[6]Value!$AE$12</definedName>
    <definedName name="AREA" localSheetId="1">#REF!</definedName>
    <definedName name="AREA" localSheetId="3">#REF!</definedName>
    <definedName name="AREA">#REF!</definedName>
    <definedName name="AREA_9" localSheetId="1">#REF!</definedName>
    <definedName name="AREA_9" localSheetId="3">#REF!</definedName>
    <definedName name="AREA_9">#REF!</definedName>
    <definedName name="AREADOM" localSheetId="1">#REF!</definedName>
    <definedName name="AREADOM" localSheetId="3">#REF!</definedName>
    <definedName name="AREADOM">#REF!</definedName>
    <definedName name="AREADOM_9" localSheetId="1">#REF!</definedName>
    <definedName name="AREADOM_9" localSheetId="3">#REF!</definedName>
    <definedName name="AREADOM_9">#REF!</definedName>
    <definedName name="AreaPrint" localSheetId="1">#REF!</definedName>
    <definedName name="AreaPrint" localSheetId="3">#REF!</definedName>
    <definedName name="AreaPrint">#REF!</definedName>
    <definedName name="AREW" localSheetId="1">#REF!</definedName>
    <definedName name="AREW" localSheetId="3">#REF!</definedName>
    <definedName name="AREW">#REF!</definedName>
    <definedName name="as" localSheetId="1">#REF!</definedName>
    <definedName name="as" localSheetId="3">#REF!</definedName>
    <definedName name="as">#REF!</definedName>
    <definedName name="AS2DocOpenMode" hidden="1">"AS2DocumentEdit"</definedName>
    <definedName name="AS2HasNoAutoHeaderFooter" hidden="1">" "</definedName>
    <definedName name="ASA" hidden="1">{#N/A,#N/A,FALSE,"CAT3516";#N/A,#N/A,FALSE,"CAT3608";#N/A,#N/A,FALSE,"Wartsila";#N/A,#N/A,FALSE,"Asm";#N/A,#N/A,FALSE,"DG cost"}</definedName>
    <definedName name="ASA_1" hidden="1">{#N/A,#N/A,FALSE,"CAT3516";#N/A,#N/A,FALSE,"CAT3608";#N/A,#N/A,FALSE,"Wartsila";#N/A,#N/A,FALSE,"Asm";#N/A,#N/A,FALSE,"DG cost"}</definedName>
    <definedName name="ASA_1_1" hidden="1">{#N/A,#N/A,FALSE,"CAT3516";#N/A,#N/A,FALSE,"CAT3608";#N/A,#N/A,FALSE,"Wartsila";#N/A,#N/A,FALSE,"Asm";#N/A,#N/A,FALSE,"DG cost"}</definedName>
    <definedName name="ASA_1_2" hidden="1">{#N/A,#N/A,FALSE,"CAT3516";#N/A,#N/A,FALSE,"CAT3608";#N/A,#N/A,FALSE,"Wartsila";#N/A,#N/A,FALSE,"Asm";#N/A,#N/A,FALSE,"DG cost"}</definedName>
    <definedName name="ASA_2" hidden="1">{#N/A,#N/A,FALSE,"CAT3516";#N/A,#N/A,FALSE,"CAT3608";#N/A,#N/A,FALSE,"Wartsila";#N/A,#N/A,FALSE,"Asm";#N/A,#N/A,FALSE,"DG cost"}</definedName>
    <definedName name="ASA_3" hidden="1">{#N/A,#N/A,FALSE,"CAT3516";#N/A,#N/A,FALSE,"CAT3608";#N/A,#N/A,FALSE,"Wartsila";#N/A,#N/A,FALSE,"Asm";#N/A,#N/A,FALSE,"DG cost"}</definedName>
    <definedName name="ASD" localSheetId="1">#REF!</definedName>
    <definedName name="ASD" localSheetId="3">#REF!</definedName>
    <definedName name="ASD">#REF!</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1" hidden="1">#REF!</definedName>
    <definedName name="asdfre" localSheetId="3" hidden="1">#REF!</definedName>
    <definedName name="asdfre" hidden="1">#REF!</definedName>
    <definedName name="Asia" localSheetId="1">#REF!</definedName>
    <definedName name="Asia" localSheetId="3">#REF!</definedName>
    <definedName name="Asia">#REF!</definedName>
    <definedName name="ASS" localSheetId="1">#REF!</definedName>
    <definedName name="ASS" localSheetId="3">#REF!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1">#REF!</definedName>
    <definedName name="Asset_Owner" localSheetId="3">#REF!</definedName>
    <definedName name="Asset_Owner">#REF!</definedName>
    <definedName name="Asstes" localSheetId="1">#REF!</definedName>
    <definedName name="Asstes" localSheetId="3">#REF!</definedName>
    <definedName name="Asstes">#REF!</definedName>
    <definedName name="AT" localSheetId="1">#REF!</definedName>
    <definedName name="AT" localSheetId="3">#REF!</definedName>
    <definedName name="AT">#REF!</definedName>
    <definedName name="ATH">[6]Value!$AE$9</definedName>
    <definedName name="Auriga" localSheetId="1">#REF!</definedName>
    <definedName name="Auriga" localSheetId="3">#REF!</definedName>
    <definedName name="Auriga">#REF!</definedName>
    <definedName name="Aux_pwr_MW" localSheetId="1">#REF!</definedName>
    <definedName name="Aux_pwr_MW" localSheetId="3">#REF!</definedName>
    <definedName name="Aux_pwr_MW">#REF!</definedName>
    <definedName name="AUXILIAR" localSheetId="1">#REF!</definedName>
    <definedName name="AUXILIAR" localSheetId="3">#REF!</definedName>
    <definedName name="AUXILIAR">#REF!</definedName>
    <definedName name="AvgDep" localSheetId="1">#REF!</definedName>
    <definedName name="AvgDep" localSheetId="3">#REF!</definedName>
    <definedName name="AvgDep">#REF!</definedName>
    <definedName name="AW">[6]Value!$AE$28</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hidden="1">{#N/A,#N/A,FALSE,"COVER1.XLS ";#N/A,#N/A,FALSE,"RACT1.XLS";#N/A,#N/A,FALSE,"RACT2.XLS";#N/A,#N/A,FALSE,"ECCMP";#N/A,#N/A,FALSE,"WELDER.XLS"}</definedName>
    <definedName name="az_1" hidden="1">{#N/A,#N/A,FALSE,"COVER1.XLS ";#N/A,#N/A,FALSE,"RACT1.XLS";#N/A,#N/A,FALSE,"RACT2.XLS";#N/A,#N/A,FALSE,"ECCMP";#N/A,#N/A,FALSE,"WELDER.XLS"}</definedName>
    <definedName name="B_501" localSheetId="1">#REF!</definedName>
    <definedName name="B_501" localSheetId="3">#REF!</definedName>
    <definedName name="B_501">#REF!</definedName>
    <definedName name="B_521" localSheetId="1">#REF!</definedName>
    <definedName name="B_521" localSheetId="3">#REF!</definedName>
    <definedName name="B_521">#REF!</definedName>
    <definedName name="B_582" localSheetId="1">#REF!</definedName>
    <definedName name="B_582" localSheetId="3">#REF!</definedName>
    <definedName name="B_582">#REF!</definedName>
    <definedName name="B_807" localSheetId="1">#REF!</definedName>
    <definedName name="B_807" localSheetId="3">#REF!</definedName>
    <definedName name="B_807">#REF!</definedName>
    <definedName name="BAAII_H" localSheetId="1">#REF!</definedName>
    <definedName name="BAAII_H" localSheetId="3">#REF!</definedName>
    <definedName name="BAAII_H">#REF!</definedName>
    <definedName name="BAAII_H1" localSheetId="1">#REF!</definedName>
    <definedName name="BAAII_H1" localSheetId="3">#REF!</definedName>
    <definedName name="BAAII_H1">#REF!</definedName>
    <definedName name="BAAII_H2" localSheetId="1">#REF!</definedName>
    <definedName name="BAAII_H2" localSheetId="3">#REF!</definedName>
    <definedName name="BAAII_H2">#REF!</definedName>
    <definedName name="BAAII_H4" localSheetId="1">#REF!</definedName>
    <definedName name="BAAII_H4" localSheetId="3">#REF!</definedName>
    <definedName name="BAAII_H4">#REF!</definedName>
    <definedName name="BAAII_H5" localSheetId="1">#REF!</definedName>
    <definedName name="BAAII_H5" localSheetId="3">#REF!</definedName>
    <definedName name="BAAII_H5">#REF!</definedName>
    <definedName name="BAAII_I1" localSheetId="1">#REF!</definedName>
    <definedName name="BAAII_I1" localSheetId="3">#REF!</definedName>
    <definedName name="BAAII_I1">#REF!</definedName>
    <definedName name="BAAII_I2" localSheetId="1">#REF!</definedName>
    <definedName name="BAAII_I2" localSheetId="3">#REF!</definedName>
    <definedName name="BAAII_I2">#REF!</definedName>
    <definedName name="BAAII_P" localSheetId="1">#REF!</definedName>
    <definedName name="BAAII_P" localSheetId="3">#REF!</definedName>
    <definedName name="BAAII_P">#REF!</definedName>
    <definedName name="BAAII_P1" localSheetId="1">#REF!</definedName>
    <definedName name="BAAII_P1" localSheetId="3">#REF!</definedName>
    <definedName name="BAAII_P1">#REF!</definedName>
    <definedName name="BAAII_P2" localSheetId="1">#REF!</definedName>
    <definedName name="BAAII_P2" localSheetId="3">#REF!</definedName>
    <definedName name="BAAII_P2">#REF!</definedName>
    <definedName name="BAAII_P3" localSheetId="1">#REF!</definedName>
    <definedName name="BAAII_P3" localSheetId="3">#REF!</definedName>
    <definedName name="BAAII_P3">#REF!</definedName>
    <definedName name="BAAII_P4" localSheetId="1">#REF!</definedName>
    <definedName name="BAAII_P4" localSheetId="3">#REF!</definedName>
    <definedName name="BAAII_P4">#REF!</definedName>
    <definedName name="BAAII_P5" localSheetId="1">#REF!</definedName>
    <definedName name="BAAII_P5" localSheetId="3">#REF!</definedName>
    <definedName name="BAAII_P5">#REF!</definedName>
    <definedName name="BAAII_P6" localSheetId="1">#REF!</definedName>
    <definedName name="BAAII_P6" localSheetId="3">#REF!</definedName>
    <definedName name="BAAII_P6">#REF!</definedName>
    <definedName name="BAL" localSheetId="1">#REF!</definedName>
    <definedName name="BAL" localSheetId="3">#REF!</definedName>
    <definedName name="BAL">#REF!</definedName>
    <definedName name="Balance_Sheet" localSheetId="1">#REF!</definedName>
    <definedName name="Balance_Sheet" localSheetId="3">#REF!</definedName>
    <definedName name="Balance_Sheet">#REF!</definedName>
    <definedName name="Balance_sheet2" localSheetId="1">#REF!</definedName>
    <definedName name="Balance_sheet2" localSheetId="3">#REF!</definedName>
    <definedName name="Balance_sheet2">#REF!</definedName>
    <definedName name="BASE">[8]PRM!$A$19:$B$20</definedName>
    <definedName name="BASE_9" localSheetId="1">#REF!</definedName>
    <definedName name="BASE_9" localSheetId="3">#REF!</definedName>
    <definedName name="BASE_9">#REF!</definedName>
    <definedName name="BASES" localSheetId="1">#REF!</definedName>
    <definedName name="BASES" localSheetId="3">#REF!</definedName>
    <definedName name="BASES">#REF!</definedName>
    <definedName name="bb" localSheetId="1">#REF!</definedName>
    <definedName name="bb" localSheetId="3">#REF!</definedName>
    <definedName name="bb">#REF!</definedName>
    <definedName name="BBB" localSheetId="1" hidden="1">#REF!</definedName>
    <definedName name="BBB" localSheetId="3" hidden="1">#REF!</definedName>
    <definedName name="BBB" hidden="1">#REF!</definedName>
    <definedName name="bbbb" localSheetId="1">#REF!</definedName>
    <definedName name="bbbb" localSheetId="3">#REF!</definedName>
    <definedName name="bbbb">#REF!</definedName>
    <definedName name="Bd" localSheetId="1">#REF!</definedName>
    <definedName name="Bd" localSheetId="3">#REF!</definedName>
    <definedName name="Bd">#REF!</definedName>
    <definedName name="BDT" localSheetId="1">#REF!</definedName>
    <definedName name="BDT" localSheetId="3">#REF!</definedName>
    <definedName name="BDT">#REF!</definedName>
    <definedName name="BDT_P" localSheetId="1">#REF!</definedName>
    <definedName name="BDT_P" localSheetId="3">#REF!</definedName>
    <definedName name="BDT_P">#REF!</definedName>
    <definedName name="BDT_U" localSheetId="1">#REF!</definedName>
    <definedName name="BDT_U" localSheetId="3">#REF!</definedName>
    <definedName name="BDT_U">#REF!</definedName>
    <definedName name="BDW" localSheetId="1">#REF!</definedName>
    <definedName name="BDW" localSheetId="3">#REF!</definedName>
    <definedName name="BDW">#REF!</definedName>
    <definedName name="BDW_P" localSheetId="1">#REF!</definedName>
    <definedName name="BDW_P" localSheetId="3">#REF!</definedName>
    <definedName name="BDW_P">#REF!</definedName>
    <definedName name="BDW_U" localSheetId="1">#REF!</definedName>
    <definedName name="BDW_U" localSheetId="3">#REF!</definedName>
    <definedName name="BDW_U">#REF!</definedName>
    <definedName name="BDWP200" localSheetId="1">#REF!</definedName>
    <definedName name="BDWP200" localSheetId="3">#REF!</definedName>
    <definedName name="BDWP200">#REF!</definedName>
    <definedName name="BDWP240" localSheetId="1">#REF!</definedName>
    <definedName name="BDWP240" localSheetId="3">#REF!</definedName>
    <definedName name="BDWP240">#REF!</definedName>
    <definedName name="BDWU200" localSheetId="1">#REF!</definedName>
    <definedName name="BDWU200" localSheetId="3">#REF!</definedName>
    <definedName name="BDWU200">#REF!</definedName>
    <definedName name="BDWU240" localSheetId="1">#REF!</definedName>
    <definedName name="BDWU240" localSheetId="3">#REF!</definedName>
    <definedName name="BDWU240">#REF!</definedName>
    <definedName name="BE_501" localSheetId="1">#REF!</definedName>
    <definedName name="BE_501" localSheetId="3">#REF!</definedName>
    <definedName name="BE_501">#REF!</definedName>
    <definedName name="BE_502" localSheetId="1">#REF!</definedName>
    <definedName name="BE_502" localSheetId="3">#REF!</definedName>
    <definedName name="BE_502">#REF!</definedName>
    <definedName name="BE_511" localSheetId="1">#REF!</definedName>
    <definedName name="BE_511" localSheetId="3">#REF!</definedName>
    <definedName name="BE_511">#REF!</definedName>
    <definedName name="BE_521" localSheetId="1">#REF!</definedName>
    <definedName name="BE_521" localSheetId="3">#REF!</definedName>
    <definedName name="BE_521">#REF!</definedName>
    <definedName name="BE_553" localSheetId="1">#REF!</definedName>
    <definedName name="BE_553" localSheetId="3">#REF!</definedName>
    <definedName name="BE_553">#REF!</definedName>
    <definedName name="BE_571" localSheetId="1">#REF!</definedName>
    <definedName name="BE_571" localSheetId="3">#REF!</definedName>
    <definedName name="BE_571">#REF!</definedName>
    <definedName name="BE_573" localSheetId="1">#REF!</definedName>
    <definedName name="BE_573" localSheetId="3">#REF!</definedName>
    <definedName name="BE_573">#REF!</definedName>
    <definedName name="BE_581" localSheetId="1">#REF!</definedName>
    <definedName name="BE_581" localSheetId="3">#REF!</definedName>
    <definedName name="BE_581">#REF!</definedName>
    <definedName name="BE_582" localSheetId="1">#REF!</definedName>
    <definedName name="BE_582" localSheetId="3">#REF!</definedName>
    <definedName name="BE_582">#REF!</definedName>
    <definedName name="BE_583" localSheetId="1">#REF!</definedName>
    <definedName name="BE_583" localSheetId="3">#REF!</definedName>
    <definedName name="BE_583">#REF!</definedName>
    <definedName name="BE_741" localSheetId="1">#REF!</definedName>
    <definedName name="BE_741" localSheetId="3">#REF!</definedName>
    <definedName name="BE_741">#REF!</definedName>
    <definedName name="BE_791" localSheetId="1">#REF!</definedName>
    <definedName name="BE_791" localSheetId="3">#REF!</definedName>
    <definedName name="BE_791">#REF!</definedName>
    <definedName name="BE_806" localSheetId="1">#REF!</definedName>
    <definedName name="BE_806" localSheetId="3">#REF!</definedName>
    <definedName name="BE_806">#REF!</definedName>
    <definedName name="BE_807" localSheetId="1">#REF!</definedName>
    <definedName name="BE_807" localSheetId="3">#REF!</definedName>
    <definedName name="BE_807">#REF!</definedName>
    <definedName name="BE_808" localSheetId="1">#REF!</definedName>
    <definedName name="BE_808" localSheetId="3">#REF!</definedName>
    <definedName name="BE_808">#REF!</definedName>
    <definedName name="BE_812" localSheetId="1">#REF!</definedName>
    <definedName name="BE_812" localSheetId="3">#REF!</definedName>
    <definedName name="BE_812">#REF!</definedName>
    <definedName name="BE_916" localSheetId="1">#REF!</definedName>
    <definedName name="BE_916" localSheetId="3">#REF!</definedName>
    <definedName name="BE_916">#REF!</definedName>
    <definedName name="BE_961" localSheetId="1">#REF!</definedName>
    <definedName name="BE_961" localSheetId="3">#REF!</definedName>
    <definedName name="BE_961">#REF!</definedName>
    <definedName name="Bedrijfsuren" localSheetId="1">#REF!</definedName>
    <definedName name="Bedrijfsuren" localSheetId="3">#REF!</definedName>
    <definedName name="Bedrijfsuren">#REF!</definedName>
    <definedName name="Beg_Bal" localSheetId="1">#REF!</definedName>
    <definedName name="Beg_Bal" localSheetId="3">#REF!</definedName>
    <definedName name="Beg_Bal">#REF!</definedName>
    <definedName name="BénéficeN_H1" localSheetId="1">#REF!</definedName>
    <definedName name="BénéficeN_H1" localSheetId="3">#REF!</definedName>
    <definedName name="BénéficeN_H1">#REF!</definedName>
    <definedName name="BénéficeN_H2" localSheetId="1">#REF!</definedName>
    <definedName name="BénéficeN_H2" localSheetId="3">#REF!</definedName>
    <definedName name="BénéficeN_H2">#REF!</definedName>
    <definedName name="BénéficeN_H3" localSheetId="1">#REF!</definedName>
    <definedName name="BénéficeN_H3" localSheetId="3">#REF!</definedName>
    <definedName name="BénéficeN_H3">#REF!</definedName>
    <definedName name="BénéficeN_H4" localSheetId="1">#REF!</definedName>
    <definedName name="BénéficeN_H4" localSheetId="3">#REF!</definedName>
    <definedName name="BénéficeN_H4">#REF!</definedName>
    <definedName name="BénéficeN_H5" localSheetId="1">#REF!</definedName>
    <definedName name="BénéficeN_H5" localSheetId="3">#REF!</definedName>
    <definedName name="BénéficeN_H5">#REF!</definedName>
    <definedName name="BénéficeN_P1" localSheetId="1">#REF!</definedName>
    <definedName name="BénéficeN_P1" localSheetId="3">#REF!</definedName>
    <definedName name="BénéficeN_P1">#REF!</definedName>
    <definedName name="BénéficeN_P2" localSheetId="1">#REF!</definedName>
    <definedName name="BénéficeN_P2" localSheetId="3">#REF!</definedName>
    <definedName name="BénéficeN_P2">#REF!</definedName>
    <definedName name="BénéficeN_P3" localSheetId="1">#REF!</definedName>
    <definedName name="BénéficeN_P3" localSheetId="3">#REF!</definedName>
    <definedName name="BénéficeN_P3">#REF!</definedName>
    <definedName name="BénéficeN_P4" localSheetId="1">#REF!</definedName>
    <definedName name="BénéficeN_P4" localSheetId="3">#REF!</definedName>
    <definedName name="BénéficeN_P4">#REF!</definedName>
    <definedName name="BénéficeN_P5" localSheetId="1">#REF!</definedName>
    <definedName name="BénéficeN_P5" localSheetId="3">#REF!</definedName>
    <definedName name="BénéficeN_P5">#REF!</definedName>
    <definedName name="BénéficeNet_H" localSheetId="1">#REF!</definedName>
    <definedName name="BénéficeNet_H" localSheetId="3">#REF!</definedName>
    <definedName name="BénéficeNet_H">#REF!</definedName>
    <definedName name="BénéficeNet_P" localSheetId="1">#REF!</definedName>
    <definedName name="BénéficeNet_P" localSheetId="3">#REF!</definedName>
    <definedName name="BénéficeNet_P">#REF!</definedName>
    <definedName name="BeS" localSheetId="1">#REF!,#REF!,#REF!,#REF!,#REF!,#REF!,#REF!,#REF!,#REF!,#REF!,#REF!</definedName>
    <definedName name="BeS" localSheetId="3">#REF!,#REF!,#REF!,#REF!,#REF!,#REF!,#REF!,#REF!,#REF!,#REF!,#REF!</definedName>
    <definedName name="BeS">#REF!,#REF!,#REF!,#REF!,#REF!,#REF!,#REF!,#REF!,#REF!,#REF!,#REF!</definedName>
    <definedName name="BKS">[6]Value!$AE$25</definedName>
    <definedName name="BM">[6]Value!$AE$29</definedName>
    <definedName name="bmsd_Annual_Turnaround_Report" localSheetId="1">#REF!</definedName>
    <definedName name="bmsd_Annual_Turnaround_Report" localSheetId="3">#REF!</definedName>
    <definedName name="bmsd_Annual_Turnaround_Report">#REF!</definedName>
    <definedName name="bmsd_CTADryer" localSheetId="1">#REF!</definedName>
    <definedName name="bmsd_CTADryer" localSheetId="3">#REF!</definedName>
    <definedName name="bmsd_CTADryer">#REF!</definedName>
    <definedName name="bmsd_e1102a" localSheetId="1">#REF!</definedName>
    <definedName name="bmsd_e1102a" localSheetId="3">#REF!</definedName>
    <definedName name="bmsd_e1102a">#REF!</definedName>
    <definedName name="bmsd_e2201a" localSheetId="1">#REF!</definedName>
    <definedName name="bmsd_e2201a" localSheetId="3">#REF!</definedName>
    <definedName name="bmsd_e2201a">#REF!</definedName>
    <definedName name="bmsd_Future_Plan__1" localSheetId="1">#REF!</definedName>
    <definedName name="bmsd_Future_Plan__1" localSheetId="3">#REF!</definedName>
    <definedName name="bmsd_Future_Plan__1">#REF!</definedName>
    <definedName name="bmsd_Future_Plan__2" localSheetId="1">#REF!</definedName>
    <definedName name="bmsd_Future_Plan__2" localSheetId="3">#REF!</definedName>
    <definedName name="bmsd_Future_Plan__2">#REF!</definedName>
    <definedName name="bmsd_Shutdown_expense__1" localSheetId="1">#REF!</definedName>
    <definedName name="bmsd_Shutdown_expense__1" localSheetId="3">#REF!</definedName>
    <definedName name="bmsd_Shutdown_expense__1">#REF!</definedName>
    <definedName name="bmsd_Shutdown_expense__2" localSheetId="1">#REF!</definedName>
    <definedName name="bmsd_Shutdown_expense__2" localSheetId="3">#REF!</definedName>
    <definedName name="bmsd_Shutdown_expense__2">#REF!</definedName>
    <definedName name="bmsd_Shutdown_Report_Content" localSheetId="1">#REF!</definedName>
    <definedName name="bmsd_Shutdown_Report_Content" localSheetId="3">#REF!</definedName>
    <definedName name="bmsd_Shutdown_Report_Content">#REF!</definedName>
    <definedName name="bmsd_Start_Up_Schedule" localSheetId="1">#REF!</definedName>
    <definedName name="bmsd_Start_Up_Schedule" localSheetId="3">#REF!</definedName>
    <definedName name="bmsd_Start_Up_Schedule">#REF!</definedName>
    <definedName name="bols.cont_ptaexp" localSheetId="1">#REF!</definedName>
    <definedName name="bols.cont_ptaexp" localSheetId="3">#REF!</definedName>
    <definedName name="bols.cont_ptaexp">#REF!</definedName>
    <definedName name="bomic" hidden="1">{#N/A,#N/A,FALSE,"COVER1.XLS ";#N/A,#N/A,FALSE,"RACT1.XLS";#N/A,#N/A,FALSE,"RACT2.XLS";#N/A,#N/A,FALSE,"ECCMP";#N/A,#N/A,FALSE,"WELDER.XLS"}</definedName>
    <definedName name="bomic_1" hidden="1">{#N/A,#N/A,FALSE,"COVER1.XLS ";#N/A,#N/A,FALSE,"RACT1.XLS";#N/A,#N/A,FALSE,"RACT2.XLS";#N/A,#N/A,FALSE,"ECCMP";#N/A,#N/A,FALSE,"WELDER.XLS"}</definedName>
    <definedName name="BONIF" localSheetId="1">#REF!</definedName>
    <definedName name="BONIF" localSheetId="3">#REF!</definedName>
    <definedName name="BONIF">#REF!</definedName>
    <definedName name="book2" localSheetId="1">#REF!</definedName>
    <definedName name="book2" localSheetId="3">#REF!</definedName>
    <definedName name="book2">#REF!</definedName>
    <definedName name="BORRA" localSheetId="1">#REF!</definedName>
    <definedName name="BORRA" localSheetId="3">#REF!</definedName>
    <definedName name="BORRA">#REF!</definedName>
    <definedName name="BORRAR" localSheetId="1">#REF!</definedName>
    <definedName name="BORRAR" localSheetId="3">#REF!</definedName>
    <definedName name="BORRAR">#REF!</definedName>
    <definedName name="BrandCode" localSheetId="1">#REF!,#REF!</definedName>
    <definedName name="BrandCode" localSheetId="3">#REF!,#REF!</definedName>
    <definedName name="BrandCode">#REF!,#REF!</definedName>
    <definedName name="BS_ASSETS_ICI" localSheetId="1">#REF!</definedName>
    <definedName name="BS_ASSETS_ICI" localSheetId="3">#REF!</definedName>
    <definedName name="BS_ASSETS_ICI">#REF!</definedName>
    <definedName name="BS_ICI" localSheetId="1">#REF!</definedName>
    <definedName name="BS_ICI" localSheetId="3">#REF!</definedName>
    <definedName name="BS_ICI">#REF!</definedName>
    <definedName name="BS_LIABILITY" localSheetId="1">#REF!</definedName>
    <definedName name="BS_LIABILITY" localSheetId="3">#REF!</definedName>
    <definedName name="BS_LIABILITY">#REF!</definedName>
    <definedName name="BSActivo" localSheetId="1">#REF!</definedName>
    <definedName name="BSActivo" localSheetId="3">#REF!</definedName>
    <definedName name="BSActivo">#REF!</definedName>
    <definedName name="BSASSET" localSheetId="1">#REF!</definedName>
    <definedName name="BSASSET" localSheetId="3">#REF!</definedName>
    <definedName name="BSASSET">#REF!</definedName>
    <definedName name="BSLIAB" localSheetId="1">#REF!</definedName>
    <definedName name="BSLIAB" localSheetId="3">#REF!</definedName>
    <definedName name="BSLIAB">#REF!</definedName>
    <definedName name="BSPasivo" localSheetId="1">#REF!</definedName>
    <definedName name="BSPasivo" localSheetId="3">#REF!</definedName>
    <definedName name="BSPasivo">#REF!</definedName>
    <definedName name="BSY" localSheetId="1">#REF!</definedName>
    <definedName name="BSY" localSheetId="3">#REF!</definedName>
    <definedName name="BSY">#REF!</definedName>
    <definedName name="BSY_BE" localSheetId="1">#REF!</definedName>
    <definedName name="BSY_BE" localSheetId="3">#REF!</definedName>
    <definedName name="BSY_BE">#REF!</definedName>
    <definedName name="BSY_TE" localSheetId="1">#REF!</definedName>
    <definedName name="BSY_TE" localSheetId="3">#REF!</definedName>
    <definedName name="BSY_TE">#REF!</definedName>
    <definedName name="BSY1_P" localSheetId="1">#REF!</definedName>
    <definedName name="BSY1_P" localSheetId="3">#REF!</definedName>
    <definedName name="BSY1_P">#REF!</definedName>
    <definedName name="BSY1_U" localSheetId="1">#REF!</definedName>
    <definedName name="BSY1_U" localSheetId="3">#REF!</definedName>
    <definedName name="BSY1_U">#REF!</definedName>
    <definedName name="BSYDT" localSheetId="1">#REF!</definedName>
    <definedName name="BSYDT" localSheetId="3">#REF!</definedName>
    <definedName name="BSYDT">#REF!</definedName>
    <definedName name="bud" localSheetId="1">#REF!</definedName>
    <definedName name="bud" localSheetId="3">#REF!</definedName>
    <definedName name="bud">#REF!</definedName>
    <definedName name="BUDGET" localSheetId="1">#REF!</definedName>
    <definedName name="BUDGET" localSheetId="3">#REF!</definedName>
    <definedName name="BUDGET">#REF!</definedName>
    <definedName name="BuiltIn_AutoFilter___1" localSheetId="1">#REF!</definedName>
    <definedName name="BuiltIn_AutoFilter___1" localSheetId="3">#REF!</definedName>
    <definedName name="BuiltIn_AutoFilter___1">#REF!</definedName>
    <definedName name="BuiltIn_AutoFilter___3" localSheetId="1">#REF!</definedName>
    <definedName name="BuiltIn_AutoFilter___3" localSheetId="3">#REF!</definedName>
    <definedName name="BuiltIn_AutoFilter___3">#REF!</definedName>
    <definedName name="BuiltIn_AutoFilter___4" localSheetId="1">#REF!</definedName>
    <definedName name="BuiltIn_AutoFilter___4" localSheetId="3">#REF!</definedName>
    <definedName name="BuiltIn_AutoFilter___4">#REF!</definedName>
    <definedName name="BuiltIn_AutoFilter___5" localSheetId="1">#REF!</definedName>
    <definedName name="BuiltIn_AutoFilter___5" localSheetId="3">#REF!</definedName>
    <definedName name="BuiltIn_AutoFilter___5">#REF!</definedName>
    <definedName name="BuiltIn_AutoFilter___7" localSheetId="1">#REF!</definedName>
    <definedName name="BuiltIn_AutoFilter___7" localSheetId="3">#REF!</definedName>
    <definedName name="BuiltIn_AutoFilter___7">#REF!</definedName>
    <definedName name="BuiltIn_AutoFilter___8" localSheetId="1">#REF!</definedName>
    <definedName name="BuiltIn_AutoFilter___8" localSheetId="3">#REF!</definedName>
    <definedName name="BuiltIn_AutoFilter___8">#REF!</definedName>
    <definedName name="BuiltIn_AutoFilter___9" localSheetId="1">#REF!</definedName>
    <definedName name="BuiltIn_AutoFilter___9" localSheetId="3">#REF!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1">#REF!</definedName>
    <definedName name="Buta_chart_LR" localSheetId="3">#REF!</definedName>
    <definedName name="Buta_chart_LR">#REF!</definedName>
    <definedName name="Buta_share_sum" localSheetId="1">#REF!</definedName>
    <definedName name="Buta_share_sum" localSheetId="3">#REF!</definedName>
    <definedName name="Buta_share_sum">#REF!</definedName>
    <definedName name="Butadiene_Chart" localSheetId="1">#REF!</definedName>
    <definedName name="Butadiene_Chart" localSheetId="3">#REF!</definedName>
    <definedName name="Butadiene_Chart">#REF!</definedName>
    <definedName name="ButaVPSUm" localSheetId="1">#REF!</definedName>
    <definedName name="ButaVPSUm" localSheetId="3">#REF!</definedName>
    <definedName name="ButaVPSUm">#REF!</definedName>
    <definedName name="BUTUHDT" localSheetId="1">#REF!</definedName>
    <definedName name="BUTUHDT" localSheetId="3">#REF!</definedName>
    <definedName name="BUTUHDT">#REF!</definedName>
    <definedName name="Bz_chart_LR" localSheetId="1">#REF!</definedName>
    <definedName name="Bz_chart_LR" localSheetId="3">#REF!</definedName>
    <definedName name="Bz_chart_LR">#REF!</definedName>
    <definedName name="CAB">#N/A</definedName>
    <definedName name="cabec.1" localSheetId="1">#REF!</definedName>
    <definedName name="cabec.1" localSheetId="3">#REF!</definedName>
    <definedName name="cabec.1">#REF!</definedName>
    <definedName name="cabec.2" localSheetId="1">#REF!</definedName>
    <definedName name="cabec.2" localSheetId="3">#REF!</definedName>
    <definedName name="cabec.2">#REF!</definedName>
    <definedName name="cabec.3" localSheetId="1">#REF!</definedName>
    <definedName name="cabec.3" localSheetId="3">#REF!</definedName>
    <definedName name="cabec.3">#REF!</definedName>
    <definedName name="cabec.4" localSheetId="1">#REF!</definedName>
    <definedName name="cabec.4" localSheetId="3">#REF!</definedName>
    <definedName name="cabec.4">#REF!</definedName>
    <definedName name="CActions_H1" localSheetId="1">#REF!</definedName>
    <definedName name="CActions_H1" localSheetId="3">#REF!</definedName>
    <definedName name="CActions_H1">#REF!</definedName>
    <definedName name="CActions_H2" localSheetId="1">#REF!</definedName>
    <definedName name="CActions_H2" localSheetId="3">#REF!</definedName>
    <definedName name="CActions_H2">#REF!</definedName>
    <definedName name="CActions_H3" localSheetId="1">#REF!</definedName>
    <definedName name="CActions_H3" localSheetId="3">#REF!</definedName>
    <definedName name="CActions_H3">#REF!</definedName>
    <definedName name="CActions_H4" localSheetId="1">#REF!</definedName>
    <definedName name="CActions_H4" localSheetId="3">#REF!</definedName>
    <definedName name="CActions_H4">#REF!</definedName>
    <definedName name="CActions_H5" localSheetId="1">#REF!</definedName>
    <definedName name="CActions_H5" localSheetId="3">#REF!</definedName>
    <definedName name="CActions_H5">#REF!</definedName>
    <definedName name="CActions_I" localSheetId="1">#REF!</definedName>
    <definedName name="CActions_I" localSheetId="3">#REF!</definedName>
    <definedName name="CActions_I">#REF!</definedName>
    <definedName name="CActions_P1" localSheetId="1">#REF!</definedName>
    <definedName name="CActions_P1" localSheetId="3">#REF!</definedName>
    <definedName name="CActions_P1">#REF!</definedName>
    <definedName name="CActions_P2" localSheetId="1">#REF!</definedName>
    <definedName name="CActions_P2" localSheetId="3">#REF!</definedName>
    <definedName name="CActions_P2">#REF!</definedName>
    <definedName name="CActions_P3" localSheetId="1">#REF!</definedName>
    <definedName name="CActions_P3" localSheetId="3">#REF!</definedName>
    <definedName name="CActions_P3">#REF!</definedName>
    <definedName name="CActions_P4" localSheetId="1">#REF!</definedName>
    <definedName name="CActions_P4" localSheetId="3">#REF!</definedName>
    <definedName name="CActions_P4">#REF!</definedName>
    <definedName name="CActions_P5" localSheetId="1">#REF!</definedName>
    <definedName name="CActions_P5" localSheetId="3">#REF!</definedName>
    <definedName name="CActions_P5">#REF!</definedName>
    <definedName name="CActions_P6" localSheetId="1">#REF!</definedName>
    <definedName name="CActions_P6" localSheetId="3">#REF!</definedName>
    <definedName name="CActions_P6">#REF!</definedName>
    <definedName name="CAD1Q03" localSheetId="1">#REF!</definedName>
    <definedName name="CAD1Q03" localSheetId="3">#REF!</definedName>
    <definedName name="CAD1Q03">#REF!</definedName>
    <definedName name="CAD1Q04" localSheetId="1">#REF!</definedName>
    <definedName name="CAD1Q04" localSheetId="3">#REF!</definedName>
    <definedName name="CAD1Q04">#REF!</definedName>
    <definedName name="CAD1Q05" localSheetId="1">#REF!</definedName>
    <definedName name="CAD1Q05" localSheetId="3">#REF!</definedName>
    <definedName name="CAD1Q05">#REF!</definedName>
    <definedName name="CAD2Q03" localSheetId="1">#REF!</definedName>
    <definedName name="CAD2Q03" localSheetId="3">#REF!</definedName>
    <definedName name="CAD2Q03">#REF!</definedName>
    <definedName name="CAD2Q04" localSheetId="1">#REF!</definedName>
    <definedName name="CAD2Q04" localSheetId="3">#REF!</definedName>
    <definedName name="CAD2Q04">#REF!</definedName>
    <definedName name="CAD2Q05" localSheetId="1">#REF!</definedName>
    <definedName name="CAD2Q05" localSheetId="3">#REF!</definedName>
    <definedName name="CAD2Q05">#REF!</definedName>
    <definedName name="CAD3Q03" localSheetId="1">#REF!</definedName>
    <definedName name="CAD3Q03" localSheetId="3">#REF!</definedName>
    <definedName name="CAD3Q03">#REF!</definedName>
    <definedName name="CAD3Q04" localSheetId="1">#REF!</definedName>
    <definedName name="CAD3Q04" localSheetId="3">#REF!</definedName>
    <definedName name="CAD3Q04">#REF!</definedName>
    <definedName name="CAD3Q05" localSheetId="1">#REF!</definedName>
    <definedName name="CAD3Q05" localSheetId="3">#REF!</definedName>
    <definedName name="CAD3Q05">#REF!</definedName>
    <definedName name="CAD4Q03" localSheetId="1">#REF!</definedName>
    <definedName name="CAD4Q03" localSheetId="3">#REF!</definedName>
    <definedName name="CAD4Q03">#REF!</definedName>
    <definedName name="CAD4Q04" localSheetId="1">#REF!</definedName>
    <definedName name="CAD4Q04" localSheetId="3">#REF!</definedName>
    <definedName name="CAD4Q04">#REF!</definedName>
    <definedName name="CAD4Q05" localSheetId="1">#REF!</definedName>
    <definedName name="CAD4Q05" localSheetId="3">#REF!</definedName>
    <definedName name="CAD4Q05">#REF!</definedName>
    <definedName name="Calval_GNG_MJpNm3" localSheetId="1">#REF!</definedName>
    <definedName name="Calval_GNG_MJpNm3" localSheetId="3">#REF!</definedName>
    <definedName name="Calval_GNG_MJpNm3">#REF!</definedName>
    <definedName name="CAPA" localSheetId="1">#REF!</definedName>
    <definedName name="CAPA" localSheetId="3">#REF!</definedName>
    <definedName name="CAPA">#REF!</definedName>
    <definedName name="CAPA_501" localSheetId="1">#REF!</definedName>
    <definedName name="CAPA_501" localSheetId="3">#REF!</definedName>
    <definedName name="CAPA_501">#REF!</definedName>
    <definedName name="CAPA_502" localSheetId="1">#REF!</definedName>
    <definedName name="CAPA_502" localSheetId="3">#REF!</definedName>
    <definedName name="CAPA_502">#REF!</definedName>
    <definedName name="CAPA_511" localSheetId="1">#REF!</definedName>
    <definedName name="CAPA_511" localSheetId="3">#REF!</definedName>
    <definedName name="CAPA_511">#REF!</definedName>
    <definedName name="CAPA_521" localSheetId="1">#REF!</definedName>
    <definedName name="CAPA_521" localSheetId="3">#REF!</definedName>
    <definedName name="CAPA_521">#REF!</definedName>
    <definedName name="CAPA_553" localSheetId="1">#REF!</definedName>
    <definedName name="CAPA_553" localSheetId="3">#REF!</definedName>
    <definedName name="CAPA_553">#REF!</definedName>
    <definedName name="CAPA_571" localSheetId="1">#REF!</definedName>
    <definedName name="CAPA_571" localSheetId="3">#REF!</definedName>
    <definedName name="CAPA_571">#REF!</definedName>
    <definedName name="CAPA_573" localSheetId="1">#REF!</definedName>
    <definedName name="CAPA_573" localSheetId="3">#REF!</definedName>
    <definedName name="CAPA_573">#REF!</definedName>
    <definedName name="CAPA_581" localSheetId="1">#REF!</definedName>
    <definedName name="CAPA_581" localSheetId="3">#REF!</definedName>
    <definedName name="CAPA_581">#REF!</definedName>
    <definedName name="CAPA_582" localSheetId="1">#REF!</definedName>
    <definedName name="CAPA_582" localSheetId="3">#REF!</definedName>
    <definedName name="CAPA_582">#REF!</definedName>
    <definedName name="CAPA_583" localSheetId="1">#REF!</definedName>
    <definedName name="CAPA_583" localSheetId="3">#REF!</definedName>
    <definedName name="CAPA_583">#REF!</definedName>
    <definedName name="CAPA_741" localSheetId="1">#REF!</definedName>
    <definedName name="CAPA_741" localSheetId="3">#REF!</definedName>
    <definedName name="CAPA_741">#REF!</definedName>
    <definedName name="CAPA_791" localSheetId="1">#REF!</definedName>
    <definedName name="CAPA_791" localSheetId="3">#REF!</definedName>
    <definedName name="CAPA_791">#REF!</definedName>
    <definedName name="CAPA_806" localSheetId="1">#REF!</definedName>
    <definedName name="CAPA_806" localSheetId="3">#REF!</definedName>
    <definedName name="CAPA_806">#REF!</definedName>
    <definedName name="CAPA_807" localSheetId="1">#REF!</definedName>
    <definedName name="CAPA_807" localSheetId="3">#REF!</definedName>
    <definedName name="CAPA_807">#REF!</definedName>
    <definedName name="CAPA_808" localSheetId="1">#REF!</definedName>
    <definedName name="CAPA_808" localSheetId="3">#REF!</definedName>
    <definedName name="CAPA_808">#REF!</definedName>
    <definedName name="CAPA_812" localSheetId="1">#REF!</definedName>
    <definedName name="CAPA_812" localSheetId="3">#REF!</definedName>
    <definedName name="CAPA_812">#REF!</definedName>
    <definedName name="CAPA_916" localSheetId="1">#REF!</definedName>
    <definedName name="CAPA_916" localSheetId="3">#REF!</definedName>
    <definedName name="CAPA_916">#REF!</definedName>
    <definedName name="CAPA_961" localSheetId="1">#REF!</definedName>
    <definedName name="CAPA_961" localSheetId="3">#REF!</definedName>
    <definedName name="CAPA_961">#REF!</definedName>
    <definedName name="capa1" localSheetId="1">#REF!,#REF!,#REF!</definedName>
    <definedName name="capa1" localSheetId="3">#REF!,#REF!,#REF!</definedName>
    <definedName name="capa1">#REF!,#REF!,#REF!</definedName>
    <definedName name="CAPACITY" localSheetId="1">#REF!</definedName>
    <definedName name="CAPACITY" localSheetId="3">#REF!</definedName>
    <definedName name="CAPACITY">#REF!</definedName>
    <definedName name="CapActions_H" localSheetId="1">#REF!</definedName>
    <definedName name="CapActions_H" localSheetId="3">#REF!</definedName>
    <definedName name="CapActions_H">#REF!</definedName>
    <definedName name="CapActions_P" localSheetId="1">#REF!</definedName>
    <definedName name="CapActions_P" localSheetId="3">#REF!</definedName>
    <definedName name="CapActions_P">#REF!</definedName>
    <definedName name="Capex_Schedule" localSheetId="1">#REF!</definedName>
    <definedName name="Capex_Schedule" localSheetId="3">#REF!</definedName>
    <definedName name="Capex_Schedule">#REF!</definedName>
    <definedName name="capex_shedule2" localSheetId="1">#REF!</definedName>
    <definedName name="capex_shedule2" localSheetId="3">#REF!</definedName>
    <definedName name="capex_shedule2">#REF!</definedName>
    <definedName name="CapitalCarryover" localSheetId="1">#REF!</definedName>
    <definedName name="CapitalCarryover" localSheetId="3">#REF!</definedName>
    <definedName name="CapitalCarryover">#REF!</definedName>
    <definedName name="Capro_Mex" localSheetId="1">#REF!</definedName>
    <definedName name="Capro_Mex" localSheetId="3">#REF!</definedName>
    <definedName name="Capro_Mex">#REF!</definedName>
    <definedName name="Capro_VPSum" localSheetId="1">#REF!</definedName>
    <definedName name="Capro_VPSum" localSheetId="3">#REF!</definedName>
    <definedName name="Capro_VPSum">#REF!</definedName>
    <definedName name="Carpo_cht" localSheetId="1">#REF!</definedName>
    <definedName name="Carpo_cht" localSheetId="3">#REF!</definedName>
    <definedName name="Carpo_cht">#REF!</definedName>
    <definedName name="CASE" localSheetId="1">#REF!</definedName>
    <definedName name="CASE" localSheetId="3">#REF!</definedName>
    <definedName name="CASE">#REF!</definedName>
    <definedName name="Cash_Flow" localSheetId="1">#REF!</definedName>
    <definedName name="Cash_Flow" localSheetId="3">#REF!</definedName>
    <definedName name="Cash_Flow">#REF!</definedName>
    <definedName name="Cash_flow_US_Interets" localSheetId="1">#REF!</definedName>
    <definedName name="Cash_flow_US_Interets" localSheetId="3">#REF!</definedName>
    <definedName name="Cash_flow_US_Interets">#REF!</definedName>
    <definedName name="Cashcosth" localSheetId="1">#REF!</definedName>
    <definedName name="Cashcosth" localSheetId="3">#REF!</definedName>
    <definedName name="Cashcosth">#REF!</definedName>
    <definedName name="Cation10" localSheetId="1">#REF!</definedName>
    <definedName name="Cation10" localSheetId="3">#REF!</definedName>
    <definedName name="Cation10">#REF!</definedName>
    <definedName name="Cation11" localSheetId="1">#REF!</definedName>
    <definedName name="Cation11" localSheetId="3">#REF!</definedName>
    <definedName name="Cation11">#REF!</definedName>
    <definedName name="Cation12" localSheetId="1">#REF!</definedName>
    <definedName name="Cation12" localSheetId="3">#REF!</definedName>
    <definedName name="Cation12">#REF!</definedName>
    <definedName name="Cation2" localSheetId="1">#REF!</definedName>
    <definedName name="Cation2" localSheetId="3">#REF!</definedName>
    <definedName name="Cation2">#REF!</definedName>
    <definedName name="Cation3" localSheetId="1">#REF!</definedName>
    <definedName name="Cation3" localSheetId="3">#REF!</definedName>
    <definedName name="Cation3">#REF!</definedName>
    <definedName name="Cation4" localSheetId="1">#REF!</definedName>
    <definedName name="Cation4" localSheetId="3">#REF!</definedName>
    <definedName name="Cation4">#REF!</definedName>
    <definedName name="Cation5" localSheetId="1">#REF!</definedName>
    <definedName name="Cation5" localSheetId="3">#REF!</definedName>
    <definedName name="Cation5">#REF!</definedName>
    <definedName name="Cation6" localSheetId="1">#REF!</definedName>
    <definedName name="Cation6" localSheetId="3">#REF!</definedName>
    <definedName name="Cation6">#REF!</definedName>
    <definedName name="Cation7" localSheetId="1">#REF!</definedName>
    <definedName name="Cation7" localSheetId="3">#REF!</definedName>
    <definedName name="Cation7">#REF!</definedName>
    <definedName name="Cation8" localSheetId="1">#REF!</definedName>
    <definedName name="Cation8" localSheetId="3">#REF!</definedName>
    <definedName name="Cation8">#REF!</definedName>
    <definedName name="Cation9" localSheetId="1">#REF!</definedName>
    <definedName name="Cation9" localSheetId="3">#REF!</definedName>
    <definedName name="Cation9">#REF!</definedName>
    <definedName name="Catox_GNG_Nm3ph" localSheetId="1">#REF!</definedName>
    <definedName name="Catox_GNG_Nm3ph" localSheetId="3">#REF!</definedName>
    <definedName name="Catox_GNG_Nm3ph">#REF!</definedName>
    <definedName name="cc" localSheetId="1">#REF!</definedName>
    <definedName name="cc" localSheetId="3">#REF!</definedName>
    <definedName name="cc">#REF!</definedName>
    <definedName name="cccc" localSheetId="1">#REF!</definedName>
    <definedName name="cccc" localSheetId="3">#REF!</definedName>
    <definedName name="cccc">#REF!</definedName>
    <definedName name="ccccc">#N/A</definedName>
    <definedName name="ccccccccccccccccccccccccccccccccccccccccccc" localSheetId="1">#REF!</definedName>
    <definedName name="ccccccccccccccccccccccccccccccccccccccccccc" localSheetId="3">#REF!</definedName>
    <definedName name="ccccccccccccccccccccccccccccccccccccccccccc">#REF!</definedName>
    <definedName name="cCF" localSheetId="1">#REF!</definedName>
    <definedName name="cCF" localSheetId="3">#REF!</definedName>
    <definedName name="cCF">#REF!</definedName>
    <definedName name="cdu" hidden="1">{#N/A,#N/A,FALSE,"COVER.XLS";#N/A,#N/A,FALSE,"RACT1.XLS";#N/A,#N/A,FALSE,"RACT2.XLS";#N/A,#N/A,FALSE,"ECCMP";#N/A,#N/A,FALSE,"WELDER.XLS"}</definedName>
    <definedName name="cdu_1" hidden="1">{#N/A,#N/A,FALSE,"COVER.XLS";#N/A,#N/A,FALSE,"RACT1.XLS";#N/A,#N/A,FALSE,"RACT2.XLS";#N/A,#N/A,FALSE,"ECCMP";#N/A,#N/A,FALSE,"WELDER.XLS"}</definedName>
    <definedName name="CeF" localSheetId="1">#REF!,#REF!,#REF!,#REF!,#REF!,#REF!,#REF!,#REF!,#REF!</definedName>
    <definedName name="CeF" localSheetId="3">#REF!,#REF!,#REF!,#REF!,#REF!,#REF!,#REF!,#REF!,#REF!</definedName>
    <definedName name="CeF">#REF!,#REF!,#REF!,#REF!,#REF!,#REF!,#REF!,#REF!,#REF!</definedName>
    <definedName name="CellNow" localSheetId="1">[7]NBCA_2001_Completed!#REF!</definedName>
    <definedName name="CellNow" localSheetId="3">[7]NBCA_2001_Completed!#REF!</definedName>
    <definedName name="CellNow">[7]NBCA_2001_Completed!#REF!</definedName>
    <definedName name="CellNow_4" localSheetId="1">[7]NBCA_2001_Completed!#REF!</definedName>
    <definedName name="CellNow_4" localSheetId="3">[7]NBCA_2001_Completed!#REF!</definedName>
    <definedName name="CellNow_4">[7]NBCA_2001_Completed!#REF!</definedName>
    <definedName name="CellNow_8" localSheetId="1">[7]NBCA_2001_Completed!#REF!</definedName>
    <definedName name="CellNow_8" localSheetId="3">[7]NBCA_2001_Completed!#REF!</definedName>
    <definedName name="CellNow_8">[7]NBCA_2001_Completed!#REF!</definedName>
    <definedName name="CENARIOS" localSheetId="1">#REF!</definedName>
    <definedName name="CENARIOS" localSheetId="3">#REF!</definedName>
    <definedName name="CENARIOS">#REF!</definedName>
    <definedName name="CEPSA" localSheetId="1">#REF!</definedName>
    <definedName name="CEPSA" localSheetId="3">#REF!</definedName>
    <definedName name="CEPSA">#REF!</definedName>
    <definedName name="CF" localSheetId="1">#REF!</definedName>
    <definedName name="CF" localSheetId="3">#REF!</definedName>
    <definedName name="CF">#REF!</definedName>
    <definedName name="CFSUMMARY" localSheetId="1">#REF!</definedName>
    <definedName name="CFSUMMARY" localSheetId="3">#REF!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1">#REF!</definedName>
    <definedName name="CHIP_TOTAL" localSheetId="3">#REF!</definedName>
    <definedName name="CHIP_TOTAL">#REF!</definedName>
    <definedName name="CHIPPS">"$"</definedName>
    <definedName name="Chk" localSheetId="1">#REF!</definedName>
    <definedName name="Chk" localSheetId="3">#REF!</definedName>
    <definedName name="Chk">#REF!</definedName>
    <definedName name="ciaaa" localSheetId="1">#REF!</definedName>
    <definedName name="ciaaa" localSheetId="3">#REF!</definedName>
    <definedName name="ciaaa">#REF!</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1">#REF!</definedName>
    <definedName name="CLIENT_ACTIF" localSheetId="3">#REF!</definedName>
    <definedName name="CLIENT_ACTIF">#REF!</definedName>
    <definedName name="Client_Prod" localSheetId="1">#REF!</definedName>
    <definedName name="Client_Prod" localSheetId="3">#REF!</definedName>
    <definedName name="Client_Prod">#REF!</definedName>
    <definedName name="Clients" localSheetId="1">#REF!</definedName>
    <definedName name="Clients" localSheetId="3">#REF!</definedName>
    <definedName name="Clients">#REF!</definedName>
    <definedName name="Coal" localSheetId="1">#REF!</definedName>
    <definedName name="Coal" localSheetId="3">#REF!</definedName>
    <definedName name="Coal">#REF!</definedName>
    <definedName name="Coal_Btu_2" localSheetId="1">#REF!</definedName>
    <definedName name="Coal_Btu_2" localSheetId="3">#REF!</definedName>
    <definedName name="Coal_Btu_2">#REF!</definedName>
    <definedName name="coal_Chart" localSheetId="1">#REF!</definedName>
    <definedName name="coal_Chart" localSheetId="3">#REF!</definedName>
    <definedName name="coal_Chart">#REF!</definedName>
    <definedName name="coal_share_test" localSheetId="1">#REF!</definedName>
    <definedName name="coal_share_test" localSheetId="3">#REF!</definedName>
    <definedName name="coal_share_test">#REF!</definedName>
    <definedName name="Coal_VPSum" localSheetId="1">#REF!</definedName>
    <definedName name="Coal_VPSum" localSheetId="3">#REF!</definedName>
    <definedName name="Coal_VPSum">#REF!</definedName>
    <definedName name="cobalt32" localSheetId="1">#REF!</definedName>
    <definedName name="cobalt32" localSheetId="3">#REF!</definedName>
    <definedName name="cobalt32">#REF!</definedName>
    <definedName name="cobalt33" localSheetId="1">#REF!</definedName>
    <definedName name="cobalt33" localSheetId="3">#REF!</definedName>
    <definedName name="cobalt33">#REF!</definedName>
    <definedName name="cobalt34" localSheetId="1">#REF!</definedName>
    <definedName name="cobalt34" localSheetId="3">#REF!</definedName>
    <definedName name="cobalt34">#REF!</definedName>
    <definedName name="cobalt35" localSheetId="1">#REF!</definedName>
    <definedName name="cobalt35" localSheetId="3">#REF!</definedName>
    <definedName name="cobalt35">#REF!</definedName>
    <definedName name="cobalt36" localSheetId="1">#REF!</definedName>
    <definedName name="cobalt36" localSheetId="3">#REF!</definedName>
    <definedName name="cobalt36">#REF!</definedName>
    <definedName name="cobalt37" localSheetId="1">#REF!</definedName>
    <definedName name="cobalt37" localSheetId="3">#REF!</definedName>
    <definedName name="cobalt37">#REF!</definedName>
    <definedName name="cobalt38" localSheetId="1">#REF!</definedName>
    <definedName name="cobalt38" localSheetId="3">#REF!</definedName>
    <definedName name="cobalt38">#REF!</definedName>
    <definedName name="cobalt39" localSheetId="1">#REF!</definedName>
    <definedName name="cobalt39" localSheetId="3">#REF!</definedName>
    <definedName name="cobalt39">#REF!</definedName>
    <definedName name="cobalt40" localSheetId="1">#REF!</definedName>
    <definedName name="cobalt40" localSheetId="3">#REF!</definedName>
    <definedName name="cobalt40">#REF!</definedName>
    <definedName name="cobalt41" localSheetId="1">#REF!</definedName>
    <definedName name="cobalt41" localSheetId="3">#REF!</definedName>
    <definedName name="cobalt41">#REF!</definedName>
    <definedName name="cobalt42" localSheetId="1">#REF!</definedName>
    <definedName name="cobalt42" localSheetId="3">#REF!</definedName>
    <definedName name="cobalt42">#REF!</definedName>
    <definedName name="CODE" localSheetId="1">#REF!</definedName>
    <definedName name="CODE" localSheetId="3">#REF!</definedName>
    <definedName name="CODE">#REF!</definedName>
    <definedName name="COGENERACION" localSheetId="1">#REF!</definedName>
    <definedName name="COGENERACION" localSheetId="3">#REF!</definedName>
    <definedName name="COGENERACION">#REF!</definedName>
    <definedName name="COLBD" localSheetId="1">#REF!</definedName>
    <definedName name="COLBD" localSheetId="3">#REF!</definedName>
    <definedName name="COLBD">#REF!</definedName>
    <definedName name="Coll" hidden="1">{#N/A,#N/A,FALSE,"970301";#N/A,#N/A,FALSE,"970302";#N/A,#N/A,FALSE,"970303";#N/A,#N/A,FALSE,"970304";#N/A,#N/A,FALSE,"COM1";#N/A,#N/A,FALSE,"COM2"}</definedName>
    <definedName name="Commentaires" localSheetId="1">#REF!</definedName>
    <definedName name="Commentaires" localSheetId="3">#REF!</definedName>
    <definedName name="Commentaires">#REF!</definedName>
    <definedName name="COMMISSION" localSheetId="1">#REF!</definedName>
    <definedName name="COMMISSION" localSheetId="3">#REF!</definedName>
    <definedName name="COMMISSION">#REF!</definedName>
    <definedName name="completo" localSheetId="1">#REF!</definedName>
    <definedName name="completo" localSheetId="3">#REF!</definedName>
    <definedName name="completo">#REF!</definedName>
    <definedName name="CONC" localSheetId="1">#REF!</definedName>
    <definedName name="CONC" localSheetId="3">#REF!</definedName>
    <definedName name="CONC">#REF!</definedName>
    <definedName name="COND_RET_10" localSheetId="1">#REF!</definedName>
    <definedName name="COND_RET_10" localSheetId="3">#REF!</definedName>
    <definedName name="COND_RET_10">#REF!</definedName>
    <definedName name="Cond_return_Tph" localSheetId="1">#REF!</definedName>
    <definedName name="Cond_return_Tph" localSheetId="3">#REF!</definedName>
    <definedName name="Cond_return_Tph">#REF!</definedName>
    <definedName name="CONDENSADO" localSheetId="1">#REF!</definedName>
    <definedName name="CONDENSADO" localSheetId="3">#REF!</definedName>
    <definedName name="CONDENSADO">#REF!</definedName>
    <definedName name="Condensate_spec.enthalpy_GJpT" localSheetId="1">#REF!</definedName>
    <definedName name="Condensate_spec.enthalpy_GJpT" localSheetId="3">#REF!</definedName>
    <definedName name="Condensate_spec.enthalpy_GJpT">#REF!</definedName>
    <definedName name="Condensate_spec.enthalpy2010_GJpT" localSheetId="1">#REF!</definedName>
    <definedName name="Condensate_spec.enthalpy2010_GJpT" localSheetId="3">#REF!</definedName>
    <definedName name="Condensate_spec.enthalpy2010_GJpT">#REF!</definedName>
    <definedName name="conf" localSheetId="1">#REF!</definedName>
    <definedName name="conf" localSheetId="3">#REF!</definedName>
    <definedName name="conf">#REF!</definedName>
    <definedName name="Congest_Chrg" localSheetId="1">#REF!</definedName>
    <definedName name="Congest_Chrg" localSheetId="3">#REF!</definedName>
    <definedName name="Congest_Chrg">#REF!</definedName>
    <definedName name="ConnectionName" localSheetId="1">#REF!</definedName>
    <definedName name="ConnectionName" localSheetId="3">#REF!</definedName>
    <definedName name="ConnectionName">#REF!</definedName>
    <definedName name="cons.potasa" localSheetId="1">#REF!</definedName>
    <definedName name="cons.potasa" localSheetId="3">#REF!</definedName>
    <definedName name="cons.potasa">#REF!</definedName>
    <definedName name="CONS.PX" localSheetId="1">#REF!</definedName>
    <definedName name="CONS.PX" localSheetId="3">#REF!</definedName>
    <definedName name="CONS.PX">#REF!</definedName>
    <definedName name="CONSLAST">"$"</definedName>
    <definedName name="CONSO_IS_ALLCIES" localSheetId="1">#REF!</definedName>
    <definedName name="CONSO_IS_ALLCIES" localSheetId="3">#REF!</definedName>
    <definedName name="CONSO_IS_ALLCIES">#REF!</definedName>
    <definedName name="constn" hidden="1">{#N/A,#N/A,FALSE,"COVER1.XLS ";#N/A,#N/A,FALSE,"RACT1.XLS";#N/A,#N/A,FALSE,"RACT2.XLS";#N/A,#N/A,FALSE,"ECCMP";#N/A,#N/A,FALSE,"WELDER.XLS"}</definedName>
    <definedName name="constn_1" hidden="1">{#N/A,#N/A,FALSE,"COVER1.XLS ";#N/A,#N/A,FALSE,"RACT1.XLS";#N/A,#N/A,FALSE,"RACT2.XLS";#N/A,#N/A,FALSE,"ECCMP";#N/A,#N/A,FALSE,"WELDER.XLS"}</definedName>
    <definedName name="CONSUMOS" localSheetId="1">#REF!</definedName>
    <definedName name="CONSUMOS" localSheetId="3">#REF!</definedName>
    <definedName name="CONSUMOS">#REF!</definedName>
    <definedName name="CONTAINER" localSheetId="1">#REF!</definedName>
    <definedName name="CONTAINER" localSheetId="3">#REF!</definedName>
    <definedName name="CONTAINER">#REF!</definedName>
    <definedName name="convUSD" localSheetId="1">#REF!</definedName>
    <definedName name="convUSD" localSheetId="3">#REF!</definedName>
    <definedName name="convUSD">#REF!</definedName>
    <definedName name="Cost" localSheetId="1">#REF!</definedName>
    <definedName name="Cost" localSheetId="3">#REF!</definedName>
    <definedName name="Cost">#REF!</definedName>
    <definedName name="Cost_1" localSheetId="1">IF(graph1=TRUE,#REF!,0)</definedName>
    <definedName name="Cost_1" localSheetId="3">IF(graph1=TRUE,#REF!,0)</definedName>
    <definedName name="Cost_1">IF(graph1=TRUE,#REF!,0)</definedName>
    <definedName name="Cost_2" localSheetId="1">IF([0]!graph2=TRUE,#REF!,0)</definedName>
    <definedName name="Cost_2" localSheetId="3">IF([0]!graph2=TRUE,#REF!,0)</definedName>
    <definedName name="Cost_2">IF(graph2=TRUE,#REF!,0)</definedName>
    <definedName name="Cost_3" localSheetId="1">IF(graph3=TRUE,#REF!,0)</definedName>
    <definedName name="Cost_3" localSheetId="3">IF(graph3=TRUE,#REF!,0)</definedName>
    <definedName name="Cost_3">IF(graph3=TRUE,#REF!,0)</definedName>
    <definedName name="Cost_4" localSheetId="1">IF(graph4=TRUE,#REF!,0)</definedName>
    <definedName name="Cost_4" localSheetId="3">IF(graph4=TRUE,#REF!,0)</definedName>
    <definedName name="Cost_4">IF(graph4=TRUE,#REF!,0)</definedName>
    <definedName name="Cost_5" localSheetId="1">IF(graph5=TRUE,#REF!,0)</definedName>
    <definedName name="Cost_5" localSheetId="3">IF(graph5=TRUE,#REF!,0)</definedName>
    <definedName name="Cost_5">IF(graph5=TRUE,#REF!,0)</definedName>
    <definedName name="Cost_6" localSheetId="1">IF(graph6=TRUE,#REF!,0)</definedName>
    <definedName name="Cost_6" localSheetId="3">IF(graph6=TRUE,#REF!,0)</definedName>
    <definedName name="Cost_6">IF(graph6=TRUE,#REF!,0)</definedName>
    <definedName name="Cost_7" localSheetId="1">IF(graph7=TRUE,#REF!,0)</definedName>
    <definedName name="Cost_7" localSheetId="3">IF(graph7=TRUE,#REF!,0)</definedName>
    <definedName name="Cost_7">IF(graph7=TRUE,#REF!,0)</definedName>
    <definedName name="cost_per_unit" localSheetId="1">#REF!</definedName>
    <definedName name="cost_per_unit" localSheetId="3">#REF!</definedName>
    <definedName name="cost_per_unit">#REF!</definedName>
    <definedName name="CostData" localSheetId="1">#REF!</definedName>
    <definedName name="CostData" localSheetId="3">#REF!</definedName>
    <definedName name="CostData">#REF!</definedName>
    <definedName name="COSUMOSABON" localSheetId="1">#REF!</definedName>
    <definedName name="COSUMOSABON" localSheetId="3">#REF!</definedName>
    <definedName name="COSUMOSABON">#REF!</definedName>
    <definedName name="CP" localSheetId="1">#REF!</definedName>
    <definedName name="CP" localSheetId="3">#REF!</definedName>
    <definedName name="CP">#REF!</definedName>
    <definedName name="CP1CHIP">"$"</definedName>
    <definedName name="CP1Chipps">"$"</definedName>
    <definedName name="CP1PTA">"$"</definedName>
    <definedName name="CP3BOILCOMLAST">"$"</definedName>
    <definedName name="CPGRD" localSheetId="1">#REF!</definedName>
    <definedName name="CPGRD" localSheetId="3">#REF!</definedName>
    <definedName name="CPGRD">#REF!</definedName>
    <definedName name="CPI___0" localSheetId="1">#REF!</definedName>
    <definedName name="CPI___0" localSheetId="3">#REF!</definedName>
    <definedName name="CPI___0">#REF!</definedName>
    <definedName name="CPIII___0" localSheetId="1">#REF!</definedName>
    <definedName name="CPIII___0" localSheetId="3">#REF!</definedName>
    <definedName name="CPIII___0">#REF!</definedName>
    <definedName name="Cptes_payer_Paraffines" localSheetId="1">#REF!</definedName>
    <definedName name="Cptes_payer_Paraffines" localSheetId="3">#REF!</definedName>
    <definedName name="Cptes_payer_Paraffines">#REF!</definedName>
    <definedName name="cr">#N/A</definedName>
    <definedName name="Credits" localSheetId="1">#REF!</definedName>
    <definedName name="Credits" localSheetId="3">#REF!</definedName>
    <definedName name="Credits">#REF!</definedName>
    <definedName name="crit" localSheetId="1">#REF!</definedName>
    <definedName name="crit" localSheetId="3">#REF!</definedName>
    <definedName name="crit">#REF!</definedName>
    <definedName name="Crit_BSY" localSheetId="1">#REF!</definedName>
    <definedName name="Crit_BSY" localSheetId="3">#REF!</definedName>
    <definedName name="Crit_BSY">#REF!</definedName>
    <definedName name="Crit_BSY_DT" localSheetId="1">#REF!</definedName>
    <definedName name="Crit_BSY_DT" localSheetId="3">#REF!</definedName>
    <definedName name="Crit_BSY_DT">#REF!</definedName>
    <definedName name="Crit_DTY" localSheetId="1">#REF!</definedName>
    <definedName name="Crit_DTY" localSheetId="3">#REF!</definedName>
    <definedName name="Crit_DTY">#REF!</definedName>
    <definedName name="Crit_FDY" localSheetId="1">#REF!</definedName>
    <definedName name="Crit_FDY" localSheetId="3">#REF!</definedName>
    <definedName name="Crit_FDY">#REF!</definedName>
    <definedName name="Crit_FDY_Cons" localSheetId="1">#REF!</definedName>
    <definedName name="Crit_FDY_Cons" localSheetId="3">#REF!</definedName>
    <definedName name="Crit_FDY_Cons">#REF!</definedName>
    <definedName name="Crit_POY" localSheetId="1">#REF!</definedName>
    <definedName name="Crit_POY" localSheetId="3">#REF!</definedName>
    <definedName name="Crit_POY">#REF!</definedName>
    <definedName name="Crit_POY_Cons" localSheetId="1">#REF!</definedName>
    <definedName name="Crit_POY_Cons" localSheetId="3">#REF!</definedName>
    <definedName name="Crit_POY_Cons">#REF!</definedName>
    <definedName name="Crit_POY_Extr" localSheetId="1">#REF!</definedName>
    <definedName name="Crit_POY_Extr" localSheetId="3">#REF!</definedName>
    <definedName name="Crit_POY_Extr">#REF!</definedName>
    <definedName name="Crit_POY_Extr_Cons" localSheetId="1">#REF!</definedName>
    <definedName name="Crit_POY_Extr_Cons" localSheetId="3">#REF!</definedName>
    <definedName name="Crit_POY_Extr_Cons">#REF!</definedName>
    <definedName name="Crit_PSF" localSheetId="1">#REF!</definedName>
    <definedName name="Crit_PSF" localSheetId="3">#REF!</definedName>
    <definedName name="Crit_PSF">#REF!</definedName>
    <definedName name="_xlnm.Criteria" localSheetId="1">#REF!</definedName>
    <definedName name="_xlnm.Criteria" localSheetId="3">#REF!</definedName>
    <definedName name="_xlnm.Criteria">#REF!</definedName>
    <definedName name="CRITICAL"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1">#REF!</definedName>
    <definedName name="Crude_chart_LR" localSheetId="3">#REF!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1">#REF!</definedName>
    <definedName name="CTA_PTA" localSheetId="3">#REF!</definedName>
    <definedName name="CTA_PTA">#REF!</definedName>
    <definedName name="ctadesc" localSheetId="1">#REF!</definedName>
    <definedName name="ctadesc" localSheetId="3">#REF!</definedName>
    <definedName name="ctadesc">#REF!</definedName>
    <definedName name="CUENTAS" localSheetId="1">#REF!</definedName>
    <definedName name="CUENTAS" localSheetId="3">#REF!</definedName>
    <definedName name="CUENTAS">#REF!</definedName>
    <definedName name="Cum_Int" localSheetId="1">#REF!</definedName>
    <definedName name="Cum_Int" localSheetId="3">#REF!</definedName>
    <definedName name="Cum_Int">#REF!</definedName>
    <definedName name="CUMENOCC" localSheetId="1">#REF!</definedName>
    <definedName name="CUMENOCC" localSheetId="3">#REF!</definedName>
    <definedName name="CUMENOCC">#REF!</definedName>
    <definedName name="CumulativeDiscountedCashFlow" localSheetId="1">#REF!</definedName>
    <definedName name="CumulativeDiscountedCashFlow" localSheetId="3">#REF!</definedName>
    <definedName name="CumulativeDiscountedCashFlow">#REF!</definedName>
    <definedName name="CumulativeNetCashFlow" localSheetId="1">#REF!</definedName>
    <definedName name="CumulativeNetCashFlow" localSheetId="3">#REF!</definedName>
    <definedName name="CumulativeNetCashFlow">#REF!</definedName>
    <definedName name="Curve" hidden="1">{#N/A,#N/A,FALSE,"COVER1.XLS ";#N/A,#N/A,FALSE,"RACT1.XLS";#N/A,#N/A,FALSE,"RACT2.XLS";#N/A,#N/A,FALSE,"ECCMP";#N/A,#N/A,FALSE,"WELDER.XLS"}</definedName>
    <definedName name="Curve_1" hidden="1">{#N/A,#N/A,FALSE,"COVER1.XLS ";#N/A,#N/A,FALSE,"RACT1.XLS";#N/A,#N/A,FALSE,"RACT2.XLS";#N/A,#N/A,FALSE,"ECCMP";#N/A,#N/A,FALSE,"WELDER.XLS"}</definedName>
    <definedName name="Custom1" localSheetId="1">#REF!</definedName>
    <definedName name="Custom1" localSheetId="3">#REF!</definedName>
    <definedName name="Custom1">#REF!</definedName>
    <definedName name="Custom2" localSheetId="1">#REF!</definedName>
    <definedName name="Custom2" localSheetId="3">#REF!</definedName>
    <definedName name="Custom2">#REF!</definedName>
    <definedName name="Custom3" localSheetId="1">#REF!</definedName>
    <definedName name="Custom3" localSheetId="3">#REF!</definedName>
    <definedName name="Custom3">#REF!</definedName>
    <definedName name="Custom4" localSheetId="1">#REF!</definedName>
    <definedName name="Custom4" localSheetId="3">#REF!</definedName>
    <definedName name="Custom4">#REF!</definedName>
    <definedName name="CV_LAB" localSheetId="1">#REF!</definedName>
    <definedName name="CV_LAB" localSheetId="3">#REF!</definedName>
    <definedName name="CV_LAB">#REF!</definedName>
    <definedName name="CV_LAS" localSheetId="1">#REF!</definedName>
    <definedName name="CV_LAS" localSheetId="3">#REF!</definedName>
    <definedName name="CV_LAS">#REF!</definedName>
    <definedName name="CW">20000</definedName>
    <definedName name="CW_1">20000</definedName>
    <definedName name="CW_2">20000</definedName>
    <definedName name="CW_pwr_MW" localSheetId="1">#REF!</definedName>
    <definedName name="CW_pwr_MW" localSheetId="3">#REF!</definedName>
    <definedName name="CW_pwr_MW">#REF!</definedName>
    <definedName name="CWTR">"$"</definedName>
    <definedName name="CX" localSheetId="1">#REF!</definedName>
    <definedName name="CX" localSheetId="3">#REF!</definedName>
    <definedName name="CX">#REF!</definedName>
    <definedName name="CX_US" localSheetId="1">#REF!</definedName>
    <definedName name="CX_US" localSheetId="3">#REF!</definedName>
    <definedName name="CX_US">#REF!</definedName>
    <definedName name="Cyclo_chart_LR" localSheetId="1">#REF!</definedName>
    <definedName name="Cyclo_chart_LR" localSheetId="3">#REF!</definedName>
    <definedName name="Cyclo_chart_LR">#REF!</definedName>
    <definedName name="cyclo_share_sum" localSheetId="1">#REF!</definedName>
    <definedName name="cyclo_share_sum" localSheetId="3">#REF!</definedName>
    <definedName name="cyclo_share_sum">#REF!</definedName>
    <definedName name="Cyclohex_chart" localSheetId="1">#REF!</definedName>
    <definedName name="Cyclohex_chart" localSheetId="3">#REF!</definedName>
    <definedName name="Cyclohex_chart">#REF!</definedName>
    <definedName name="CycloVPSum" localSheetId="1">#REF!</definedName>
    <definedName name="CycloVPSum" localSheetId="3">#REF!</definedName>
    <definedName name="CycloVPSum">#REF!</definedName>
    <definedName name="d" localSheetId="1">#REF!</definedName>
    <definedName name="d" localSheetId="3">#REF!</definedName>
    <definedName name="d">#REF!</definedName>
    <definedName name="D.FRA" localSheetId="1">#REF!</definedName>
    <definedName name="D.FRA" localSheetId="3">#REF!</definedName>
    <definedName name="D.FRA">#REF!</definedName>
    <definedName name="da" localSheetId="1">'[9]OCT-2001'!#REF!</definedName>
    <definedName name="da" localSheetId="3">'[9]OCT-2001'!#REF!</definedName>
    <definedName name="da">'[9]OCT-2001'!#REF!</definedName>
    <definedName name="da_4" localSheetId="1">'[9]OCT-2001'!#REF!</definedName>
    <definedName name="da_4" localSheetId="3">'[9]OCT-2001'!#REF!</definedName>
    <definedName name="da_4">'[9]OCT-2001'!#REF!</definedName>
    <definedName name="da_8" localSheetId="1">'[9]OCT-2001'!#REF!</definedName>
    <definedName name="da_8" localSheetId="3">'[9]OCT-2001'!#REF!</definedName>
    <definedName name="da_8">'[9]OCT-2001'!#REF!</definedName>
    <definedName name="DATA" localSheetId="1">#REF!</definedName>
    <definedName name="DATA" localSheetId="3">#REF!</definedName>
    <definedName name="DATA">#REF!</definedName>
    <definedName name="data_1" hidden="1">{#N/A,#N/A,FALSE,"INV14"}</definedName>
    <definedName name="DATA_9" localSheetId="1">#REF!</definedName>
    <definedName name="DATA_9" localSheetId="3">#REF!</definedName>
    <definedName name="DATA_9">#REF!</definedName>
    <definedName name="DATA1" localSheetId="1">#REF!</definedName>
    <definedName name="DATA1" localSheetId="3">#REF!</definedName>
    <definedName name="DATA1">#REF!</definedName>
    <definedName name="DATA10" localSheetId="1">#REF!</definedName>
    <definedName name="DATA10" localSheetId="3">#REF!</definedName>
    <definedName name="DATA10">#REF!</definedName>
    <definedName name="DATA11" localSheetId="1">#REF!</definedName>
    <definedName name="DATA11" localSheetId="3">#REF!</definedName>
    <definedName name="DATA11">#REF!</definedName>
    <definedName name="DATA13" localSheetId="1">#REF!</definedName>
    <definedName name="DATA13" localSheetId="3">#REF!</definedName>
    <definedName name="DATA13">#REF!</definedName>
    <definedName name="DATA14" localSheetId="1">#REF!</definedName>
    <definedName name="DATA14" localSheetId="3">#REF!</definedName>
    <definedName name="DATA14">#REF!</definedName>
    <definedName name="DATA15" localSheetId="1">#REF!</definedName>
    <definedName name="DATA15" localSheetId="3">#REF!</definedName>
    <definedName name="DATA15">#REF!</definedName>
    <definedName name="data151" localSheetId="1">#REF!</definedName>
    <definedName name="data151" localSheetId="3">#REF!</definedName>
    <definedName name="data151">#REF!</definedName>
    <definedName name="DATA16" localSheetId="1">#REF!</definedName>
    <definedName name="DATA16" localSheetId="3">#REF!</definedName>
    <definedName name="DATA16">#REF!</definedName>
    <definedName name="DATA17" localSheetId="1">#REF!</definedName>
    <definedName name="DATA17" localSheetId="3">#REF!</definedName>
    <definedName name="DATA17">#REF!</definedName>
    <definedName name="DATA18" localSheetId="1">#REF!</definedName>
    <definedName name="DATA18" localSheetId="3">#REF!</definedName>
    <definedName name="DATA18">#REF!</definedName>
    <definedName name="DATA19" localSheetId="1">#REF!</definedName>
    <definedName name="DATA19" localSheetId="3">#REF!</definedName>
    <definedName name="DATA19">#REF!</definedName>
    <definedName name="DATA2" localSheetId="1">#REF!</definedName>
    <definedName name="DATA2" localSheetId="3">#REF!</definedName>
    <definedName name="DATA2">#REF!</definedName>
    <definedName name="DATA20" localSheetId="1">#REF!</definedName>
    <definedName name="DATA20" localSheetId="3">#REF!</definedName>
    <definedName name="DATA20">#REF!</definedName>
    <definedName name="DATA21" localSheetId="1">#REF!</definedName>
    <definedName name="DATA21" localSheetId="3">#REF!</definedName>
    <definedName name="DATA21">#REF!</definedName>
    <definedName name="DATA22" localSheetId="1">#REF!</definedName>
    <definedName name="DATA22" localSheetId="3">#REF!</definedName>
    <definedName name="DATA22">#REF!</definedName>
    <definedName name="DATA23" localSheetId="1">#REF!</definedName>
    <definedName name="DATA23" localSheetId="3">#REF!</definedName>
    <definedName name="DATA23">#REF!</definedName>
    <definedName name="DATA24" localSheetId="1">#REF!</definedName>
    <definedName name="DATA24" localSheetId="3">#REF!</definedName>
    <definedName name="DATA24">#REF!</definedName>
    <definedName name="DATA25" localSheetId="1">#REF!</definedName>
    <definedName name="DATA25" localSheetId="3">#REF!</definedName>
    <definedName name="DATA25">#REF!</definedName>
    <definedName name="DATA26" localSheetId="1">#REF!</definedName>
    <definedName name="DATA26" localSheetId="3">#REF!</definedName>
    <definedName name="DATA26">#REF!</definedName>
    <definedName name="DATA27" localSheetId="1">#REF!</definedName>
    <definedName name="DATA27" localSheetId="3">#REF!</definedName>
    <definedName name="DATA27">#REF!</definedName>
    <definedName name="DATA28" localSheetId="1">#REF!</definedName>
    <definedName name="DATA28" localSheetId="3">#REF!</definedName>
    <definedName name="DATA28">#REF!</definedName>
    <definedName name="DATA29" localSheetId="1">#REF!</definedName>
    <definedName name="DATA29" localSheetId="3">#REF!</definedName>
    <definedName name="DATA29">#REF!</definedName>
    <definedName name="DATA3" localSheetId="1">#REF!</definedName>
    <definedName name="DATA3" localSheetId="3">#REF!</definedName>
    <definedName name="DATA3">#REF!</definedName>
    <definedName name="DATA31" localSheetId="1">#REF!</definedName>
    <definedName name="DATA31" localSheetId="3">#REF!</definedName>
    <definedName name="DATA31">#REF!</definedName>
    <definedName name="DATA32" localSheetId="1">#REF!</definedName>
    <definedName name="DATA32" localSheetId="3">#REF!</definedName>
    <definedName name="DATA32">#REF!</definedName>
    <definedName name="DATA4" localSheetId="1">#REF!</definedName>
    <definedName name="DATA4" localSheetId="3">#REF!</definedName>
    <definedName name="DATA4">#REF!</definedName>
    <definedName name="DATA5" localSheetId="1">#REF!</definedName>
    <definedName name="DATA5" localSheetId="3">#REF!</definedName>
    <definedName name="DATA5">#REF!</definedName>
    <definedName name="DATA6" localSheetId="1">#REF!</definedName>
    <definedName name="DATA6" localSheetId="3">#REF!</definedName>
    <definedName name="DATA6">#REF!</definedName>
    <definedName name="DATA7" localSheetId="1">#REF!</definedName>
    <definedName name="DATA7" localSheetId="3">#REF!</definedName>
    <definedName name="DATA7">#REF!</definedName>
    <definedName name="DATA8" localSheetId="1">#REF!</definedName>
    <definedName name="DATA8" localSheetId="3">#REF!</definedName>
    <definedName name="DATA8">#REF!</definedName>
    <definedName name="DATA9" localSheetId="1">#REF!</definedName>
    <definedName name="DATA9" localSheetId="3">#REF!</definedName>
    <definedName name="DATA9">#REF!</definedName>
    <definedName name="_xlnm.Database" localSheetId="1">#REF!</definedName>
    <definedName name="_xlnm.Database" localSheetId="3">#REF!</definedName>
    <definedName name="_xlnm.Database">#REF!</definedName>
    <definedName name="Database.File" localSheetId="1" hidden="1">#REF!</definedName>
    <definedName name="Database.File" localSheetId="3" hidden="1">#REF!</definedName>
    <definedName name="Database.File" hidden="1">#REF!</definedName>
    <definedName name="Database_MI" localSheetId="1">#REF!</definedName>
    <definedName name="Database_MI" localSheetId="3">#REF!</definedName>
    <definedName name="Database_MI">#REF!</definedName>
    <definedName name="Database_MI_4" localSheetId="1">#REF!</definedName>
    <definedName name="Database_MI_4" localSheetId="3">#REF!</definedName>
    <definedName name="Database_MI_4">#REF!</definedName>
    <definedName name="Database_MI_8" localSheetId="1">#REF!</definedName>
    <definedName name="Database_MI_8" localSheetId="3">#REF!</definedName>
    <definedName name="Database_MI_8">#REF!</definedName>
    <definedName name="dataosbl" localSheetId="1">#REF!</definedName>
    <definedName name="dataosbl" localSheetId="3">#REF!</definedName>
    <definedName name="dataosbl">#REF!</definedName>
    <definedName name="Datarange" localSheetId="1">#REF!</definedName>
    <definedName name="Datarange" localSheetId="3">#REF!</definedName>
    <definedName name="Datarange">#REF!</definedName>
    <definedName name="date" localSheetId="1">#REF!</definedName>
    <definedName name="date" localSheetId="3">#REF!</definedName>
    <definedName name="date">#REF!</definedName>
    <definedName name="dato" localSheetId="1">#REF!</definedName>
    <definedName name="dato" localSheetId="3">#REF!</definedName>
    <definedName name="dato">#REF!</definedName>
    <definedName name="DATOS1" localSheetId="1">#REF!</definedName>
    <definedName name="DATOS1" localSheetId="3">#REF!</definedName>
    <definedName name="DATOS1">#REF!</definedName>
    <definedName name="DATOS2" localSheetId="1">#REF!</definedName>
    <definedName name="DATOS2" localSheetId="3">#REF!</definedName>
    <definedName name="DATOS2">#REF!</definedName>
    <definedName name="DAYS">360</definedName>
    <definedName name="DAYS_1">360</definedName>
    <definedName name="DAYS_2">360</definedName>
    <definedName name="db_2004" localSheetId="1">#REF!</definedName>
    <definedName name="db_2004" localSheetId="3">#REF!</definedName>
    <definedName name="db_2004">#REF!</definedName>
    <definedName name="DB_NG_Nm3ph" localSheetId="1">#REF!</definedName>
    <definedName name="DB_NG_Nm3ph" localSheetId="3">#REF!</definedName>
    <definedName name="DB_NG_Nm3ph">#REF!</definedName>
    <definedName name="db1_04" localSheetId="1">#REF!</definedName>
    <definedName name="db1_04" localSheetId="3">#REF!</definedName>
    <definedName name="db1_04">#REF!</definedName>
    <definedName name="db1_05" localSheetId="1">#REF!</definedName>
    <definedName name="db1_05" localSheetId="3">#REF!</definedName>
    <definedName name="db1_05">#REF!</definedName>
    <definedName name="DBL___0" localSheetId="1">#REF!</definedName>
    <definedName name="DBL___0" localSheetId="3">#REF!</definedName>
    <definedName name="DBL___0">#REF!</definedName>
    <definedName name="DC_FED" localSheetId="1">#REF!</definedName>
    <definedName name="DC_FED" localSheetId="3">#REF!</definedName>
    <definedName name="DC_FED">#REF!</definedName>
    <definedName name="DCD">[6]Value!$AE$20</definedName>
    <definedName name="dd" localSheetId="1">#REF!</definedName>
    <definedName name="dd" localSheetId="3">#REF!</definedName>
    <definedName name="dd">#REF!</definedName>
    <definedName name="DDD" hidden="1">{#N/A,#N/A,FALSE,"INV14"}</definedName>
    <definedName name="DDD_1" hidden="1">{#N/A,#N/A,FALSE,"INV14"}</definedName>
    <definedName name="DDDD" hidden="1">{#N/A,#N/A,FALSE,"INV14"}</definedName>
    <definedName name="DDDD_1" hidden="1">{#N/A,#N/A,FALSE,"INV14"}</definedName>
    <definedName name="ddddd" localSheetId="1">#REF!</definedName>
    <definedName name="ddddd" localSheetId="3">#REF!</definedName>
    <definedName name="ddddd">#REF!</definedName>
    <definedName name="DDDDDDDD" localSheetId="1">#REF!</definedName>
    <definedName name="DDDDDDDD" localSheetId="3">#REF!</definedName>
    <definedName name="DDDDDDDD">#REF!</definedName>
    <definedName name="DDDDDDDDDD" localSheetId="1">#REF!</definedName>
    <definedName name="DDDDDDDDDD" localSheetId="3">#REF!</definedName>
    <definedName name="DDDDDDDDDD">#REF!</definedName>
    <definedName name="dddddddddddddddddddddddddddddddddddd" localSheetId="1">#REF!</definedName>
    <definedName name="dddddddddddddddddddddddddddddddddddd" localSheetId="3">#REF!</definedName>
    <definedName name="dddddddddddddddddddddddddddddddddddd">#REF!</definedName>
    <definedName name="dddddddddddddddddddddddddddddddddddddd" localSheetId="1">#REF!</definedName>
    <definedName name="dddddddddddddddddddddddddddddddddddddd" localSheetId="3">#REF!</definedName>
    <definedName name="dddddddddddddddddddddddddddddddddddddd">#REF!</definedName>
    <definedName name="dddddddddddddddddddddddddddddddddddddddddddd" localSheetId="1">#REF!</definedName>
    <definedName name="dddddddddddddddddddddddddddddddddddddddddddd" localSheetId="3">#REF!</definedName>
    <definedName name="dddddddddddddddddddddddddddddddddddddddddddd">#REF!</definedName>
    <definedName name="Debits" localSheetId="1">#REF!</definedName>
    <definedName name="Debits" localSheetId="3">#REF!</definedName>
    <definedName name="Debits">#REF!</definedName>
    <definedName name="Debt_Schedule" localSheetId="1">#REF!</definedName>
    <definedName name="Debt_Schedule" localSheetId="3">#REF!</definedName>
    <definedName name="Debt_Schedule">#REF!</definedName>
    <definedName name="DEBTschedule" localSheetId="1">#REF!</definedName>
    <definedName name="DEBTschedule" localSheetId="3">#REF!</definedName>
    <definedName name="DEBTschedule">#REF!</definedName>
    <definedName name="deepak" localSheetId="1">#REF!</definedName>
    <definedName name="deepak" localSheetId="3">#REF!</definedName>
    <definedName name="deepak">#REF!</definedName>
    <definedName name="DEFAULT_INTERVALS" hidden="1">"OVERALL REDUCTION,1s,5s,10s,30s,1m,2m,5m,10m,30m,1H,2H,4H,8H,1D,7D,30D"</definedName>
    <definedName name="DEG_Asia" localSheetId="1">#REF!</definedName>
    <definedName name="DEG_Asia" localSheetId="3">#REF!</definedName>
    <definedName name="DEG_Asia">#REF!</definedName>
    <definedName name="DEG_Euro" localSheetId="1">#REF!</definedName>
    <definedName name="DEG_Euro" localSheetId="3">#REF!</definedName>
    <definedName name="DEG_Euro">#REF!</definedName>
    <definedName name="DEG_Mex" localSheetId="1">#REF!</definedName>
    <definedName name="DEG_Mex" localSheetId="3">#REF!</definedName>
    <definedName name="DEG_Mex">#REF!</definedName>
    <definedName name="DEG_USA" localSheetId="1">#REF!</definedName>
    <definedName name="DEG_USA" localSheetId="3">#REF!</definedName>
    <definedName name="DEG_USA">#REF!</definedName>
    <definedName name="DELAGI" localSheetId="1">#REF!</definedName>
    <definedName name="DELAGI" localSheetId="3">#REF!</definedName>
    <definedName name="DELAGI">#REF!</definedName>
    <definedName name="DELAPAN" localSheetId="1">#REF!</definedName>
    <definedName name="DELAPAN" localSheetId="3">#REF!</definedName>
    <definedName name="DELAPAN">#REF!</definedName>
    <definedName name="DELTA">20</definedName>
    <definedName name="DELTA_1">20</definedName>
    <definedName name="DELTA_2">20</definedName>
    <definedName name="DEM">NA()</definedName>
    <definedName name="DEM_32">NA()</definedName>
    <definedName name="DEN" localSheetId="1">#REF!</definedName>
    <definedName name="DEN" localSheetId="3">#REF!</definedName>
    <definedName name="DEN">#REF!</definedName>
    <definedName name="DENIER" localSheetId="1">#REF!</definedName>
    <definedName name="DENIER" localSheetId="3">#REF!</definedName>
    <definedName name="DENIER">#REF!</definedName>
    <definedName name="Denier_Filament" localSheetId="1">#REF!</definedName>
    <definedName name="Denier_Filament" localSheetId="3">#REF!</definedName>
    <definedName name="Denier_Filament">#REF!</definedName>
    <definedName name="DEP" localSheetId="1">#REF!</definedName>
    <definedName name="DEP" localSheetId="3">#REF!</definedName>
    <definedName name="DEP">#REF!</definedName>
    <definedName name="DEP_4" localSheetId="1">#REF!</definedName>
    <definedName name="DEP_4" localSheetId="3">#REF!</definedName>
    <definedName name="DEP_4">#REF!</definedName>
    <definedName name="DEP_8" localSheetId="1">#REF!</definedName>
    <definedName name="DEP_8" localSheetId="3">#REF!</definedName>
    <definedName name="DEP_8">#REF!</definedName>
    <definedName name="description" localSheetId="1">#REF!</definedName>
    <definedName name="description" localSheetId="3">#REF!</definedName>
    <definedName name="description">#REF!</definedName>
    <definedName name="Despesas" localSheetId="1">#REF!</definedName>
    <definedName name="Despesas" localSheetId="3">#REF!</definedName>
    <definedName name="Despesas">#REF!</definedName>
    <definedName name="dfd" localSheetId="1">#REF!</definedName>
    <definedName name="dfd" localSheetId="3">#REF!</definedName>
    <definedName name="dfd">#REF!</definedName>
    <definedName name="dfdf" localSheetId="1">#REF!</definedName>
    <definedName name="dfdf" localSheetId="3">#REF!</definedName>
    <definedName name="dfdf">#REF!</definedName>
    <definedName name="dfsdg" localSheetId="1">#REF!</definedName>
    <definedName name="dfsdg" localSheetId="3">#REF!</definedName>
    <definedName name="dfsdg">#REF!</definedName>
    <definedName name="dgfgfd" hidden="1">{#N/A,#N/A,FALSE,"COVER.XLS";#N/A,#N/A,FALSE,"RACT1.XLS";#N/A,#N/A,FALSE,"RACT2.XLS";#N/A,#N/A,FALSE,"ECCMP";#N/A,#N/A,FALSE,"WELDER.XLS"}</definedName>
    <definedName name="dgfgfd_1" hidden="1">{#N/A,#N/A,FALSE,"COVER.XLS";#N/A,#N/A,FALSE,"RACT1.XLS";#N/A,#N/A,FALSE,"RACT2.XLS";#N/A,#N/A,FALSE,"ECCMP";#N/A,#N/A,FALSE,"WELDER.XLS"}</definedName>
    <definedName name="DICIEMBRE" localSheetId="1">#REF!</definedName>
    <definedName name="DICIEMBRE" localSheetId="3">#REF!</definedName>
    <definedName name="DICIEMBRE">#REF!</definedName>
    <definedName name="DIGptaA">"$#REF!.$#REF!$#REF!"</definedName>
    <definedName name="DIGptaB">"$#REF!.$#REF!$#REF!"</definedName>
    <definedName name="DIGptaC">"$#REF!.$#REF!$#REF!"</definedName>
    <definedName name="DIM" localSheetId="1">#REF!</definedName>
    <definedName name="DIM" localSheetId="3">#REF!</definedName>
    <definedName name="DIM">#REF!</definedName>
    <definedName name="Disabled" localSheetId="1">#REF!</definedName>
    <definedName name="Disabled" localSheetId="3">#REF!</definedName>
    <definedName name="Disabled">#REF!</definedName>
    <definedName name="DiscountedCashFlow" localSheetId="1">#REF!</definedName>
    <definedName name="DiscountedCashFlow" localSheetId="3">#REF!</definedName>
    <definedName name="DiscountedCashFlow">#REF!</definedName>
    <definedName name="DiscountRate" localSheetId="1">#REF!</definedName>
    <definedName name="DiscountRate" localSheetId="3">#REF!</definedName>
    <definedName name="DiscountRate">#REF!</definedName>
    <definedName name="DIST" localSheetId="1">#REF!</definedName>
    <definedName name="DIST" localSheetId="3">#REF!</definedName>
    <definedName name="DIST">#REF!</definedName>
    <definedName name="DIST1" localSheetId="1">#REF!</definedName>
    <definedName name="DIST1" localSheetId="3">#REF!</definedName>
    <definedName name="DIST1">#REF!</definedName>
    <definedName name="DIST2" localSheetId="1">#REF!</definedName>
    <definedName name="DIST2" localSheetId="3">#REF!</definedName>
    <definedName name="DIST2">#REF!</definedName>
    <definedName name="DKK">'[10]ADJ - RATE'!$B$4</definedName>
    <definedName name="dm">'[11]PRMT-00'!$H$8</definedName>
    <definedName name="DMACC" localSheetId="1">#REF!</definedName>
    <definedName name="DMACC" localSheetId="3">#REF!</definedName>
    <definedName name="DMACC">#REF!</definedName>
    <definedName name="DMACCC" localSheetId="1">#REF!</definedName>
    <definedName name="DMACCC" localSheetId="3">#REF!</definedName>
    <definedName name="DMACCC">#REF!</definedName>
    <definedName name="DME_Dirty">"False"</definedName>
    <definedName name="DME_LocalFile">"True"</definedName>
    <definedName name="DMFCC" localSheetId="1">#REF!</definedName>
    <definedName name="DMFCC" localSheetId="3">#REF!</definedName>
    <definedName name="DMFCC">#REF!</definedName>
    <definedName name="DMT_EX" localSheetId="1">#REF!</definedName>
    <definedName name="DMT_EX" localSheetId="3">#REF!</definedName>
    <definedName name="DMT_EX">#REF!</definedName>
    <definedName name="DMT_NAL" localSheetId="1">#REF!</definedName>
    <definedName name="DMT_NAL" localSheetId="3">#REF!</definedName>
    <definedName name="DMT_NAL">#REF!</definedName>
    <definedName name="DMT_UE" localSheetId="1">#REF!</definedName>
    <definedName name="DMT_UE" localSheetId="3">#REF!</definedName>
    <definedName name="DMT_UE">#REF!</definedName>
    <definedName name="DMT25E" localSheetId="1">#REF!</definedName>
    <definedName name="DMT25E" localSheetId="3">#REF!</definedName>
    <definedName name="DMT25E">#REF!</definedName>
    <definedName name="Dolar" localSheetId="1">#REF!</definedName>
    <definedName name="Dolar" localSheetId="3">#REF!</definedName>
    <definedName name="Dolar">#REF!</definedName>
    <definedName name="DOM" localSheetId="1">#REF!</definedName>
    <definedName name="DOM" localSheetId="3">#REF!</definedName>
    <definedName name="DOM">#REF!</definedName>
    <definedName name="domestic_SSP_Firm" localSheetId="1">#REF!</definedName>
    <definedName name="domestic_SSP_Firm" localSheetId="3">#REF!</definedName>
    <definedName name="domestic_SSP_Firm">#REF!</definedName>
    <definedName name="DONNEES" localSheetId="1">#REF!</definedName>
    <definedName name="DONNEES" localSheetId="3">#REF!</definedName>
    <definedName name="DONNEES">#REF!</definedName>
    <definedName name="DORDRECHTACETONA" localSheetId="1">#REF!</definedName>
    <definedName name="DORDRECHTACETONA" localSheetId="3">#REF!</definedName>
    <definedName name="DORDRECHTACETONA">#REF!</definedName>
    <definedName name="DORDRECHTALFAMETILSTIRENO" localSheetId="1">#REF!</definedName>
    <definedName name="DORDRECHTALFAMETILSTIRENO" localSheetId="3">#REF!</definedName>
    <definedName name="DORDRECHTALFAMETILSTIRENO">#REF!</definedName>
    <definedName name="DORDRECHTFENOL" localSheetId="1">#REF!</definedName>
    <definedName name="DORDRECHTFENOL" localSheetId="3">#REF!</definedName>
    <definedName name="DORDRECHTFENOL">#REF!</definedName>
    <definedName name="DORDRECHTFENOLBAYER" localSheetId="1">#REF!</definedName>
    <definedName name="DORDRECHTFENOLBAYER" localSheetId="3">#REF!</definedName>
    <definedName name="DORDRECHTFENOLBAYER">#REF!</definedName>
    <definedName name="DOS" localSheetId="1">#REF!</definedName>
    <definedName name="DOS" localSheetId="3">#REF!</definedName>
    <definedName name="DOS">#REF!</definedName>
    <definedName name="dsub">'[12]New Co Sum'!$E$76</definedName>
    <definedName name="DTYCHANGES" localSheetId="1">#REF!</definedName>
    <definedName name="DTYCHANGES" localSheetId="3">#REF!</definedName>
    <definedName name="DTYCHANGES">#REF!</definedName>
    <definedName name="DUABELAS" localSheetId="1">#REF!</definedName>
    <definedName name="DUABELAS" localSheetId="3">#REF!</definedName>
    <definedName name="DUABELAS">#REF!</definedName>
    <definedName name="dummyweek"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1">#REF!</definedName>
    <definedName name="duplica" localSheetId="3">#REF!</definedName>
    <definedName name="duplica">#REF!</definedName>
    <definedName name="DURATION_DISC." localSheetId="1">#REF!</definedName>
    <definedName name="DURATION_DISC." localSheetId="3">#REF!</definedName>
    <definedName name="DURATION_DISC.">#REF!</definedName>
    <definedName name="DURDISC" localSheetId="1">#REF!</definedName>
    <definedName name="DURDISC" localSheetId="3">#REF!</definedName>
    <definedName name="DURDISC">#REF!</definedName>
    <definedName name="DUTY" localSheetId="1">#REF!</definedName>
    <definedName name="DUTY" localSheetId="3">#REF!</definedName>
    <definedName name="DUTY">#REF!</definedName>
    <definedName name="DWT">[6]Value!$AE$31</definedName>
    <definedName name="EBF" localSheetId="1">#REF!</definedName>
    <definedName name="EBF" localSheetId="3">#REF!</definedName>
    <definedName name="EBF">#REF!</definedName>
    <definedName name="EEEE" hidden="1">{#N/A,#N/A,FALSE,"INV14"}</definedName>
    <definedName name="EEEE_1" hidden="1">{#N/A,#N/A,FALSE,"INV14"}</definedName>
    <definedName name="EFF" localSheetId="1">#REF!</definedName>
    <definedName name="EFF" localSheetId="3">#REF!</definedName>
    <definedName name="EFF">#REF!</definedName>
    <definedName name="EffBSYDT" localSheetId="1">#REF!</definedName>
    <definedName name="EffBSYDT" localSheetId="3">#REF!</definedName>
    <definedName name="EffBSYDT">#REF!</definedName>
    <definedName name="EFFPOY3" localSheetId="1">#REF!</definedName>
    <definedName name="EFFPOY3" localSheetId="3">#REF!</definedName>
    <definedName name="EFFPOY3">#REF!</definedName>
    <definedName name="EFLUENTECC" localSheetId="1">#REF!</definedName>
    <definedName name="EFLUENTECC" localSheetId="3">#REF!</definedName>
    <definedName name="EFLUENTECC">#REF!</definedName>
    <definedName name="EFLUENTES" localSheetId="1">#REF!</definedName>
    <definedName name="EFLUENTES" localSheetId="3">#REF!</definedName>
    <definedName name="EFLUENTES">#REF!</definedName>
    <definedName name="EGP" localSheetId="1">#REF!</definedName>
    <definedName name="EGP" localSheetId="3">#REF!</definedName>
    <definedName name="EGP">#REF!</definedName>
    <definedName name="Elec_Chart" localSheetId="1">#REF!</definedName>
    <definedName name="Elec_Chart" localSheetId="3">#REF!</definedName>
    <definedName name="Elec_Chart">#REF!</definedName>
    <definedName name="Elec_VPSum" localSheetId="1">#REF!</definedName>
    <definedName name="Elec_VPSum" localSheetId="3">#REF!</definedName>
    <definedName name="Elec_VPSum">#REF!</definedName>
    <definedName name="ELECTRICA" localSheetId="1">#REF!</definedName>
    <definedName name="ELECTRICA" localSheetId="3">#REF!</definedName>
    <definedName name="ELECTRICA">#REF!</definedName>
    <definedName name="ÉmissionA_H1" localSheetId="1">#REF!</definedName>
    <definedName name="ÉmissionA_H1" localSheetId="3">#REF!</definedName>
    <definedName name="ÉmissionA_H1">#REF!</definedName>
    <definedName name="ÉmissionA_H2" localSheetId="1">#REF!</definedName>
    <definedName name="ÉmissionA_H2" localSheetId="3">#REF!</definedName>
    <definedName name="ÉmissionA_H2">#REF!</definedName>
    <definedName name="ÉmissionA_H3" localSheetId="1">#REF!</definedName>
    <definedName name="ÉmissionA_H3" localSheetId="3">#REF!</definedName>
    <definedName name="ÉmissionA_H3">#REF!</definedName>
    <definedName name="ÉmissionA_H4" localSheetId="1">#REF!</definedName>
    <definedName name="ÉmissionA_H4" localSheetId="3">#REF!</definedName>
    <definedName name="ÉmissionA_H4">#REF!</definedName>
    <definedName name="ÉmissionA_H5" localSheetId="1">#REF!</definedName>
    <definedName name="ÉmissionA_H5" localSheetId="3">#REF!</definedName>
    <definedName name="ÉmissionA_H5">#REF!</definedName>
    <definedName name="ÉmissionA_P1" localSheetId="1">#REF!</definedName>
    <definedName name="ÉmissionA_P1" localSheetId="3">#REF!</definedName>
    <definedName name="ÉmissionA_P1">#REF!</definedName>
    <definedName name="ÉmissionA_P2" localSheetId="1">#REF!</definedName>
    <definedName name="ÉmissionA_P2" localSheetId="3">#REF!</definedName>
    <definedName name="ÉmissionA_P2">#REF!</definedName>
    <definedName name="ÉmissionA_P3" localSheetId="1">#REF!</definedName>
    <definedName name="ÉmissionA_P3" localSheetId="3">#REF!</definedName>
    <definedName name="ÉmissionA_P3">#REF!</definedName>
    <definedName name="ÉmissionA_P4" localSheetId="1">#REF!</definedName>
    <definedName name="ÉmissionA_P4" localSheetId="3">#REF!</definedName>
    <definedName name="ÉmissionA_P4">#REF!</definedName>
    <definedName name="ÉmissionA_P5" localSheetId="1">#REF!</definedName>
    <definedName name="ÉmissionA_P5" localSheetId="3">#REF!</definedName>
    <definedName name="ÉmissionA_P5">#REF!</definedName>
    <definedName name="ÉmissionA_P6" localSheetId="1">#REF!</definedName>
    <definedName name="ÉmissionA_P6" localSheetId="3">#REF!</definedName>
    <definedName name="ÉmissionA_P6">#REF!</definedName>
    <definedName name="ÉmissionActions_H" localSheetId="1">#REF!</definedName>
    <definedName name="ÉmissionActions_H" localSheetId="3">#REF!</definedName>
    <definedName name="ÉmissionActions_H">#REF!</definedName>
    <definedName name="ÉmissionActions_P" localSheetId="1">#REF!</definedName>
    <definedName name="ÉmissionActions_P" localSheetId="3">#REF!</definedName>
    <definedName name="ÉmissionActions_P">#REF!</definedName>
    <definedName name="EncPlacTem_I1" localSheetId="1">#REF!</definedName>
    <definedName name="EncPlacTem_I1" localSheetId="3">#REF!</definedName>
    <definedName name="EncPlacTem_I1">#REF!</definedName>
    <definedName name="EncPlacTem_I2" localSheetId="1">#REF!</definedName>
    <definedName name="EncPlacTem_I2" localSheetId="3">#REF!</definedName>
    <definedName name="EncPlacTem_I2">#REF!</definedName>
    <definedName name="EncPlacTem_P6" localSheetId="1">#REF!</definedName>
    <definedName name="EncPlacTem_P6" localSheetId="3">#REF!</definedName>
    <definedName name="EncPlacTem_P6">#REF!</definedName>
    <definedName name="EncPlacTemp_Fin_H1" localSheetId="1">#REF!</definedName>
    <definedName name="EncPlacTemp_Fin_H1" localSheetId="3">#REF!</definedName>
    <definedName name="EncPlacTemp_Fin_H1">#REF!</definedName>
    <definedName name="EncPlacTemp_Fin_H2" localSheetId="1">#REF!</definedName>
    <definedName name="EncPlacTemp_Fin_H2" localSheetId="3">#REF!</definedName>
    <definedName name="EncPlacTemp_Fin_H2">#REF!</definedName>
    <definedName name="EncPlacTemp_Fin_H3" localSheetId="1">#REF!</definedName>
    <definedName name="EncPlacTemp_Fin_H3" localSheetId="3">#REF!</definedName>
    <definedName name="EncPlacTemp_Fin_H3">#REF!</definedName>
    <definedName name="EncPlacTemp_Fin_H4" localSheetId="1">#REF!</definedName>
    <definedName name="EncPlacTemp_Fin_H4" localSheetId="3">#REF!</definedName>
    <definedName name="EncPlacTemp_Fin_H4">#REF!</definedName>
    <definedName name="EncPlacTemp_Fin_H5" localSheetId="1">#REF!</definedName>
    <definedName name="EncPlacTemp_Fin_H5" localSheetId="3">#REF!</definedName>
    <definedName name="EncPlacTemp_Fin_H5">#REF!</definedName>
    <definedName name="EncPlacTemp_Fin_P1" localSheetId="1">#REF!</definedName>
    <definedName name="EncPlacTemp_Fin_P1" localSheetId="3">#REF!</definedName>
    <definedName name="EncPlacTemp_Fin_P1">#REF!</definedName>
    <definedName name="EncPlacTemp_Fin_P2" localSheetId="1">#REF!</definedName>
    <definedName name="EncPlacTemp_Fin_P2" localSheetId="3">#REF!</definedName>
    <definedName name="EncPlacTemp_Fin_P2">#REF!</definedName>
    <definedName name="EncPlacTemp_Fin_P3" localSheetId="1">#REF!</definedName>
    <definedName name="EncPlacTemp_Fin_P3" localSheetId="3">#REF!</definedName>
    <definedName name="EncPlacTemp_Fin_P3">#REF!</definedName>
    <definedName name="EncPlacTemp_Fin_P4" localSheetId="1">#REF!</definedName>
    <definedName name="EncPlacTemp_Fin_P4" localSheetId="3">#REF!</definedName>
    <definedName name="EncPlacTemp_Fin_P4">#REF!</definedName>
    <definedName name="EncPlacTemp_Fin_P5" localSheetId="1">#REF!</definedName>
    <definedName name="EncPlacTemp_Fin_P5" localSheetId="3">#REF!</definedName>
    <definedName name="EncPlacTemp_Fin_P5">#REF!</definedName>
    <definedName name="EncPlacTempFin_H" localSheetId="1">#REF!</definedName>
    <definedName name="EncPlacTempFin_H" localSheetId="3">#REF!</definedName>
    <definedName name="EncPlacTempFin_H">#REF!</definedName>
    <definedName name="EncPlacTempFin_P" localSheetId="1">#REF!</definedName>
    <definedName name="EncPlacTempFin_P" localSheetId="3">#REF!</definedName>
    <definedName name="EncPlacTempFin_P">#REF!</definedName>
    <definedName name="END" localSheetId="1">#REF!</definedName>
    <definedName name="END" localSheetId="3">#REF!</definedName>
    <definedName name="END">#REF!</definedName>
    <definedName name="End_Bal" localSheetId="1">#REF!</definedName>
    <definedName name="End_Bal" localSheetId="3">#REF!</definedName>
    <definedName name="End_Bal">#REF!</definedName>
    <definedName name="ENERO" localSheetId="1">#REF!</definedName>
    <definedName name="ENERO" localSheetId="3">#REF!</definedName>
    <definedName name="ENERO">#REF!</definedName>
    <definedName name="ent.potasa" localSheetId="1">#REF!</definedName>
    <definedName name="ent.potasa" localSheetId="3">#REF!</definedName>
    <definedName name="ent.potasa">#REF!</definedName>
    <definedName name="Entity" localSheetId="1">#REF!</definedName>
    <definedName name="Entity" localSheetId="3">#REF!</definedName>
    <definedName name="Entity">#REF!</definedName>
    <definedName name="Entity_this_tab" localSheetId="1">#REF!</definedName>
    <definedName name="Entity_this_tab" localSheetId="3">#REF!</definedName>
    <definedName name="Entity_this_tab">#REF!</definedName>
    <definedName name="EPA" localSheetId="1">#REF!</definedName>
    <definedName name="EPA" localSheetId="3">#REF!</definedName>
    <definedName name="EPA">#REF!</definedName>
    <definedName name="er" localSheetId="1">#REF!</definedName>
    <definedName name="er" localSheetId="3">#REF!</definedName>
    <definedName name="er">#REF!</definedName>
    <definedName name="ERCOT_cost" localSheetId="1">#REF!</definedName>
    <definedName name="ERCOT_cost" localSheetId="3">#REF!</definedName>
    <definedName name="ERCOT_cost">#REF!</definedName>
    <definedName name="EST" localSheetId="1">#REF!</definedName>
    <definedName name="EST" localSheetId="3">#REF!</definedName>
    <definedName name="EST">#REF!</definedName>
    <definedName name="ETPLAST">"$"</definedName>
    <definedName name="EUR">[13]PRMT!$E$36</definedName>
    <definedName name="euro" localSheetId="1">#REF!</definedName>
    <definedName name="euro" localSheetId="3">#REF!</definedName>
    <definedName name="euro">#REF!</definedName>
    <definedName name="euro1q03" localSheetId="1">#REF!</definedName>
    <definedName name="euro1q03" localSheetId="3">#REF!</definedName>
    <definedName name="euro1q03">#REF!</definedName>
    <definedName name="euro1q04" localSheetId="1">#REF!</definedName>
    <definedName name="euro1q04" localSheetId="3">#REF!</definedName>
    <definedName name="euro1q04">#REF!</definedName>
    <definedName name="euro1q05" localSheetId="1">#REF!</definedName>
    <definedName name="euro1q05" localSheetId="3">#REF!</definedName>
    <definedName name="euro1q05">#REF!</definedName>
    <definedName name="euro2q03" localSheetId="1">#REF!</definedName>
    <definedName name="euro2q03" localSheetId="3">#REF!</definedName>
    <definedName name="euro2q03">#REF!</definedName>
    <definedName name="euro2q04" localSheetId="1">#REF!</definedName>
    <definedName name="euro2q04" localSheetId="3">#REF!</definedName>
    <definedName name="euro2q04">#REF!</definedName>
    <definedName name="euro2q05" localSheetId="1">#REF!</definedName>
    <definedName name="euro2q05" localSheetId="3">#REF!</definedName>
    <definedName name="euro2q05">#REF!</definedName>
    <definedName name="euro3q03" localSheetId="1">#REF!</definedName>
    <definedName name="euro3q03" localSheetId="3">#REF!</definedName>
    <definedName name="euro3q03">#REF!</definedName>
    <definedName name="euro3q04" localSheetId="1">#REF!</definedName>
    <definedName name="euro3q04" localSheetId="3">#REF!</definedName>
    <definedName name="euro3q04">#REF!</definedName>
    <definedName name="euro3q05" localSheetId="1">#REF!</definedName>
    <definedName name="euro3q05" localSheetId="3">#REF!</definedName>
    <definedName name="euro3q05">#REF!</definedName>
    <definedName name="euro4q03" localSheetId="1">#REF!</definedName>
    <definedName name="euro4q03" localSheetId="3">#REF!</definedName>
    <definedName name="euro4q03">#REF!</definedName>
    <definedName name="euro4q04" localSheetId="1">#REF!</definedName>
    <definedName name="euro4q04" localSheetId="3">#REF!</definedName>
    <definedName name="euro4q04">#REF!</definedName>
    <definedName name="euro4q05" localSheetId="1">#REF!</definedName>
    <definedName name="euro4q05" localSheetId="3">#REF!</definedName>
    <definedName name="euro4q05">#REF!</definedName>
    <definedName name="EV__LASTREFTIME__" hidden="1">39867.6173842593</definedName>
    <definedName name="ÉvolutionD_H1" localSheetId="1">#REF!</definedName>
    <definedName name="ÉvolutionD_H1" localSheetId="3">#REF!</definedName>
    <definedName name="ÉvolutionD_H1">#REF!</definedName>
    <definedName name="ÉvolutionD_H2" localSheetId="1">#REF!</definedName>
    <definedName name="ÉvolutionD_H2" localSheetId="3">#REF!</definedName>
    <definedName name="ÉvolutionD_H2">#REF!</definedName>
    <definedName name="ÉvolutionD_H3" localSheetId="1">#REF!</definedName>
    <definedName name="ÉvolutionD_H3" localSheetId="3">#REF!</definedName>
    <definedName name="ÉvolutionD_H3">#REF!</definedName>
    <definedName name="ÉvolutionD_H4" localSheetId="1">#REF!</definedName>
    <definedName name="ÉvolutionD_H4" localSheetId="3">#REF!</definedName>
    <definedName name="ÉvolutionD_H4">#REF!</definedName>
    <definedName name="ÉvolutionD_H5" localSheetId="1">#REF!</definedName>
    <definedName name="ÉvolutionD_H5" localSheetId="3">#REF!</definedName>
    <definedName name="ÉvolutionD_H5">#REF!</definedName>
    <definedName name="ÉvolutionD_P1" localSheetId="1">#REF!</definedName>
    <definedName name="ÉvolutionD_P1" localSheetId="3">#REF!</definedName>
    <definedName name="ÉvolutionD_P1">#REF!</definedName>
    <definedName name="ÉvolutionD_P2" localSheetId="1">#REF!</definedName>
    <definedName name="ÉvolutionD_P2" localSheetId="3">#REF!</definedName>
    <definedName name="ÉvolutionD_P2">#REF!</definedName>
    <definedName name="ÉvolutionD_P3" localSheetId="1">#REF!</definedName>
    <definedName name="ÉvolutionD_P3" localSheetId="3">#REF!</definedName>
    <definedName name="ÉvolutionD_P3">#REF!</definedName>
    <definedName name="ÉvolutionD_P4" localSheetId="1">#REF!</definedName>
    <definedName name="ÉvolutionD_P4" localSheetId="3">#REF!</definedName>
    <definedName name="ÉvolutionD_P4">#REF!</definedName>
    <definedName name="ÉvolutionD_P5" localSheetId="1">#REF!</definedName>
    <definedName name="ÉvolutionD_P5" localSheetId="3">#REF!</definedName>
    <definedName name="ÉvolutionD_P5">#REF!</definedName>
    <definedName name="ÉvolutionD_P6" localSheetId="1">#REF!</definedName>
    <definedName name="ÉvolutionD_P6" localSheetId="3">#REF!</definedName>
    <definedName name="ÉvolutionD_P6">#REF!</definedName>
    <definedName name="ÉvolutionDette_H" localSheetId="1">#REF!</definedName>
    <definedName name="ÉvolutionDette_H" localSheetId="3">#REF!</definedName>
    <definedName name="ÉvolutionDette_H">#REF!</definedName>
    <definedName name="ÉvolutionDette_P" localSheetId="1">#REF!</definedName>
    <definedName name="ÉvolutionDette_P" localSheetId="3">#REF!</definedName>
    <definedName name="ÉvolutionDette_P">#REF!</definedName>
    <definedName name="EVP" localSheetId="1">#REF!</definedName>
    <definedName name="EVP" localSheetId="3">#REF!</definedName>
    <definedName name="EVP">#REF!</definedName>
    <definedName name="Excel" localSheetId="1">#REF!</definedName>
    <definedName name="Excel" localSheetId="3">#REF!</definedName>
    <definedName name="Excel">#REF!</definedName>
    <definedName name="Excel_BuiltIn__FilterDatabase" localSheetId="1">#REF!</definedName>
    <definedName name="Excel_BuiltIn__FilterDatabase" localSheetId="3">#REF!</definedName>
    <definedName name="Excel_BuiltIn__FilterDatabase">#REF!</definedName>
    <definedName name="Excel_BuiltIn__FilterDatabase_22" localSheetId="1">#REF!</definedName>
    <definedName name="Excel_BuiltIn__FilterDatabase_22" localSheetId="3">#REF!</definedName>
    <definedName name="Excel_BuiltIn__FilterDatabase_22">#REF!</definedName>
    <definedName name="Excel_BuiltIn__FilterDatabase_23" localSheetId="1">#REF!</definedName>
    <definedName name="Excel_BuiltIn__FilterDatabase_23" localSheetId="3">#REF!</definedName>
    <definedName name="Excel_BuiltIn__FilterDatabase_23">#REF!</definedName>
    <definedName name="Excel_BuiltIn__FilterDatabase_24" localSheetId="1">#REF!</definedName>
    <definedName name="Excel_BuiltIn__FilterDatabase_24" localSheetId="3">#REF!</definedName>
    <definedName name="Excel_BuiltIn__FilterDatabase_24">#REF!</definedName>
    <definedName name="Excel_BuiltIn__FilterDatabase_26" localSheetId="1">#REF!</definedName>
    <definedName name="Excel_BuiltIn__FilterDatabase_26" localSheetId="3">#REF!</definedName>
    <definedName name="Excel_BuiltIn__FilterDatabase_26">#REF!</definedName>
    <definedName name="Excel_BuiltIn__FilterDatabase_5" localSheetId="1">[14]eliminations!#REF!</definedName>
    <definedName name="Excel_BuiltIn__FilterDatabase_5" localSheetId="3">[14]eliminations!#REF!</definedName>
    <definedName name="Excel_BuiltIn__FilterDatabase_5">[14]eliminations!#REF!</definedName>
    <definedName name="Excel_BuiltIn_Database" localSheetId="1">#REF!</definedName>
    <definedName name="Excel_BuiltIn_Database" localSheetId="3">#REF!</definedName>
    <definedName name="Excel_BuiltIn_Database">#REF!</definedName>
    <definedName name="Excel_BuiltIn_Extract" localSheetId="1">#REF!</definedName>
    <definedName name="Excel_BuiltIn_Extract" localSheetId="3">#REF!</definedName>
    <definedName name="Excel_BuiltIn_Extract">#REF!</definedName>
    <definedName name="Excel_BuiltIn_Extract_4" localSheetId="1">#REF!</definedName>
    <definedName name="Excel_BuiltIn_Extract_4" localSheetId="3">#REF!</definedName>
    <definedName name="Excel_BuiltIn_Extract_4">#REF!</definedName>
    <definedName name="Excel_BuiltIn_Extract_8" localSheetId="1">#REF!</definedName>
    <definedName name="Excel_BuiltIn_Extract_8" localSheetId="3">#REF!</definedName>
    <definedName name="Excel_BuiltIn_Extract_8">#REF!</definedName>
    <definedName name="Excel_BuiltIn_Extract_9" localSheetId="1">#REF!</definedName>
    <definedName name="Excel_BuiltIn_Extract_9" localSheetId="3">#REF!</definedName>
    <definedName name="Excel_BuiltIn_Extract_9">#REF!</definedName>
    <definedName name="Excel_BuiltIn_Extract_9_4" localSheetId="1">#REF!</definedName>
    <definedName name="Excel_BuiltIn_Extract_9_4" localSheetId="3">#REF!</definedName>
    <definedName name="Excel_BuiltIn_Extract_9_4">#REF!</definedName>
    <definedName name="Excel_BuiltIn_Extract_9_8" localSheetId="1">#REF!</definedName>
    <definedName name="Excel_BuiltIn_Extract_9_8" localSheetId="3">#REF!</definedName>
    <definedName name="Excel_BuiltIn_Extract_9_8">#REF!</definedName>
    <definedName name="Excel_BuiltIn_Print_Area" localSheetId="1">#REF!</definedName>
    <definedName name="Excel_BuiltIn_Print_Area" localSheetId="3">#REF!</definedName>
    <definedName name="Excel_BuiltIn_Print_Area">#REF!</definedName>
    <definedName name="Excel_BuiltIn_Print_Area_0" localSheetId="1">#REF!</definedName>
    <definedName name="Excel_BuiltIn_Print_Area_0" localSheetId="3">#REF!</definedName>
    <definedName name="Excel_BuiltIn_Print_Area_0">#REF!</definedName>
    <definedName name="Excel_BuiltIn_Print_Area_1" localSheetId="1">#REF!</definedName>
    <definedName name="Excel_BuiltIn_Print_Area_1" localSheetId="3">#REF!</definedName>
    <definedName name="Excel_BuiltIn_Print_Area_1">#REF!</definedName>
    <definedName name="Excel_BuiltIn_Print_Area_1_1" localSheetId="1">#REF!,#REF!</definedName>
    <definedName name="Excel_BuiltIn_Print_Area_1_1" localSheetId="3">#REF!,#REF!</definedName>
    <definedName name="Excel_BuiltIn_Print_Area_1_1">#REF!,#REF!</definedName>
    <definedName name="Excel_BuiltIn_Print_Area_1_1_4" localSheetId="1">#REF!,#REF!</definedName>
    <definedName name="Excel_BuiltIn_Print_Area_1_1_4" localSheetId="3">#REF!,#REF!</definedName>
    <definedName name="Excel_BuiltIn_Print_Area_1_1_4">#REF!,#REF!</definedName>
    <definedName name="Excel_BuiltIn_Print_Area_10_1" localSheetId="1">#REF!</definedName>
    <definedName name="Excel_BuiltIn_Print_Area_10_1" localSheetId="3">#REF!</definedName>
    <definedName name="Excel_BuiltIn_Print_Area_10_1">#REF!</definedName>
    <definedName name="Excel_BuiltIn_Print_Area_11" localSheetId="1">#REF!</definedName>
    <definedName name="Excel_BuiltIn_Print_Area_11" localSheetId="3">#REF!</definedName>
    <definedName name="Excel_BuiltIn_Print_Area_11">#REF!</definedName>
    <definedName name="Excel_BuiltIn_Print_Area_11_1" localSheetId="1">#REF!</definedName>
    <definedName name="Excel_BuiltIn_Print_Area_11_1" localSheetId="3">#REF!</definedName>
    <definedName name="Excel_BuiltIn_Print_Area_11_1">#REF!</definedName>
    <definedName name="Excel_BuiltIn_Print_Area_11_1_1" localSheetId="1">#REF!</definedName>
    <definedName name="Excel_BuiltIn_Print_Area_11_1_1" localSheetId="3">#REF!</definedName>
    <definedName name="Excel_BuiltIn_Print_Area_11_1_1">#REF!</definedName>
    <definedName name="Excel_BuiltIn_Print_Area_12" localSheetId="1">#REF!</definedName>
    <definedName name="Excel_BuiltIn_Print_Area_12" localSheetId="3">#REF!</definedName>
    <definedName name="Excel_BuiltIn_Print_Area_12">#REF!</definedName>
    <definedName name="Excel_BuiltIn_Print_Area_12_1" localSheetId="1">#REF!</definedName>
    <definedName name="Excel_BuiltIn_Print_Area_12_1" localSheetId="3">#REF!</definedName>
    <definedName name="Excel_BuiltIn_Print_Area_12_1">#REF!</definedName>
    <definedName name="Excel_BuiltIn_Print_Area_12_1_1" localSheetId="1">#REF!</definedName>
    <definedName name="Excel_BuiltIn_Print_Area_12_1_1" localSheetId="3">#REF!</definedName>
    <definedName name="Excel_BuiltIn_Print_Area_12_1_1">#REF!</definedName>
    <definedName name="Excel_BuiltIn_Print_Area_13" localSheetId="1">#REF!</definedName>
    <definedName name="Excel_BuiltIn_Print_Area_13" localSheetId="3">#REF!</definedName>
    <definedName name="Excel_BuiltIn_Print_Area_13">#REF!</definedName>
    <definedName name="Excel_BuiltIn_Print_Area_14" localSheetId="1">#REF!</definedName>
    <definedName name="Excel_BuiltIn_Print_Area_14" localSheetId="3">#REF!</definedName>
    <definedName name="Excel_BuiltIn_Print_Area_14">#REF!</definedName>
    <definedName name="Excel_BuiltIn_Print_Area_14_1" localSheetId="1">#REF!</definedName>
    <definedName name="Excel_BuiltIn_Print_Area_14_1" localSheetId="3">#REF!</definedName>
    <definedName name="Excel_BuiltIn_Print_Area_14_1">#REF!</definedName>
    <definedName name="Excel_BuiltIn_Print_Area_14_1_1" localSheetId="1">#REF!</definedName>
    <definedName name="Excel_BuiltIn_Print_Area_14_1_1" localSheetId="3">#REF!</definedName>
    <definedName name="Excel_BuiltIn_Print_Area_14_1_1">#REF!</definedName>
    <definedName name="Excel_BuiltIn_Print_Area_15" localSheetId="1">#REF!</definedName>
    <definedName name="Excel_BuiltIn_Print_Area_15" localSheetId="3">#REF!</definedName>
    <definedName name="Excel_BuiltIn_Print_Area_15">#REF!</definedName>
    <definedName name="Excel_BuiltIn_Print_Area_16" localSheetId="1">#REF!</definedName>
    <definedName name="Excel_BuiltIn_Print_Area_16" localSheetId="3">#REF!</definedName>
    <definedName name="Excel_BuiltIn_Print_Area_16">#REF!</definedName>
    <definedName name="Excel_BuiltIn_Print_Area_16_1" localSheetId="1">#REF!</definedName>
    <definedName name="Excel_BuiltIn_Print_Area_16_1" localSheetId="3">#REF!</definedName>
    <definedName name="Excel_BuiltIn_Print_Area_16_1">#REF!</definedName>
    <definedName name="Excel_BuiltIn_Print_Area_17" localSheetId="1">#REF!</definedName>
    <definedName name="Excel_BuiltIn_Print_Area_17" localSheetId="3">#REF!</definedName>
    <definedName name="Excel_BuiltIn_Print_Area_17">#REF!</definedName>
    <definedName name="Excel_BuiltIn_Print_Area_18" localSheetId="1">#REF!</definedName>
    <definedName name="Excel_BuiltIn_Print_Area_18" localSheetId="3">#REF!</definedName>
    <definedName name="Excel_BuiltIn_Print_Area_18">#REF!</definedName>
    <definedName name="Excel_BuiltIn_Print_Area_18_1" localSheetId="1">#REF!</definedName>
    <definedName name="Excel_BuiltIn_Print_Area_18_1" localSheetId="3">#REF!</definedName>
    <definedName name="Excel_BuiltIn_Print_Area_18_1">#REF!</definedName>
    <definedName name="Excel_BuiltIn_Print_Area_19" localSheetId="1">#REF!</definedName>
    <definedName name="Excel_BuiltIn_Print_Area_19" localSheetId="3">#REF!</definedName>
    <definedName name="Excel_BuiltIn_Print_Area_19">#REF!</definedName>
    <definedName name="Excel_BuiltIn_Print_Area_2_1" localSheetId="1">#REF!</definedName>
    <definedName name="Excel_BuiltIn_Print_Area_2_1" localSheetId="3">#REF!</definedName>
    <definedName name="Excel_BuiltIn_Print_Area_2_1">#REF!</definedName>
    <definedName name="Excel_BuiltIn_Print_Area_21" localSheetId="1">#REF!</definedName>
    <definedName name="Excel_BuiltIn_Print_Area_21" localSheetId="3">#REF!</definedName>
    <definedName name="Excel_BuiltIn_Print_Area_21">#REF!</definedName>
    <definedName name="Excel_BuiltIn_Print_Area_3_1" localSheetId="1">#REF!</definedName>
    <definedName name="Excel_BuiltIn_Print_Area_3_1" localSheetId="3">#REF!</definedName>
    <definedName name="Excel_BuiltIn_Print_Area_3_1">#REF!</definedName>
    <definedName name="Excel_BuiltIn_Print_Area_4" localSheetId="1">#REF!</definedName>
    <definedName name="Excel_BuiltIn_Print_Area_4" localSheetId="3">#REF!</definedName>
    <definedName name="Excel_BuiltIn_Print_Area_4">#REF!</definedName>
    <definedName name="Excel_BuiltIn_Print_Area_5_1" localSheetId="1">#REF!</definedName>
    <definedName name="Excel_BuiltIn_Print_Area_5_1" localSheetId="3">#REF!</definedName>
    <definedName name="Excel_BuiltIn_Print_Area_5_1">#REF!</definedName>
    <definedName name="Excel_BuiltIn_Print_Area_5_1_1" localSheetId="1">#REF!</definedName>
    <definedName name="Excel_BuiltIn_Print_Area_5_1_1" localSheetId="3">#REF!</definedName>
    <definedName name="Excel_BuiltIn_Print_Area_5_1_1">#REF!</definedName>
    <definedName name="Excel_BuiltIn_Print_Area_6" localSheetId="1">#REF!</definedName>
    <definedName name="Excel_BuiltIn_Print_Area_6" localSheetId="3">#REF!</definedName>
    <definedName name="Excel_BuiltIn_Print_Area_6">#REF!</definedName>
    <definedName name="Excel_BuiltIn_Print_Area_7" localSheetId="1">#REF!</definedName>
    <definedName name="Excel_BuiltIn_Print_Area_7" localSheetId="3">#REF!</definedName>
    <definedName name="Excel_BuiltIn_Print_Area_7">#REF!</definedName>
    <definedName name="Excel_BuiltIn_Print_Area_8" localSheetId="1">#REF!</definedName>
    <definedName name="Excel_BuiltIn_Print_Area_8" localSheetId="3">#REF!</definedName>
    <definedName name="Excel_BuiltIn_Print_Area_8">#REF!</definedName>
    <definedName name="Excel_BuiltIn_Print_Area_9" localSheetId="1">#REF!</definedName>
    <definedName name="Excel_BuiltIn_Print_Area_9" localSheetId="3">#REF!</definedName>
    <definedName name="Excel_BuiltIn_Print_Area_9">#REF!</definedName>
    <definedName name="Excel_BuiltIn_Print_Titles_1" localSheetId="1">#REF!</definedName>
    <definedName name="Excel_BuiltIn_Print_Titles_1" localSheetId="3">#REF!</definedName>
    <definedName name="Excel_BuiltIn_Print_Titles_1">#REF!</definedName>
    <definedName name="Excel_BuiltIn_Print_Titles_10_1" localSheetId="1">#REF!</definedName>
    <definedName name="Excel_BuiltIn_Print_Titles_10_1" localSheetId="3">#REF!</definedName>
    <definedName name="Excel_BuiltIn_Print_Titles_10_1">#REF!</definedName>
    <definedName name="Excel_BuiltIn_Print_Titles_11_1" localSheetId="1">#REF!</definedName>
    <definedName name="Excel_BuiltIn_Print_Titles_11_1" localSheetId="3">#REF!</definedName>
    <definedName name="Excel_BuiltIn_Print_Titles_11_1">#REF!</definedName>
    <definedName name="Excel_BuiltIn_Print_Titles_12_1" localSheetId="1">#REF!</definedName>
    <definedName name="Excel_BuiltIn_Print_Titles_12_1" localSheetId="3">#REF!</definedName>
    <definedName name="Excel_BuiltIn_Print_Titles_12_1">#REF!</definedName>
    <definedName name="Excel_BuiltIn_Print_Titles_15" localSheetId="1">#REF!</definedName>
    <definedName name="Excel_BuiltIn_Print_Titles_15" localSheetId="3">#REF!</definedName>
    <definedName name="Excel_BuiltIn_Print_Titles_15">#REF!</definedName>
    <definedName name="Excel_BuiltIn_Print_Titles_16" localSheetId="1">#REF!</definedName>
    <definedName name="Excel_BuiltIn_Print_Titles_16" localSheetId="3">#REF!</definedName>
    <definedName name="Excel_BuiltIn_Print_Titles_16">#REF!</definedName>
    <definedName name="Excel_BuiltIn_Print_Titles_16_1" localSheetId="1">#REF!</definedName>
    <definedName name="Excel_BuiltIn_Print_Titles_16_1" localSheetId="3">#REF!</definedName>
    <definedName name="Excel_BuiltIn_Print_Titles_16_1">#REF!</definedName>
    <definedName name="Excel_BuiltIn_Print_Titles_17" localSheetId="1">#REF!</definedName>
    <definedName name="Excel_BuiltIn_Print_Titles_17" localSheetId="3">#REF!</definedName>
    <definedName name="Excel_BuiltIn_Print_Titles_17">#REF!</definedName>
    <definedName name="Excel_BuiltIn_Print_Titles_18" localSheetId="1">#REF!</definedName>
    <definedName name="Excel_BuiltIn_Print_Titles_18" localSheetId="3">#REF!</definedName>
    <definedName name="Excel_BuiltIn_Print_Titles_18">#REF!</definedName>
    <definedName name="Excel_BuiltIn_Print_Titles_19" localSheetId="1">#REF!</definedName>
    <definedName name="Excel_BuiltIn_Print_Titles_19" localSheetId="3">#REF!</definedName>
    <definedName name="Excel_BuiltIn_Print_Titles_19">#REF!</definedName>
    <definedName name="Excel_BuiltIn_Print_Titles_21" localSheetId="1">#REF!</definedName>
    <definedName name="Excel_BuiltIn_Print_Titles_21" localSheetId="3">#REF!</definedName>
    <definedName name="Excel_BuiltIn_Print_Titles_21">#REF!</definedName>
    <definedName name="Excel_BuiltIn_Print_Titles_4">"$#REF!.$A$1:$D$31989"</definedName>
    <definedName name="Excel_BuiltIn_Print_Titles_7" localSheetId="1">#REF!</definedName>
    <definedName name="Excel_BuiltIn_Print_Titles_7" localSheetId="3">#REF!</definedName>
    <definedName name="Excel_BuiltIn_Print_Titles_7">#REF!</definedName>
    <definedName name="Excel_BuiltIn_Print_Titles_9" localSheetId="1">#REF!</definedName>
    <definedName name="Excel_BuiltIn_Print_Titles_9" localSheetId="3">#REF!</definedName>
    <definedName name="Excel_BuiltIn_Print_Titles_9">#REF!</definedName>
    <definedName name="Exchange">8025</definedName>
    <definedName name="EXP" localSheetId="1">#REF!</definedName>
    <definedName name="EXP" localSheetId="3">#REF!</definedName>
    <definedName name="EXP">#REF!</definedName>
    <definedName name="Exp_BKD" localSheetId="1">#REF!</definedName>
    <definedName name="Exp_BKD" localSheetId="3">#REF!</definedName>
    <definedName name="Exp_BKD">#REF!</definedName>
    <definedName name="Exp_BKD_YTD" localSheetId="1">#REF!</definedName>
    <definedName name="Exp_BKD_YTD" localSheetId="3">#REF!</definedName>
    <definedName name="Exp_BKD_YTD">#REF!</definedName>
    <definedName name="Exp_BKK" localSheetId="1">#REF!</definedName>
    <definedName name="Exp_BKK" localSheetId="3">#REF!</definedName>
    <definedName name="Exp_BKK">#REF!</definedName>
    <definedName name="Exp_BKK_YTD" localSheetId="1">#REF!</definedName>
    <definedName name="Exp_BKK_YTD" localSheetId="3">#REF!</definedName>
    <definedName name="Exp_BKK_YTD">#REF!</definedName>
    <definedName name="Exp_KSN" localSheetId="1">#REF!</definedName>
    <definedName name="Exp_KSN" localSheetId="3">#REF!</definedName>
    <definedName name="Exp_KSN">#REF!</definedName>
    <definedName name="Exp_KSN_YTD" localSheetId="1">#REF!</definedName>
    <definedName name="Exp_KSN_YTD" localSheetId="3">#REF!</definedName>
    <definedName name="Exp_KSN_YTD">#REF!</definedName>
    <definedName name="Export_pwr_MW" localSheetId="1">#REF!</definedName>
    <definedName name="Export_pwr_MW" localSheetId="3">#REF!</definedName>
    <definedName name="Export_pwr_MW">#REF!</definedName>
    <definedName name="Export_SSP_Firm" localSheetId="1">#REF!</definedName>
    <definedName name="Export_SSP_Firm" localSheetId="3">#REF!</definedName>
    <definedName name="Export_SSP_Firm">#REF!</definedName>
    <definedName name="Export_Stm_Tph" localSheetId="1">#REF!</definedName>
    <definedName name="Export_Stm_Tph" localSheetId="3">#REF!</definedName>
    <definedName name="Export_Stm_Tph">#REF!</definedName>
    <definedName name="ExportFile">#N/A</definedName>
    <definedName name="Extra_Pay" localSheetId="1">#REF!</definedName>
    <definedName name="Extra_Pay" localSheetId="3">#REF!</definedName>
    <definedName name="Extra_Pay">#REF!</definedName>
    <definedName name="F1_" localSheetId="1">#REF!</definedName>
    <definedName name="F1_" localSheetId="3">#REF!</definedName>
    <definedName name="F1_">#REF!</definedName>
    <definedName name="F2_" localSheetId="1">#REF!</definedName>
    <definedName name="F2_" localSheetId="3">#REF!</definedName>
    <definedName name="F2_">#REF!</definedName>
    <definedName name="FA" localSheetId="1">#REF!</definedName>
    <definedName name="FA" localSheetId="3">#REF!</definedName>
    <definedName name="FA">#REF!</definedName>
    <definedName name="fbvb" localSheetId="1">#REF!</definedName>
    <definedName name="fbvb" localSheetId="3">#REF!</definedName>
    <definedName name="fbvb">#REF!</definedName>
    <definedName name="FCIEROMES" localSheetId="1">#REF!</definedName>
    <definedName name="FCIEROMES" localSheetId="3">#REF!</definedName>
    <definedName name="FCIEROMES">#REF!</definedName>
    <definedName name="fd" localSheetId="1">#REF!</definedName>
    <definedName name="fd" localSheetId="3">#REF!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1">#REF!</definedName>
    <definedName name="fdf" localSheetId="3">#REF!</definedName>
    <definedName name="fdf">#REF!</definedName>
    <definedName name="fdfdfdf" localSheetId="1">#REF!</definedName>
    <definedName name="fdfdfdf" localSheetId="3">#REF!</definedName>
    <definedName name="fdfdfdf">#REF!</definedName>
    <definedName name="fdfdfdfdf" localSheetId="1">#REF!</definedName>
    <definedName name="fdfdfdfdf" localSheetId="3">#REF!</definedName>
    <definedName name="fdfdfdfdf">#REF!</definedName>
    <definedName name="fdfdfdfdffffffffffffffffffffffffffffffffffffffffffffffff" localSheetId="1">#REF!</definedName>
    <definedName name="fdfdfdfdffffffffffffffffffffffffffffffffffffffffffffffff" localSheetId="3">#REF!</definedName>
    <definedName name="fdfdfdfdffffffffffffffffffffffffffffffffffffffffffffffff">#REF!</definedName>
    <definedName name="Febbbb" hidden="1">{#N/A,#N/A,FALSE,"INV14"}</definedName>
    <definedName name="Febbbb_1" hidden="1">{#N/A,#N/A,FALSE,"INV14"}</definedName>
    <definedName name="FEBRERO" localSheetId="1">#REF!</definedName>
    <definedName name="FEBRERO" localSheetId="3">#REF!</definedName>
    <definedName name="FEBRERO">#REF!</definedName>
    <definedName name="fecha" localSheetId="1">#REF!</definedName>
    <definedName name="fecha" localSheetId="3">#REF!</definedName>
    <definedName name="fecha">#REF!</definedName>
    <definedName name="FENOLCC" localSheetId="1">#REF!</definedName>
    <definedName name="FENOLCC" localSheetId="3">#REF!</definedName>
    <definedName name="FENOLCC">#REF!</definedName>
    <definedName name="FEVEREIRO" localSheetId="1">#REF!</definedName>
    <definedName name="FEVEREIRO" localSheetId="3">#REF!</definedName>
    <definedName name="FEVEREIRO">#REF!</definedName>
    <definedName name="ff" localSheetId="1">#REF!</definedName>
    <definedName name="ff" localSheetId="3">#REF!</definedName>
    <definedName name="ff">#REF!</definedName>
    <definedName name="ffdf" localSheetId="1">#REF!</definedName>
    <definedName name="ffdf" localSheetId="3">#REF!</definedName>
    <definedName name="ffdf">#REF!</definedName>
    <definedName name="ffdfdfdfdfdfdfdfdfdfdfdfd" localSheetId="1">#REF!</definedName>
    <definedName name="ffdfdfdfdfdfdfdfdfdfdfdfd" localSheetId="3">#REF!</definedName>
    <definedName name="ffdfdfdfdfdfdfdfdfdfdfdfd">#REF!</definedName>
    <definedName name="fff" localSheetId="1">#REF!</definedName>
    <definedName name="fff" localSheetId="3">#REF!</definedName>
    <definedName name="fff">#REF!</definedName>
    <definedName name="ffffffffffffffffffffffffff" localSheetId="1">#REF!</definedName>
    <definedName name="ffffffffffffffffffffffffff" localSheetId="3">#REF!</definedName>
    <definedName name="ffffffffffffffffffffffffff">#REF!</definedName>
    <definedName name="ffffffffffffffffffffffffffffffffffffffffffffffffffffffffffffffffffff" localSheetId="1">#REF!</definedName>
    <definedName name="ffffffffffffffffffffffffffffffffffffffffffffffffffffffffffffffffffff" localSheetId="3">#REF!</definedName>
    <definedName name="ffffffffffffffffffffffffffffffffffffffffffffffffffffffffffffffffffff">#REF!</definedName>
    <definedName name="fg" localSheetId="1" hidden="1">#REF!</definedName>
    <definedName name="fg" localSheetId="3" hidden="1">#REF!</definedName>
    <definedName name="fg" hidden="1">#REF!</definedName>
    <definedName name="fgfhgfmhg" localSheetId="1">#REF!</definedName>
    <definedName name="fgfhgfmhg" localSheetId="3">#REF!</definedName>
    <definedName name="fgfhgfmhg">#REF!</definedName>
    <definedName name="fijos" localSheetId="1">#REF!</definedName>
    <definedName name="fijos" localSheetId="3">#REF!</definedName>
    <definedName name="fijos">#REF!</definedName>
    <definedName name="fijosta" localSheetId="1">#REF!</definedName>
    <definedName name="fijosta" localSheetId="3">#REF!</definedName>
    <definedName name="fijosta">#REF!</definedName>
    <definedName name="FILABD" localSheetId="1">#REF!</definedName>
    <definedName name="FILABD" localSheetId="3">#REF!</definedName>
    <definedName name="FILABD">#REF!</definedName>
    <definedName name="file" hidden="1">{#N/A,#N/A,FALSE,"CAT3516";#N/A,#N/A,FALSE,"CAT3608";#N/A,#N/A,FALSE,"Wartsila";#N/A,#N/A,FALSE,"Asm";#N/A,#N/A,FALSE,"DG cost"}</definedName>
    <definedName name="File.Type" localSheetId="1" hidden="1">#REF!</definedName>
    <definedName name="File.Type" localSheetId="3" hidden="1">#REF!</definedName>
    <definedName name="File.Type" hidden="1">#REF!</definedName>
    <definedName name="file_1" hidden="1">{#N/A,#N/A,FALSE,"CAT3516";#N/A,#N/A,FALSE,"CAT3608";#N/A,#N/A,FALSE,"Wartsila";#N/A,#N/A,FALSE,"Asm";#N/A,#N/A,FALSE,"DG cost"}</definedName>
    <definedName name="file_1_1" hidden="1">{#N/A,#N/A,FALSE,"CAT3516";#N/A,#N/A,FALSE,"CAT3608";#N/A,#N/A,FALSE,"Wartsila";#N/A,#N/A,FALSE,"Asm";#N/A,#N/A,FALSE,"DG cost"}</definedName>
    <definedName name="file_1_2" hidden="1">{#N/A,#N/A,FALSE,"CAT3516";#N/A,#N/A,FALSE,"CAT3608";#N/A,#N/A,FALSE,"Wartsila";#N/A,#N/A,FALSE,"Asm";#N/A,#N/A,FALSE,"DG cost"}</definedName>
    <definedName name="file_2" hidden="1">{#N/A,#N/A,FALSE,"CAT3516";#N/A,#N/A,FALSE,"CAT3608";#N/A,#N/A,FALSE,"Wartsila";#N/A,#N/A,FALSE,"Asm";#N/A,#N/A,FALSE,"DG cost"}</definedName>
    <definedName name="file_3" hidden="1">{#N/A,#N/A,FALSE,"CAT3516";#N/A,#N/A,FALSE,"CAT3608";#N/A,#N/A,FALSE,"Wartsila";#N/A,#N/A,FALSE,"Asm";#N/A,#N/A,FALSE,"DG cost"}</definedName>
    <definedName name="FILIAL" localSheetId="1">#REF!</definedName>
    <definedName name="FILIAL" localSheetId="3">#REF!</definedName>
    <definedName name="FILIAL">#REF!</definedName>
    <definedName name="FILL" localSheetId="1" hidden="1">#REF!</definedName>
    <definedName name="FILL" localSheetId="3" hidden="1">#REF!</definedName>
    <definedName name="FILL" hidden="1">#REF!</definedName>
    <definedName name="Filt2" localSheetId="1">'[15]Sum_Exp Delta'!#REF!</definedName>
    <definedName name="Filt2" localSheetId="3">'[15]Sum_Exp Delta'!#REF!</definedName>
    <definedName name="Filt2">'[15]Sum_Exp Delta'!#REF!</definedName>
    <definedName name="Filt2_4" localSheetId="1">'[15]Sum_Exp Delta'!#REF!</definedName>
    <definedName name="Filt2_4" localSheetId="3">'[15]Sum_Exp Delta'!#REF!</definedName>
    <definedName name="Filt2_4">'[15]Sum_Exp Delta'!#REF!</definedName>
    <definedName name="Filt2_8" localSheetId="1">'[15]Sum_Exp Delta'!#REF!</definedName>
    <definedName name="Filt2_8" localSheetId="3">'[15]Sum_Exp Delta'!#REF!</definedName>
    <definedName name="Filt2_8">'[15]Sum_Exp Delta'!#REF!</definedName>
    <definedName name="Filt2_9" localSheetId="1">#REF!</definedName>
    <definedName name="Filt2_9" localSheetId="3">#REF!</definedName>
    <definedName name="Filt2_9">#REF!</definedName>
    <definedName name="Filt2_9_4" localSheetId="1">#REF!</definedName>
    <definedName name="Filt2_9_4" localSheetId="3">#REF!</definedName>
    <definedName name="Filt2_9_4">#REF!</definedName>
    <definedName name="Filt2_9_8" localSheetId="1">#REF!</definedName>
    <definedName name="Filt2_9_8" localSheetId="3">#REF!</definedName>
    <definedName name="Filt2_9_8">#REF!</definedName>
    <definedName name="FILTRADA" localSheetId="1">#REF!</definedName>
    <definedName name="FILTRADA" localSheetId="3">#REF!</definedName>
    <definedName name="FILTRADA">#REF!</definedName>
    <definedName name="FILTRADACC" localSheetId="1">#REF!</definedName>
    <definedName name="FILTRADACC" localSheetId="3">#REF!</definedName>
    <definedName name="FILTRADACC">#REF!</definedName>
    <definedName name="FINAL" localSheetId="1">#REF!</definedName>
    <definedName name="FINAL" localSheetId="3">#REF!</definedName>
    <definedName name="FINAL">#REF!</definedName>
    <definedName name="Financialchagres1999" localSheetId="1">#REF!</definedName>
    <definedName name="Financialchagres1999" localSheetId="3">#REF!</definedName>
    <definedName name="Financialchagres1999">#REF!</definedName>
    <definedName name="FIX_ASSET" localSheetId="1">#REF!</definedName>
    <definedName name="FIX_ASSET" localSheetId="3">#REF!</definedName>
    <definedName name="FIX_ASSET">#REF!</definedName>
    <definedName name="fjfj" localSheetId="1">#REF!</definedName>
    <definedName name="fjfj" localSheetId="3">#REF!</definedName>
    <definedName name="fjfj">#REF!</definedName>
    <definedName name="FL">"$#REF!.$D$47"</definedName>
    <definedName name="FLOW" localSheetId="1">#REF!</definedName>
    <definedName name="FLOW" localSheetId="3">#REF!</definedName>
    <definedName name="FLOW">#REF!</definedName>
    <definedName name="FLUJOS_DE_CAJA_._PRESUPUESTO_1.998" localSheetId="1">#REF!</definedName>
    <definedName name="FLUJOS_DE_CAJA_._PRESUPUESTO_1.998" localSheetId="3">#REF!</definedName>
    <definedName name="FLUJOS_DE_CAJA_._PRESUPUESTO_1.998">#REF!</definedName>
    <definedName name="FluxActExpl_H1" localSheetId="1">#REF!</definedName>
    <definedName name="FluxActExpl_H1" localSheetId="3">#REF!</definedName>
    <definedName name="FluxActExpl_H1">#REF!</definedName>
    <definedName name="FluxActExpl_H2" localSheetId="1">#REF!</definedName>
    <definedName name="FluxActExpl_H2" localSheetId="3">#REF!</definedName>
    <definedName name="FluxActExpl_H2">#REF!</definedName>
    <definedName name="FluxActExpl_H3" localSheetId="1">#REF!</definedName>
    <definedName name="FluxActExpl_H3" localSheetId="3">#REF!</definedName>
    <definedName name="FluxActExpl_H3">#REF!</definedName>
    <definedName name="FluxActExpl_H4" localSheetId="1">#REF!</definedName>
    <definedName name="FluxActExpl_H4" localSheetId="3">#REF!</definedName>
    <definedName name="FluxActExpl_H4">#REF!</definedName>
    <definedName name="FluxActExpl_H5" localSheetId="1">#REF!</definedName>
    <definedName name="FluxActExpl_H5" localSheetId="3">#REF!</definedName>
    <definedName name="FluxActExpl_H5">#REF!</definedName>
    <definedName name="FluxActExpl_I1" localSheetId="1">#REF!</definedName>
    <definedName name="FluxActExpl_I1" localSheetId="3">#REF!</definedName>
    <definedName name="FluxActExpl_I1">#REF!</definedName>
    <definedName name="FluxActExpl_I2" localSheetId="1">#REF!</definedName>
    <definedName name="FluxActExpl_I2" localSheetId="3">#REF!</definedName>
    <definedName name="FluxActExpl_I2">#REF!</definedName>
    <definedName name="FluxActExpl_P1" localSheetId="1">#REF!</definedName>
    <definedName name="FluxActExpl_P1" localSheetId="3">#REF!</definedName>
    <definedName name="FluxActExpl_P1">#REF!</definedName>
    <definedName name="FluxActExpl_P2" localSheetId="1">#REF!</definedName>
    <definedName name="FluxActExpl_P2" localSheetId="3">#REF!</definedName>
    <definedName name="FluxActExpl_P2">#REF!</definedName>
    <definedName name="FluxActExpl_P3" localSheetId="1">#REF!</definedName>
    <definedName name="FluxActExpl_P3" localSheetId="3">#REF!</definedName>
    <definedName name="FluxActExpl_P3">#REF!</definedName>
    <definedName name="FluxActExpl_P4" localSheetId="1">#REF!</definedName>
    <definedName name="FluxActExpl_P4" localSheetId="3">#REF!</definedName>
    <definedName name="FluxActExpl_P4">#REF!</definedName>
    <definedName name="FluxActExpl_P5" localSheetId="1">#REF!</definedName>
    <definedName name="FluxActExpl_P5" localSheetId="3">#REF!</definedName>
    <definedName name="FluxActExpl_P5">#REF!</definedName>
    <definedName name="FluxActExpl_P6" localSheetId="1">#REF!</definedName>
    <definedName name="FluxActExpl_P6" localSheetId="3">#REF!</definedName>
    <definedName name="FluxActExpl_P6">#REF!</definedName>
    <definedName name="FluxActFin_H1" localSheetId="1">#REF!</definedName>
    <definedName name="FluxActFin_H1" localSheetId="3">#REF!</definedName>
    <definedName name="FluxActFin_H1">#REF!</definedName>
    <definedName name="FluxActFin_H2" localSheetId="1">#REF!</definedName>
    <definedName name="FluxActFin_H2" localSheetId="3">#REF!</definedName>
    <definedName name="FluxActFin_H2">#REF!</definedName>
    <definedName name="FluxActFin_H3" localSheetId="1">#REF!</definedName>
    <definedName name="FluxActFin_H3" localSheetId="3">#REF!</definedName>
    <definedName name="FluxActFin_H3">#REF!</definedName>
    <definedName name="FluxActFin_H4" localSheetId="1">#REF!</definedName>
    <definedName name="FluxActFin_H4" localSheetId="3">#REF!</definedName>
    <definedName name="FluxActFin_H4">#REF!</definedName>
    <definedName name="FluxActFin_H5" localSheetId="1">#REF!</definedName>
    <definedName name="FluxActFin_H5" localSheetId="3">#REF!</definedName>
    <definedName name="FluxActFin_H5">#REF!</definedName>
    <definedName name="FluxActFin_I1" localSheetId="1">#REF!</definedName>
    <definedName name="FluxActFin_I1" localSheetId="3">#REF!</definedName>
    <definedName name="FluxActFin_I1">#REF!</definedName>
    <definedName name="FluxActFin_I2" localSheetId="1">#REF!</definedName>
    <definedName name="FluxActFin_I2" localSheetId="3">#REF!</definedName>
    <definedName name="FluxActFin_I2">#REF!</definedName>
    <definedName name="FluxActFin_P1" localSheetId="1">#REF!</definedName>
    <definedName name="FluxActFin_P1" localSheetId="3">#REF!</definedName>
    <definedName name="FluxActFin_P1">#REF!</definedName>
    <definedName name="FluxActFin_P2" localSheetId="1">#REF!</definedName>
    <definedName name="FluxActFin_P2" localSheetId="3">#REF!</definedName>
    <definedName name="FluxActFin_P2">#REF!</definedName>
    <definedName name="FluxActFin_P3" localSheetId="1">#REF!</definedName>
    <definedName name="FluxActFin_P3" localSheetId="3">#REF!</definedName>
    <definedName name="FluxActFin_P3">#REF!</definedName>
    <definedName name="FluxActFin_P4" localSheetId="1">#REF!</definedName>
    <definedName name="FluxActFin_P4" localSheetId="3">#REF!</definedName>
    <definedName name="FluxActFin_P4">#REF!</definedName>
    <definedName name="FluxActFin_P5" localSheetId="1">#REF!</definedName>
    <definedName name="FluxActFin_P5" localSheetId="3">#REF!</definedName>
    <definedName name="FluxActFin_P5">#REF!</definedName>
    <definedName name="FluxActFin_P6" localSheetId="1">#REF!</definedName>
    <definedName name="FluxActFin_P6" localSheetId="3">#REF!</definedName>
    <definedName name="FluxActFin_P6">#REF!</definedName>
    <definedName name="FluxActInv_H1" localSheetId="1">#REF!</definedName>
    <definedName name="FluxActInv_H1" localSheetId="3">#REF!</definedName>
    <definedName name="FluxActInv_H1">#REF!</definedName>
    <definedName name="FluxActInv_H2" localSheetId="1">#REF!</definedName>
    <definedName name="FluxActInv_H2" localSheetId="3">#REF!</definedName>
    <definedName name="FluxActInv_H2">#REF!</definedName>
    <definedName name="FluxActInv_H3" localSheetId="1">#REF!</definedName>
    <definedName name="FluxActInv_H3" localSheetId="3">#REF!</definedName>
    <definedName name="FluxActInv_H3">#REF!</definedName>
    <definedName name="FluxActInv_H4" localSheetId="1">#REF!</definedName>
    <definedName name="FluxActInv_H4" localSheetId="3">#REF!</definedName>
    <definedName name="FluxActInv_H4">#REF!</definedName>
    <definedName name="FluxActInv_H5" localSheetId="1">#REF!</definedName>
    <definedName name="FluxActInv_H5" localSheetId="3">#REF!</definedName>
    <definedName name="FluxActInv_H5">#REF!</definedName>
    <definedName name="FluxActInv_I1" localSheetId="1">#REF!</definedName>
    <definedName name="FluxActInv_I1" localSheetId="3">#REF!</definedName>
    <definedName name="FluxActInv_I1">#REF!</definedName>
    <definedName name="FluxActInv_I2" localSheetId="1">#REF!</definedName>
    <definedName name="FluxActInv_I2" localSheetId="3">#REF!</definedName>
    <definedName name="FluxActInv_I2">#REF!</definedName>
    <definedName name="FluxActInv_P1" localSheetId="1">#REF!</definedName>
    <definedName name="FluxActInv_P1" localSheetId="3">#REF!</definedName>
    <definedName name="FluxActInv_P1">#REF!</definedName>
    <definedName name="FluxActInv_P2" localSheetId="1">#REF!</definedName>
    <definedName name="FluxActInv_P2" localSheetId="3">#REF!</definedName>
    <definedName name="FluxActInv_P2">#REF!</definedName>
    <definedName name="FluxActInv_P3" localSheetId="1">#REF!</definedName>
    <definedName name="FluxActInv_P3" localSheetId="3">#REF!</definedName>
    <definedName name="FluxActInv_P3">#REF!</definedName>
    <definedName name="FluxActInv_P4" localSheetId="1">#REF!</definedName>
    <definedName name="FluxActInv_P4" localSheetId="3">#REF!</definedName>
    <definedName name="FluxActInv_P4">#REF!</definedName>
    <definedName name="FluxActInv_P5" localSheetId="1">#REF!</definedName>
    <definedName name="FluxActInv_P5" localSheetId="3">#REF!</definedName>
    <definedName name="FluxActInv_P5">#REF!</definedName>
    <definedName name="FluxActInv_P6" localSheetId="1">#REF!</definedName>
    <definedName name="FluxActInv_P6" localSheetId="3">#REF!</definedName>
    <definedName name="FluxActInv_P6">#REF!</definedName>
    <definedName name="FluxTrésorerieActExp_H" localSheetId="1">#REF!</definedName>
    <definedName name="FluxTrésorerieActExp_H" localSheetId="3">#REF!</definedName>
    <definedName name="FluxTrésorerieActExp_H">#REF!</definedName>
    <definedName name="FluxTrésorerieActExp_P" localSheetId="1">#REF!</definedName>
    <definedName name="FluxTrésorerieActExp_P" localSheetId="3">#REF!</definedName>
    <definedName name="FluxTrésorerieActExp_P">#REF!</definedName>
    <definedName name="FluxTrésorerieActFin_H" localSheetId="1">#REF!</definedName>
    <definedName name="FluxTrésorerieActFin_H" localSheetId="3">#REF!</definedName>
    <definedName name="FluxTrésorerieActFin_H">#REF!</definedName>
    <definedName name="FluxTrésorerieActFin_P" localSheetId="1">#REF!</definedName>
    <definedName name="FluxTrésorerieActFin_P" localSheetId="3">#REF!</definedName>
    <definedName name="FluxTrésorerieActFin_P">#REF!</definedName>
    <definedName name="FluxTrésorerieActInv_H" localSheetId="1">#REF!</definedName>
    <definedName name="FluxTrésorerieActInv_H" localSheetId="3">#REF!</definedName>
    <definedName name="FluxTrésorerieActInv_H">#REF!</definedName>
    <definedName name="FluxTrésorerieActInv_P" localSheetId="1">#REF!</definedName>
    <definedName name="FluxTrésorerieActInv_P" localSheetId="3">#REF!</definedName>
    <definedName name="FluxTrésorerieActInv_P">#REF!</definedName>
    <definedName name="FO_Btu_2" localSheetId="1">#REF!</definedName>
    <definedName name="FO_Btu_2" localSheetId="3">#REF!</definedName>
    <definedName name="FO_Btu_2">#REF!</definedName>
    <definedName name="FO_VPSum" localSheetId="1">#REF!</definedName>
    <definedName name="FO_VPSum" localSheetId="3">#REF!</definedName>
    <definedName name="FO_VPSum">#REF!</definedName>
    <definedName name="FONDOS" localSheetId="1">#REF!</definedName>
    <definedName name="FONDOS" localSheetId="3">#REF!</definedName>
    <definedName name="FONDOS">#REF!</definedName>
    <definedName name="FORACCOUNTING" localSheetId="1">#REF!</definedName>
    <definedName name="FORACCOUNTING" localSheetId="3">#REF!</definedName>
    <definedName name="FORACCOUNTING">#REF!</definedName>
    <definedName name="FORACCOUNTING2" localSheetId="1">#REF!</definedName>
    <definedName name="FORACCOUNTING2" localSheetId="3">#REF!</definedName>
    <definedName name="FORACCOUNTING2">#REF!</definedName>
    <definedName name="ForAccountingg2" localSheetId="1">#REF!</definedName>
    <definedName name="ForAccountingg2" localSheetId="3">#REF!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1">#REF!</definedName>
    <definedName name="FOY" localSheetId="3">#REF!</definedName>
    <definedName name="FOY">#REF!</definedName>
    <definedName name="FOYDT" localSheetId="1">#REF!</definedName>
    <definedName name="FOYDT" localSheetId="3">#REF!</definedName>
    <definedName name="FOYDT">#REF!</definedName>
    <definedName name="fre" localSheetId="1">#REF!</definedName>
    <definedName name="fre" localSheetId="3">#REF!</definedName>
    <definedName name="fre">#REF!</definedName>
    <definedName name="fred">#N/A</definedName>
    <definedName name="FREIGHT" localSheetId="1">#REF!</definedName>
    <definedName name="FREIGHT" localSheetId="3">#REF!</definedName>
    <definedName name="FREIGHT">#REF!</definedName>
    <definedName name="FSoPacific" hidden="1">{"BS",#N/A,FALSE,"USA"}</definedName>
    <definedName name="FUEL" localSheetId="1">#REF!</definedName>
    <definedName name="FUEL" localSheetId="3">#REF!</definedName>
    <definedName name="FUEL">#REF!</definedName>
    <definedName name="Full_Print" localSheetId="1">#REF!</definedName>
    <definedName name="Full_Print" localSheetId="3">#REF!</definedName>
    <definedName name="Full_Print">#REF!</definedName>
    <definedName name="Full_with_ratios" localSheetId="1">#REF!</definedName>
    <definedName name="Full_with_ratios" localSheetId="3">#REF!</definedName>
    <definedName name="Full_with_ratios">#REF!</definedName>
    <definedName name="G2_" localSheetId="1">#REF!</definedName>
    <definedName name="G2_" localSheetId="3">#REF!</definedName>
    <definedName name="G2_">#REF!</definedName>
    <definedName name="GA" localSheetId="1">#REF!</definedName>
    <definedName name="GA" localSheetId="3">#REF!</definedName>
    <definedName name="GA">#REF!</definedName>
    <definedName name="Gasfactor_kg.HCpNm3.GNG" localSheetId="1">#REF!</definedName>
    <definedName name="Gasfactor_kg.HCpNm3.GNG" localSheetId="3">#REF!</definedName>
    <definedName name="Gasfactor_kg.HCpNm3.GNG">#REF!</definedName>
    <definedName name="gasfactor_kgHCpNm3GNG" localSheetId="1">#REF!</definedName>
    <definedName name="gasfactor_kgHCpNm3GNG" localSheetId="3">#REF!</definedName>
    <definedName name="gasfactor_kgHCpNm3GNG">#REF!</definedName>
    <definedName name="Gasfactor10_kgHCpNm3GNG" localSheetId="1">#REF!</definedName>
    <definedName name="Gasfactor10_kgHCpNm3GNG" localSheetId="3">#REF!</definedName>
    <definedName name="Gasfactor10_kgHCpNm3GNG">#REF!</definedName>
    <definedName name="Gasfactor3_kgHCpNm3GNG" localSheetId="1">#REF!</definedName>
    <definedName name="Gasfactor3_kgHCpNm3GNG" localSheetId="3">#REF!</definedName>
    <definedName name="Gasfactor3_kgHCpNm3GNG">#REF!</definedName>
    <definedName name="Gastos_Financieros" localSheetId="1">#REF!</definedName>
    <definedName name="Gastos_Financieros" localSheetId="3">#REF!</definedName>
    <definedName name="Gastos_Financieros">#REF!</definedName>
    <definedName name="gbp1q03" localSheetId="1">#REF!</definedName>
    <definedName name="gbp1q03" localSheetId="3">#REF!</definedName>
    <definedName name="gbp1q03">#REF!</definedName>
    <definedName name="GBP1Q04" localSheetId="1">#REF!</definedName>
    <definedName name="GBP1Q04" localSheetId="3">#REF!</definedName>
    <definedName name="GBP1Q04">#REF!</definedName>
    <definedName name="GBP1Q05" localSheetId="1">#REF!</definedName>
    <definedName name="GBP1Q05" localSheetId="3">#REF!</definedName>
    <definedName name="GBP1Q05">#REF!</definedName>
    <definedName name="gbp2q03" localSheetId="1">#REF!</definedName>
    <definedName name="gbp2q03" localSheetId="3">#REF!</definedName>
    <definedName name="gbp2q03">#REF!</definedName>
    <definedName name="GBP2Q04" localSheetId="1">#REF!</definedName>
    <definedName name="GBP2Q04" localSheetId="3">#REF!</definedName>
    <definedName name="GBP2Q04">#REF!</definedName>
    <definedName name="gbp2q05" localSheetId="1">#REF!</definedName>
    <definedName name="gbp2q05" localSheetId="3">#REF!</definedName>
    <definedName name="gbp2q05">#REF!</definedName>
    <definedName name="gbp3q03" localSheetId="1">#REF!</definedName>
    <definedName name="gbp3q03" localSheetId="3">#REF!</definedName>
    <definedName name="gbp3q03">#REF!</definedName>
    <definedName name="GBP3Q04" localSheetId="1">#REF!</definedName>
    <definedName name="GBP3Q04" localSheetId="3">#REF!</definedName>
    <definedName name="GBP3Q04">#REF!</definedName>
    <definedName name="gbp3q05" localSheetId="1">#REF!</definedName>
    <definedName name="gbp3q05" localSheetId="3">#REF!</definedName>
    <definedName name="gbp3q05">#REF!</definedName>
    <definedName name="gbp4q03" localSheetId="1">#REF!</definedName>
    <definedName name="gbp4q03" localSheetId="3">#REF!</definedName>
    <definedName name="gbp4q03">#REF!</definedName>
    <definedName name="GBP4Q04" localSheetId="1">#REF!</definedName>
    <definedName name="GBP4Q04" localSheetId="3">#REF!</definedName>
    <definedName name="GBP4Q04">#REF!</definedName>
    <definedName name="GBP4Q05" localSheetId="1">#REF!</definedName>
    <definedName name="GBP4Q05" localSheetId="3">#REF!</definedName>
    <definedName name="GBP4Q05">#REF!</definedName>
    <definedName name="GFDGDF" localSheetId="1">#REF!</definedName>
    <definedName name="GFDGDF" localSheetId="3">#REF!</definedName>
    <definedName name="GFDGDF">#REF!</definedName>
    <definedName name="gfgggg" localSheetId="1">#REF!</definedName>
    <definedName name="gfgggg" localSheetId="3">#REF!</definedName>
    <definedName name="gfgggg">#REF!</definedName>
    <definedName name="gg" localSheetId="1">#REF!</definedName>
    <definedName name="gg" localSheetId="3">#REF!</definedName>
    <definedName name="gg">#REF!</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1">#REF!</definedName>
    <definedName name="ggggg" localSheetId="3">#REF!</definedName>
    <definedName name="ggggg">#REF!</definedName>
    <definedName name="ghh" localSheetId="1">#REF!</definedName>
    <definedName name="ghh" localSheetId="3">#REF!</definedName>
    <definedName name="ghh">#REF!</definedName>
    <definedName name="GLcode" localSheetId="1">#REF!</definedName>
    <definedName name="GLcode" localSheetId="3">#REF!</definedName>
    <definedName name="GLcode">#REF!</definedName>
    <definedName name="Gna" localSheetId="1">#REF!</definedName>
    <definedName name="Gna" localSheetId="3">#REF!</definedName>
    <definedName name="Gna">#REF!</definedName>
    <definedName name="GRAD2" localSheetId="1">#REF!</definedName>
    <definedName name="GRAD2" localSheetId="3">#REF!</definedName>
    <definedName name="GRAD2">#REF!</definedName>
    <definedName name="GRADE" localSheetId="1">#REF!</definedName>
    <definedName name="GRADE" localSheetId="3">#REF!</definedName>
    <definedName name="GRADE">#REF!</definedName>
    <definedName name="GRADEAREA" localSheetId="1">#REF!</definedName>
    <definedName name="GRADEAREA" localSheetId="3">#REF!</definedName>
    <definedName name="GRADEAREA">#REF!</definedName>
    <definedName name="GRADEAREA_9" localSheetId="1">#REF!</definedName>
    <definedName name="GRADEAREA_9" localSheetId="3">#REF!</definedName>
    <definedName name="GRADEAREA_9">#REF!</definedName>
    <definedName name="graph">#N/A</definedName>
    <definedName name="graph2">#N/A</definedName>
    <definedName name="Growth" localSheetId="1">#REF!</definedName>
    <definedName name="Growth" localSheetId="3">#REF!</definedName>
    <definedName name="Growth">#REF!</definedName>
    <definedName name="grs.metal_paladio" localSheetId="1">#REF!</definedName>
    <definedName name="grs.metal_paladio" localSheetId="3">#REF!</definedName>
    <definedName name="grs.metal_paladio">#REF!</definedName>
    <definedName name="grstr" localSheetId="1">#REF!</definedName>
    <definedName name="grstr" localSheetId="3">#REF!</definedName>
    <definedName name="grstr">#REF!</definedName>
    <definedName name="GT_NG_Nm3ph" localSheetId="1">#REF!</definedName>
    <definedName name="GT_NG_Nm3ph" localSheetId="3">#REF!</definedName>
    <definedName name="GT_NG_Nm3ph">#REF!</definedName>
    <definedName name="GT_Power_MW" localSheetId="1">#REF!</definedName>
    <definedName name="GT_Power_MW" localSheetId="3">#REF!</definedName>
    <definedName name="GT_Power_MW">#REF!</definedName>
    <definedName name="GT_Stminj_Tph" localSheetId="1">#REF!</definedName>
    <definedName name="GT_Stminj_Tph" localSheetId="3">#REF!</definedName>
    <definedName name="GT_Stminj_Tph">#REF!</definedName>
    <definedName name="H">[16]PRM!$C$18:$D$19</definedName>
    <definedName name="H_9" localSheetId="1">#REF!</definedName>
    <definedName name="H_9" localSheetId="3">#REF!</definedName>
    <definedName name="H_9">#REF!</definedName>
    <definedName name="H2_Chart" localSheetId="1">#REF!</definedName>
    <definedName name="H2_Chart" localSheetId="3">#REF!</definedName>
    <definedName name="H2_Chart">#REF!</definedName>
    <definedName name="H2_VPSum" localSheetId="1">#REF!</definedName>
    <definedName name="H2_VPSum" localSheetId="3">#REF!</definedName>
    <definedName name="H2_VPSum">#REF!</definedName>
    <definedName name="hc"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1">#REF!</definedName>
    <definedName name="HCG_GNG_cal._Fp_correctie10" localSheetId="3">#REF!</definedName>
    <definedName name="HCG_GNG_cal._Fp_correctie10">#REF!</definedName>
    <definedName name="HCG_GNG_cal._Fp_correctie3" localSheetId="1">#REF!</definedName>
    <definedName name="HCG_GNG_cal._Fp_correctie3" localSheetId="3">#REF!</definedName>
    <definedName name="HCG_GNG_cal._Fp_correctie3">#REF!</definedName>
    <definedName name="HCG_GNG_cal._waarde_Fp_correctie" localSheetId="1">#REF!</definedName>
    <definedName name="HCG_GNG_cal._waarde_Fp_correctie" localSheetId="3">#REF!</definedName>
    <definedName name="HCG_GNG_cal._waarde_Fp_correctie">#REF!</definedName>
    <definedName name="hd"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hidden="1">{#N/A,#N/A,FALSE,"COVER1.XLS ";#N/A,#N/A,FALSE,"RACT1.XLS";#N/A,#N/A,FALSE,"RACT2.XLS";#N/A,#N/A,FALSE,"ECCMP";#N/A,#N/A,FALSE,"WELDER.XLS"}</definedName>
    <definedName name="hdf_1" hidden="1">{#N/A,#N/A,FALSE,"COVER1.XLS ";#N/A,#N/A,FALSE,"RACT1.XLS";#N/A,#N/A,FALSE,"RACT2.XLS";#N/A,#N/A,FALSE,"ECCMP";#N/A,#N/A,FALSE,"WELDER.XLS"}</definedName>
    <definedName name="Header_Row" localSheetId="1">ROW(#REF!)</definedName>
    <definedName name="Header_Row" localSheetId="3">ROW(#REF!)</definedName>
    <definedName name="Header_Row">ROW(#REF!)</definedName>
    <definedName name="hello" localSheetId="1">#REF!</definedName>
    <definedName name="hello" localSheetId="3">#REF!</definedName>
    <definedName name="hello">#REF!</definedName>
    <definedName name="hes_sum" hidden="1">{#N/A,#N/A,FALSE,"COVER1.XLS ";#N/A,#N/A,FALSE,"RACT1.XLS";#N/A,#N/A,FALSE,"RACT2.XLS";#N/A,#N/A,FALSE,"ECCMP";#N/A,#N/A,FALSE,"WELDER.XLS"}</definedName>
    <definedName name="hes_sum_1" hidden="1">{#N/A,#N/A,FALSE,"COVER1.XLS ";#N/A,#N/A,FALSE,"RACT1.XLS";#N/A,#N/A,FALSE,"RACT2.XLS";#N/A,#N/A,FALSE,"ECCMP";#N/A,#N/A,FALSE,"WELDER.XLS"}</definedName>
    <definedName name="hew"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1">#REF!</definedName>
    <definedName name="hfh" localSheetId="3">#REF!</definedName>
    <definedName name="hfh">#REF!</definedName>
    <definedName name="hghghghg" localSheetId="1">#REF!</definedName>
    <definedName name="hghghghg" localSheetId="3">#REF!</definedName>
    <definedName name="hghghghg">#REF!</definedName>
    <definedName name="hh" localSheetId="1">#REF!</definedName>
    <definedName name="hh" localSheetId="3">#REF!</definedName>
    <definedName name="hh">#REF!</definedName>
    <definedName name="hhh" localSheetId="1">#REF!</definedName>
    <definedName name="hhh" localSheetId="3">#REF!</definedName>
    <definedName name="hhh">#REF!</definedName>
    <definedName name="hjhhhh" localSheetId="1">#REF!</definedName>
    <definedName name="hjhhhh" localSheetId="3">#REF!</definedName>
    <definedName name="hjhhhh">#REF!</definedName>
    <definedName name="HK\" hidden="1">{#N/A,#N/A,FALSE,"CAT3516";#N/A,#N/A,FALSE,"CAT3608";#N/A,#N/A,FALSE,"Wartsila";#N/A,#N/A,FALSE,"Asm";#N/A,#N/A,FALSE,"DG cost"}</definedName>
    <definedName name="HK\_1" hidden="1">{#N/A,#N/A,FALSE,"CAT3516";#N/A,#N/A,FALSE,"CAT3608";#N/A,#N/A,FALSE,"Wartsila";#N/A,#N/A,FALSE,"Asm";#N/A,#N/A,FALSE,"DG cost"}</definedName>
    <definedName name="HK\_1_1" hidden="1">{#N/A,#N/A,FALSE,"CAT3516";#N/A,#N/A,FALSE,"CAT3608";#N/A,#N/A,FALSE,"Wartsila";#N/A,#N/A,FALSE,"Asm";#N/A,#N/A,FALSE,"DG cost"}</definedName>
    <definedName name="HK\_1_2" hidden="1">{#N/A,#N/A,FALSE,"CAT3516";#N/A,#N/A,FALSE,"CAT3608";#N/A,#N/A,FALSE,"Wartsila";#N/A,#N/A,FALSE,"Asm";#N/A,#N/A,FALSE,"DG cost"}</definedName>
    <definedName name="HK\_2" hidden="1">{#N/A,#N/A,FALSE,"CAT3516";#N/A,#N/A,FALSE,"CAT3608";#N/A,#N/A,FALSE,"Wartsila";#N/A,#N/A,FALSE,"Asm";#N/A,#N/A,FALSE,"DG cost"}</definedName>
    <definedName name="HK\_3" hidden="1">{#N/A,#N/A,FALSE,"CAT3516";#N/A,#N/A,FALSE,"CAT3608";#N/A,#N/A,FALSE,"Wartsila";#N/A,#N/A,FALSE,"Asm";#N/A,#N/A,FALSE,"DG cost"}</definedName>
    <definedName name="HOJA1" localSheetId="1">#REF!</definedName>
    <definedName name="HOJA1" localSheetId="3">#REF!</definedName>
    <definedName name="HOJA1">#REF!</definedName>
    <definedName name="homic" hidden="1">{#N/A,#N/A,FALSE,"COVER1.XLS ";#N/A,#N/A,FALSE,"RACT1.XLS";#N/A,#N/A,FALSE,"RACT2.XLS";#N/A,#N/A,FALSE,"ECCMP";#N/A,#N/A,FALSE,"WELDER.XLS"}</definedName>
    <definedName name="homic_1" hidden="1">{#N/A,#N/A,FALSE,"COVER1.XLS ";#N/A,#N/A,FALSE,"RACT1.XLS";#N/A,#N/A,FALSE,"RACT2.XLS";#N/A,#N/A,FALSE,"ECCMP";#N/A,#N/A,FALSE,"WELDER.XLS"}</definedName>
    <definedName name="honstn" hidden="1">{#N/A,#N/A,FALSE,"COVER1.XLS ";#N/A,#N/A,FALSE,"RACT1.XLS";#N/A,#N/A,FALSE,"RACT2.XLS";#N/A,#N/A,FALSE,"ECCMP";#N/A,#N/A,FALSE,"WELDER.XLS"}</definedName>
    <definedName name="honstn_1" hidden="1">{#N/A,#N/A,FALSE,"COVER1.XLS ";#N/A,#N/A,FALSE,"RACT1.XLS";#N/A,#N/A,FALSE,"RACT2.XLS";#N/A,#N/A,FALSE,"ECCMP";#N/A,#N/A,FALSE,"WELDER.XLS"}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hidden="1">{#N/A,#N/A,FALSE,"COVER1.XLS ";#N/A,#N/A,FALSE,"RACT1.XLS";#N/A,#N/A,FALSE,"RACT2.XLS";#N/A,#N/A,FALSE,"ECCMP";#N/A,#N/A,FALSE,"WELDER.XLS"}</definedName>
    <definedName name="hritical_copy_1" hidden="1">{#N/A,#N/A,FALSE,"COVER1.XLS ";#N/A,#N/A,FALSE,"RACT1.XLS";#N/A,#N/A,FALSE,"RACT2.XLS";#N/A,#N/A,FALSE,"ECCMP";#N/A,#N/A,FALSE,"WELDER.XLS"}</definedName>
    <definedName name="hrn" hidden="1">{#N/A,#N/A,FALSE,"COVER.XLS";#N/A,#N/A,FALSE,"RACT1.XLS";#N/A,#N/A,FALSE,"RACT2.XLS";#N/A,#N/A,FALSE,"ECCMP";#N/A,#N/A,FALSE,"WELDER.XLS"}</definedName>
    <definedName name="hrn_1" hidden="1">{#N/A,#N/A,FALSE,"COVER.XLS";#N/A,#N/A,FALSE,"RACT1.XLS";#N/A,#N/A,FALSE,"RACT2.XLS";#N/A,#N/A,FALSE,"ECCMP";#N/A,#N/A,FALSE,"WELDER.XLS"}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hidden="1">{#N/A,#N/A,FALSE,"COVER.XLS";#N/A,#N/A,FALSE,"RACT1.XLS";#N/A,#N/A,FALSE,"RACT2.XLS";#N/A,#N/A,FALSE,"ECCMP";#N/A,#N/A,FALSE,"WELDER.XLS"}</definedName>
    <definedName name="hs_1" hidden="1">{#N/A,#N/A,FALSE,"COVER.XLS";#N/A,#N/A,FALSE,"RACT1.XLS";#N/A,#N/A,FALSE,"RACT2.XLS";#N/A,#N/A,FALSE,"ECCMP";#N/A,#N/A,FALSE,"WELDER.XLS"}</definedName>
    <definedName name="HSCvsNYMEX" localSheetId="1">#REF!</definedName>
    <definedName name="HSCvsNYMEX" localSheetId="3">#REF!</definedName>
    <definedName name="HSCvsNYMEX">#REF!</definedName>
    <definedName name="hsfafjf" localSheetId="1">#REF!</definedName>
    <definedName name="hsfafjf" localSheetId="3">#REF!</definedName>
    <definedName name="hsfafjf">#REF!</definedName>
    <definedName name="HTM_GNG_Nm3ph" localSheetId="1">#REF!</definedName>
    <definedName name="HTM_GNG_Nm3ph" localSheetId="3">#REF!</definedName>
    <definedName name="HTM_GNG_Nm3ph">#REF!</definedName>
    <definedName name="HTML_CodePage">1252</definedName>
    <definedName name="HTML_Control">{"'Booked Orders'!$A$19:$M$38"}</definedName>
    <definedName name="HTML_Control_1">{"'Eng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hidden="1">{#N/A,#N/A,FALSE,"COVER.XLS";#N/A,#N/A,FALSE,"RACT1.XLS";#N/A,#N/A,FALSE,"RACT2.XLS";#N/A,#N/A,FALSE,"ECCMP";#N/A,#N/A,FALSE,"WELDER.XLS"}</definedName>
    <definedName name="htr_1" hidden="1">{#N/A,#N/A,FALSE,"COVER.XLS";#N/A,#N/A,FALSE,"RACT1.XLS";#N/A,#N/A,FALSE,"RACT2.XLS";#N/A,#N/A,FALSE,"ECCMP";#N/A,#N/A,FALSE,"WELDER.XLS"}</definedName>
    <definedName name="huma" hidden="1">{#N/A,#N/A,FALSE,"COVER1.XLS ";#N/A,#N/A,FALSE,"RACT1.XLS";#N/A,#N/A,FALSE,"RACT2.XLS";#N/A,#N/A,FALSE,"ECCMP";#N/A,#N/A,FALSE,"WELDER.XLS"}</definedName>
    <definedName name="huma_1" hidden="1">{#N/A,#N/A,FALSE,"COVER1.XLS ";#N/A,#N/A,FALSE,"RACT1.XLS";#N/A,#N/A,FALSE,"RACT2.XLS";#N/A,#N/A,FALSE,"ECCMP";#N/A,#N/A,FALSE,"WELDER.XLS"}</definedName>
    <definedName name="hummyweek"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1">#REF!</definedName>
    <definedName name="HVA" localSheetId="3">#REF!</definedName>
    <definedName name="HVA">#REF!</definedName>
    <definedName name="hworkfront" hidden="1">{#N/A,#N/A,FALSE,"COVER1.XLS ";#N/A,#N/A,FALSE,"RACT1.XLS";#N/A,#N/A,FALSE,"RACT2.XLS";#N/A,#N/A,FALSE,"ECCMP";#N/A,#N/A,FALSE,"WELDER.XLS"}</definedName>
    <definedName name="hworkfront_1" hidden="1">{#N/A,#N/A,FALSE,"COVER1.XLS ";#N/A,#N/A,FALSE,"RACT1.XLS";#N/A,#N/A,FALSE,"RACT2.XLS";#N/A,#N/A,FALSE,"ECCMP";#N/A,#N/A,FALSE,"WELDER.XLS"}</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hidden="1">{#N/A,#N/A,FALSE,"17MAY";#N/A,#N/A,FALSE,"24MAY"}</definedName>
    <definedName name="hwrn1_1" hidden="1">{#N/A,#N/A,FALSE,"17MAY";#N/A,#N/A,FALSE,"24MAY"}</definedName>
    <definedName name="hype" localSheetId="1" hidden="1">#REF!</definedName>
    <definedName name="hype" localSheetId="3" hidden="1">#REF!</definedName>
    <definedName name="hype" hidden="1">#REF!</definedName>
    <definedName name="i" localSheetId="1">#REF!</definedName>
    <definedName name="i" localSheetId="3">#REF!</definedName>
    <definedName name="i">#REF!</definedName>
    <definedName name="I___0" localSheetId="1">#REF!</definedName>
    <definedName name="I___0" localSheetId="3">#REF!</definedName>
    <definedName name="I___0">#REF!</definedName>
    <definedName name="ICMS" localSheetId="1">#REF!</definedName>
    <definedName name="ICMS" localSheetId="3">#REF!</definedName>
    <definedName name="ICMS">#REF!</definedName>
    <definedName name="ICMS_VEN" localSheetId="1">#REF!</definedName>
    <definedName name="ICMS_VEN" localSheetId="3">#REF!</definedName>
    <definedName name="ICMS_VEN">#REF!</definedName>
    <definedName name="ICP" localSheetId="1">#REF!</definedName>
    <definedName name="ICP" localSheetId="3">#REF!</definedName>
    <definedName name="ICP">#REF!</definedName>
    <definedName name="idr">'[17]PRMT-00'!$H$7</definedName>
    <definedName name="IDR_1" localSheetId="1">#REF!</definedName>
    <definedName name="IDR_1" localSheetId="3">#REF!</definedName>
    <definedName name="IDR_1">#REF!</definedName>
    <definedName name="IDR_2" localSheetId="1">#REF!</definedName>
    <definedName name="IDR_2" localSheetId="3">#REF!</definedName>
    <definedName name="IDR_2">#REF!</definedName>
    <definedName name="idr_9" localSheetId="1">#REF!</definedName>
    <definedName name="idr_9" localSheetId="3">#REF!</definedName>
    <definedName name="idr_9">#REF!</definedName>
    <definedName name="IHL" localSheetId="1">#REF!</definedName>
    <definedName name="IHL" localSheetId="3">#REF!</definedName>
    <definedName name="IHL">#REF!</definedName>
    <definedName name="II" hidden="1">{#N/A,#N/A,FALSE,"CAT3516";#N/A,#N/A,FALSE,"CAT3608";#N/A,#N/A,FALSE,"Wartsila";#N/A,#N/A,FALSE,"Asm";#N/A,#N/A,FALSE,"DG cost"}</definedName>
    <definedName name="II_1" hidden="1">{#N/A,#N/A,FALSE,"CAT3516";#N/A,#N/A,FALSE,"CAT3608";#N/A,#N/A,FALSE,"Wartsila";#N/A,#N/A,FALSE,"Asm";#N/A,#N/A,FALSE,"DG cost"}</definedName>
    <definedName name="II_1_1" hidden="1">{#N/A,#N/A,FALSE,"CAT3516";#N/A,#N/A,FALSE,"CAT3608";#N/A,#N/A,FALSE,"Wartsila";#N/A,#N/A,FALSE,"Asm";#N/A,#N/A,FALSE,"DG cost"}</definedName>
    <definedName name="II_1_2" hidden="1">{#N/A,#N/A,FALSE,"CAT3516";#N/A,#N/A,FALSE,"CAT3608";#N/A,#N/A,FALSE,"Wartsila";#N/A,#N/A,FALSE,"Asm";#N/A,#N/A,FALSE,"DG cost"}</definedName>
    <definedName name="II_2" hidden="1">{#N/A,#N/A,FALSE,"CAT3516";#N/A,#N/A,FALSE,"CAT3608";#N/A,#N/A,FALSE,"Wartsila";#N/A,#N/A,FALSE,"Asm";#N/A,#N/A,FALSE,"DG cost"}</definedName>
    <definedName name="II_3" hidden="1">{#N/A,#N/A,FALSE,"CAT3516";#N/A,#N/A,FALSE,"CAT3608";#N/A,#N/A,FALSE,"Wartsila";#N/A,#N/A,FALSE,"Asm";#N/A,#N/A,FALSE,"DG cost"}</definedName>
    <definedName name="III" localSheetId="1">#REF!</definedName>
    <definedName name="III" localSheetId="3">#REF!</definedName>
    <definedName name="III">#REF!</definedName>
    <definedName name="III___0" localSheetId="1">#REF!</definedName>
    <definedName name="III___0" localSheetId="3">#REF!</definedName>
    <definedName name="III___0">#REF!</definedName>
    <definedName name="iiii" localSheetId="1">#REF!</definedName>
    <definedName name="iiii" localSheetId="3">#REF!</definedName>
    <definedName name="iiii">#REF!</definedName>
    <definedName name="Impact___Rate_Gain____Loss__on_stocks_as_on_Aug_05" localSheetId="1">#REF!</definedName>
    <definedName name="Impact___Rate_Gain____Loss__on_stocks_as_on_Aug_05" localSheetId="3">#REF!</definedName>
    <definedName name="Impact___Rate_Gain____Loss__on_stocks_as_on_Aug_05">#REF!</definedName>
    <definedName name="Impact_2004" localSheetId="1">#REF!</definedName>
    <definedName name="Impact_2004" localSheetId="3">#REF!</definedName>
    <definedName name="Impact_2004">#REF!</definedName>
    <definedName name="Impact_by_Qtr" localSheetId="1">#REF!</definedName>
    <definedName name="Impact_by_Qtr" localSheetId="3">#REF!</definedName>
    <definedName name="Impact_by_Qtr">#REF!</definedName>
    <definedName name="Impax" hidden="1">{#N/A,#N/A,TRUE,"Cover Repl";#N/A,#N/A,TRUE,"P&amp;L";#N/A,#N/A,TRUE,"P&amp;L (2)";#N/A,#N/A,TRUE,"BS";#N/A,#N/A,TRUE,"Depreciation";#N/A,#N/A,TRUE,"GRAPHS";#N/A,#N/A,TRUE,"DCF EBITDA Multiple";#N/A,#N/A,TRUE,"DCF Perpetual Growth"}</definedName>
    <definedName name="IMPL" localSheetId="1">#REF!</definedName>
    <definedName name="IMPL" localSheetId="3">#REF!</definedName>
    <definedName name="IMPL">#REF!</definedName>
    <definedName name="IMPL1" localSheetId="1">#REF!</definedName>
    <definedName name="IMPL1" localSheetId="3">#REF!</definedName>
    <definedName name="IMPL1">#REF!</definedName>
    <definedName name="Import_pwr_MW" localSheetId="1">#REF!</definedName>
    <definedName name="Import_pwr_MW" localSheetId="3">#REF!</definedName>
    <definedName name="Import_pwr_MW">#REF!</definedName>
    <definedName name="ImportFile">#N/A</definedName>
    <definedName name="impot" localSheetId="1">#REF!</definedName>
    <definedName name="impot" localSheetId="3">#REF!</definedName>
    <definedName name="impot">#REF!</definedName>
    <definedName name="INC_GNG_Nm3ph" localSheetId="1">#REF!</definedName>
    <definedName name="INC_GNG_Nm3ph" localSheetId="3">#REF!</definedName>
    <definedName name="INC_GNG_Nm3ph">#REF!</definedName>
    <definedName name="ind.pta" localSheetId="1">#REF!</definedName>
    <definedName name="ind.pta" localSheetId="3">#REF!</definedName>
    <definedName name="ind.pta">#REF!</definedName>
    <definedName name="ind.ta" localSheetId="1">#REF!</definedName>
    <definedName name="ind.ta" localSheetId="3">#REF!</definedName>
    <definedName name="ind.ta">#REF!</definedName>
    <definedName name="INDCON" localSheetId="1">#REF!</definedName>
    <definedName name="INDCON" localSheetId="3">#REF!</definedName>
    <definedName name="INDCON">#REF!</definedName>
    <definedName name="indices" localSheetId="1">#REF!</definedName>
    <definedName name="indices" localSheetId="3">#REF!</definedName>
    <definedName name="indices">#REF!</definedName>
    <definedName name="INFL_ANUAL" localSheetId="1">#REF!</definedName>
    <definedName name="INFL_ANUAL" localSheetId="3">#REF!</definedName>
    <definedName name="INFL_ANUAL">#REF!</definedName>
    <definedName name="Input_Area" localSheetId="1">#REF!</definedName>
    <definedName name="Input_Area" localSheetId="3">#REF!</definedName>
    <definedName name="Input_Area">#REF!</definedName>
    <definedName name="INSAIRCOM">"$#REF!.$D$169"</definedName>
    <definedName name="INSR" localSheetId="1">#REF!</definedName>
    <definedName name="INSR" localSheetId="3">#REF!</definedName>
    <definedName name="INSR">#REF!</definedName>
    <definedName name="INT" localSheetId="1">#REF!</definedName>
    <definedName name="INT" localSheetId="3">#REF!</definedName>
    <definedName name="INT">#REF!</definedName>
    <definedName name="Interest_Rate" localSheetId="1">#REF!</definedName>
    <definedName name="Interest_Rate" localSheetId="3">#REF!</definedName>
    <definedName name="Interest_Rate">#REF!</definedName>
    <definedName name="interim" localSheetId="1">#REF!</definedName>
    <definedName name="interim" localSheetId="3">#REF!</definedName>
    <definedName name="interim">#REF!</definedName>
    <definedName name="INV" localSheetId="1">#REF!</definedName>
    <definedName name="INV" localSheetId="3">#REF!</definedName>
    <definedName name="INV">#REF!</definedName>
    <definedName name="inv.in_potasa" localSheetId="1">#REF!</definedName>
    <definedName name="inv.in_potasa" localSheetId="3">#REF!</definedName>
    <definedName name="inv.in_potasa">#REF!</definedName>
    <definedName name="INVENTARIO" localSheetId="1">#REF!</definedName>
    <definedName name="INVENTARIO" localSheetId="3">#REF!</definedName>
    <definedName name="INVENTARIO">#REF!</definedName>
    <definedName name="ipa" hidden="1">{#N/A,#N/A,FALSE,"CAT3516";#N/A,#N/A,FALSE,"CAT3608";#N/A,#N/A,FALSE,"Wartsila";#N/A,#N/A,FALSE,"Asm";#N/A,#N/A,FALSE,"DG cost"}</definedName>
    <definedName name="IPCONSOLENTERIES" localSheetId="1">#REF!</definedName>
    <definedName name="IPCONSOLENTERIES" localSheetId="3">#REF!</definedName>
    <definedName name="IPCONSOLENTERIES">#REF!</definedName>
    <definedName name="IPLRATIO" localSheetId="1">#REF!</definedName>
    <definedName name="IPLRATIO" localSheetId="3">#REF!</definedName>
    <definedName name="IPLRATIO">#REF!</definedName>
    <definedName name="ipp" localSheetId="1">#REF!</definedName>
    <definedName name="ipp" localSheetId="3">#REF!</definedName>
    <definedName name="ipp">#REF!</definedName>
    <definedName name="IPTCONSOLENTERIES" localSheetId="1">#REF!</definedName>
    <definedName name="IPTCONSOLENTERIES" localSheetId="3">#REF!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1">#REF!</definedName>
    <definedName name="IR" localSheetId="3">#REF!</definedName>
    <definedName name="IR">#REF!</definedName>
    <definedName name="IRINV" localSheetId="1">#REF!</definedName>
    <definedName name="IRINV" localSheetId="3">#REF!</definedName>
    <definedName name="IRINV">#REF!</definedName>
    <definedName name="IRPEDec" localSheetId="1">#REF!</definedName>
    <definedName name="IRPEDec" localSheetId="3">#REF!</definedName>
    <definedName name="IRPEDec">#REF!</definedName>
    <definedName name="irr" localSheetId="1">#REF!</definedName>
    <definedName name="irr" localSheetId="3">#REF!</definedName>
    <definedName name="irr">#REF!</definedName>
    <definedName name="IRRRATIOS" localSheetId="1">#REF!</definedName>
    <definedName name="IRRRATIOS" localSheetId="3">#REF!</definedName>
    <definedName name="IRRRATIOS">#REF!</definedName>
    <definedName name="IRTBS" localSheetId="1">#REF!</definedName>
    <definedName name="IRTBS" localSheetId="3">#REF!</definedName>
    <definedName name="IRTBS">#REF!</definedName>
    <definedName name="IRTNGW" localSheetId="1">#REF!</definedName>
    <definedName name="IRTNGW" localSheetId="3">#REF!</definedName>
    <definedName name="IRTNGW">#REF!</definedName>
    <definedName name="IRTPL" localSheetId="1">#REF!</definedName>
    <definedName name="IRTPL" localSheetId="3">#REF!</definedName>
    <definedName name="IRTPL">#REF!</definedName>
    <definedName name="IS">[6]Value!$AE$29</definedName>
    <definedName name="IS1_" localSheetId="1">#REF!</definedName>
    <definedName name="IS1_" localSheetId="3">#REF!</definedName>
    <definedName name="IS1_">#REF!</definedName>
    <definedName name="IS2_" localSheetId="1">#REF!</definedName>
    <definedName name="IS2_" localSheetId="3">#REF!</definedName>
    <definedName name="IS2_">#REF!</definedName>
    <definedName name="ISD_BE" localSheetId="1">#REF!</definedName>
    <definedName name="ISD_BE" localSheetId="3">#REF!</definedName>
    <definedName name="ISD_BE">#REF!</definedName>
    <definedName name="ISD_TE" localSheetId="1">#REF!</definedName>
    <definedName name="ISD_TE" localSheetId="3">#REF!</definedName>
    <definedName name="ISD_TE">#REF!</definedName>
    <definedName name="ITY" localSheetId="1">#REF!</definedName>
    <definedName name="ITY" localSheetId="3">#REF!</definedName>
    <definedName name="ITY">#REF!</definedName>
    <definedName name="IVWISE" localSheetId="1">#REF!</definedName>
    <definedName name="IVWISE" localSheetId="3">#REF!</definedName>
    <definedName name="IVWISE">#REF!</definedName>
    <definedName name="J">[16]PRM!$A$16:$B$17</definedName>
    <definedName name="J_9" localSheetId="1">#REF!</definedName>
    <definedName name="J_9" localSheetId="3">#REF!</definedName>
    <definedName name="J_9">#REF!</definedName>
    <definedName name="jajj" localSheetId="1">#REF!</definedName>
    <definedName name="jajj" localSheetId="3">#REF!</definedName>
    <definedName name="jajj">#REF!</definedName>
    <definedName name="JENIS" localSheetId="1">#REF!</definedName>
    <definedName name="JENIS" localSheetId="3">#REF!</definedName>
    <definedName name="JENIS">#REF!</definedName>
    <definedName name="Jet" localSheetId="1">#REF!</definedName>
    <definedName name="Jet" localSheetId="3">#REF!</definedName>
    <definedName name="Jet">#REF!</definedName>
    <definedName name="jjj" localSheetId="1">#REF!</definedName>
    <definedName name="jjj" localSheetId="3">#REF!</definedName>
    <definedName name="jjj">#REF!</definedName>
    <definedName name="JKM">[6]Value!$AE$21</definedName>
    <definedName name="JS" localSheetId="1">#REF!</definedName>
    <definedName name="JS" localSheetId="3">#REF!</definedName>
    <definedName name="JS">#REF!</definedName>
    <definedName name="JULIO" localSheetId="1">#REF!</definedName>
    <definedName name="JULIO" localSheetId="3">#REF!</definedName>
    <definedName name="JULIO">#REF!</definedName>
    <definedName name="JUMLAH_DT" localSheetId="1">#REF!</definedName>
    <definedName name="JUMLAH_DT" localSheetId="3">#REF!</definedName>
    <definedName name="JUMLAH_DT">#REF!</definedName>
    <definedName name="JUMLAH_OH" localSheetId="1">#REF!</definedName>
    <definedName name="JUMLAH_OH" localSheetId="3">#REF!</definedName>
    <definedName name="JUMLAH_OH">#REF!</definedName>
    <definedName name="JUNIO" localSheetId="1">#REF!</definedName>
    <definedName name="JUNIO" localSheetId="3">#REF!</definedName>
    <definedName name="JUNIO">#REF!</definedName>
    <definedName name="JUROS_VENDAS" localSheetId="1">#REF!</definedName>
    <definedName name="JUROS_VENDAS" localSheetId="3">#REF!</definedName>
    <definedName name="JUROS_VENDAS">#REF!</definedName>
    <definedName name="K">[16]PRM!$A$18:$B$19</definedName>
    <definedName name="K_9" localSheetId="1">#REF!</definedName>
    <definedName name="K_9" localSheetId="3">#REF!</definedName>
    <definedName name="K_9">#REF!</definedName>
    <definedName name="K2_WBEVMODE" hidden="1">-1</definedName>
    <definedName name="kalender_uren" localSheetId="1">#REF!</definedName>
    <definedName name="kalender_uren" localSheetId="3">#REF!</definedName>
    <definedName name="kalender_uren">#REF!</definedName>
    <definedName name="kdk">[6]Value!$AE$22</definedName>
    <definedName name="KG.AGUA_VARIABLE" localSheetId="1">#REF!</definedName>
    <definedName name="KG.AGUA_VARIABLE" localSheetId="3">#REF!</definedName>
    <definedName name="KG.AGUA_VARIABLE">#REF!</definedName>
    <definedName name="KG.ALUM" localSheetId="1">#REF!</definedName>
    <definedName name="KG.ALUM" localSheetId="3">#REF!</definedName>
    <definedName name="KG.ALUM">#REF!</definedName>
    <definedName name="KG.ANION" localSheetId="1">#REF!</definedName>
    <definedName name="KG.ANION" localSheetId="3">#REF!</definedName>
    <definedName name="KG.ANION">#REF!</definedName>
    <definedName name="KG.BST" localSheetId="1">#REF!</definedName>
    <definedName name="KG.BST" localSheetId="3">#REF!</definedName>
    <definedName name="KG.BST">#REF!</definedName>
    <definedName name="KG.CAL" localSheetId="1">#REF!</definedName>
    <definedName name="KG.CAL" localSheetId="3">#REF!</definedName>
    <definedName name="KG.CAL">#REF!</definedName>
    <definedName name="KG.CARBCAL" localSheetId="1">#REF!</definedName>
    <definedName name="KG.CARBCAL" localSheetId="3">#REF!</definedName>
    <definedName name="KG.CARBCAL">#REF!</definedName>
    <definedName name="KG.CARBON" localSheetId="1">#REF!</definedName>
    <definedName name="KG.CARBON" localSheetId="3">#REF!</definedName>
    <definedName name="KG.CARBON">#REF!</definedName>
    <definedName name="KG.CATION" localSheetId="1">#REF!</definedName>
    <definedName name="KG.CATION" localSheetId="3">#REF!</definedName>
    <definedName name="KG.CATION">#REF!</definedName>
    <definedName name="KG.CLORHIDRICO" localSheetId="1">#REF!</definedName>
    <definedName name="KG.CLORHIDRICO" localSheetId="3">#REF!</definedName>
    <definedName name="KG.CLORHIDRICO">#REF!</definedName>
    <definedName name="KG.CLORITO" localSheetId="1">#REF!</definedName>
    <definedName name="KG.CLORITO" localSheetId="3">#REF!</definedName>
    <definedName name="KG.CLORITO">#REF!</definedName>
    <definedName name="KG.CO" localSheetId="1">#REF!</definedName>
    <definedName name="KG.CO" localSheetId="3">#REF!</definedName>
    <definedName name="KG.CO">#REF!</definedName>
    <definedName name="KG.COLABE" localSheetId="1">#REF!</definedName>
    <definedName name="KG.COLABE" localSheetId="3">#REF!</definedName>
    <definedName name="KG.COLABE">#REF!</definedName>
    <definedName name="KG.DOWT" localSheetId="1">#REF!</definedName>
    <definedName name="KG.DOWT" localSheetId="3">#REF!</definedName>
    <definedName name="KG.DOWT">#REF!</definedName>
    <definedName name="KG.FGAS_ACEITE" localSheetId="1">#REF!</definedName>
    <definedName name="KG.FGAS_ACEITE" localSheetId="3">#REF!</definedName>
    <definedName name="KG.FGAS_ACEITE">#REF!</definedName>
    <definedName name="KG.FGAS_VAPOR" localSheetId="1">#REF!</definedName>
    <definedName name="KG.FGAS_VAPOR" localSheetId="3">#REF!</definedName>
    <definedName name="KG.FGAS_VAPOR">#REF!</definedName>
    <definedName name="KG.FLOCUSOL" localSheetId="1">#REF!</definedName>
    <definedName name="KG.FLOCUSOL" localSheetId="3">#REF!</definedName>
    <definedName name="KG.FLOCUSOL">#REF!</definedName>
    <definedName name="KG.FOIL_ACEITE" localSheetId="1">#REF!</definedName>
    <definedName name="KG.FOIL_ACEITE" localSheetId="3">#REF!</definedName>
    <definedName name="KG.FOIL_ACEITE">#REF!</definedName>
    <definedName name="KG.FOIL_VAPOR" localSheetId="1">#REF!</definedName>
    <definedName name="KG.FOIL_VAPOR" localSheetId="3">#REF!</definedName>
    <definedName name="KG.FOIL_VAPOR">#REF!</definedName>
    <definedName name="KG.FOSFATO" localSheetId="1">#REF!</definedName>
    <definedName name="KG.FOSFATO" localSheetId="3">#REF!</definedName>
    <definedName name="KG.FOSFATO">#REF!</definedName>
    <definedName name="kg.freon114" localSheetId="1">#REF!</definedName>
    <definedName name="kg.freon114" localSheetId="3">#REF!</definedName>
    <definedName name="kg.freon114">#REF!</definedName>
    <definedName name="KG.G.NAT.ACEITE" localSheetId="1">#REF!</definedName>
    <definedName name="KG.G.NAT.ACEITE" localSheetId="3">#REF!</definedName>
    <definedName name="KG.G.NAT.ACEITE">#REF!</definedName>
    <definedName name="KG.G.NAT.VAPOR" localSheetId="1">#REF!</definedName>
    <definedName name="KG.G.NAT.VAPOR" localSheetId="3">#REF!</definedName>
    <definedName name="KG.G.NAT.VAPOR">#REF!</definedName>
    <definedName name="KG.GLIC_PTA" localSheetId="1">#REF!</definedName>
    <definedName name="KG.GLIC_PTA" localSheetId="3">#REF!</definedName>
    <definedName name="KG.GLIC_PTA">#REF!</definedName>
    <definedName name="KG.GLIC_TA" localSheetId="1">#REF!</definedName>
    <definedName name="KG.GLIC_TA" localSheetId="3">#REF!</definedName>
    <definedName name="KG.GLIC_TA">#REF!</definedName>
    <definedName name="KG.GOIL.SA" localSheetId="1">#REF!</definedName>
    <definedName name="KG.GOIL.SA" localSheetId="3">#REF!</definedName>
    <definedName name="KG.GOIL.SA">#REF!</definedName>
    <definedName name="KG.GOIL_SA" localSheetId="1">#REF!</definedName>
    <definedName name="KG.GOIL_SA" localSheetId="3">#REF!</definedName>
    <definedName name="KG.GOIL_SA">#REF!</definedName>
    <definedName name="KG.GOILALM" localSheetId="1">#REF!</definedName>
    <definedName name="KG.GOILALM" localSheetId="3">#REF!</definedName>
    <definedName name="KG.GOILALM">#REF!</definedName>
    <definedName name="KG.GOILMANT." localSheetId="1">#REF!</definedName>
    <definedName name="KG.GOILMANT." localSheetId="3">#REF!</definedName>
    <definedName name="KG.GOILMANT.">#REF!</definedName>
    <definedName name="KG.HIDRO" localSheetId="1">#REF!</definedName>
    <definedName name="KG.HIDRO" localSheetId="3">#REF!</definedName>
    <definedName name="KG.HIDRO">#REF!</definedName>
    <definedName name="KG.HIP_SA" localSheetId="1">#REF!</definedName>
    <definedName name="KG.HIP_SA" localSheetId="3">#REF!</definedName>
    <definedName name="KG.HIP_SA">#REF!</definedName>
    <definedName name="KG.HIP_TRAT" localSheetId="1">#REF!</definedName>
    <definedName name="KG.HIP_TRAT" localSheetId="3">#REF!</definedName>
    <definedName name="KG.HIP_TRAT">#REF!</definedName>
    <definedName name="KG.INCUS" localSheetId="1">#REF!</definedName>
    <definedName name="KG.INCUS" localSheetId="3">#REF!</definedName>
    <definedName name="KG.INCUS">#REF!</definedName>
    <definedName name="KG.METANOL" localSheetId="1">#REF!</definedName>
    <definedName name="KG.METANOL" localSheetId="3">#REF!</definedName>
    <definedName name="KG.METANOL">#REF!</definedName>
    <definedName name="KG.MIRECIDE" localSheetId="1">#REF!</definedName>
    <definedName name="KG.MIRECIDE" localSheetId="3">#REF!</definedName>
    <definedName name="KG.MIRECIDE">#REF!</definedName>
    <definedName name="KG.MN" localSheetId="1">#REF!</definedName>
    <definedName name="KG.MN" localSheetId="3">#REF!</definedName>
    <definedName name="KG.MN">#REF!</definedName>
    <definedName name="KG.MPT" localSheetId="1">#REF!</definedName>
    <definedName name="KG.MPT" localSheetId="3">#REF!</definedName>
    <definedName name="KG.MPT">#REF!</definedName>
    <definedName name="KG.MX" localSheetId="1">#REF!</definedName>
    <definedName name="KG.MX" localSheetId="3">#REF!</definedName>
    <definedName name="KG.MX">#REF!</definedName>
    <definedName name="KG.N4000" localSheetId="1">#REF!</definedName>
    <definedName name="KG.N4000" localSheetId="3">#REF!</definedName>
    <definedName name="KG.N4000">#REF!</definedName>
    <definedName name="KG.NIT_DMT" localSheetId="1">#REF!</definedName>
    <definedName name="KG.NIT_DMT" localSheetId="3">#REF!</definedName>
    <definedName name="KG.NIT_DMT">#REF!</definedName>
    <definedName name="KG.NIT_DMTF" localSheetId="1">#REF!</definedName>
    <definedName name="KG.NIT_DMTF" localSheetId="3">#REF!</definedName>
    <definedName name="KG.NIT_DMTF">#REF!</definedName>
    <definedName name="KG.NITR_ALM" localSheetId="1">#REF!</definedName>
    <definedName name="KG.NITR_ALM" localSheetId="3">#REF!</definedName>
    <definedName name="KG.NITR_ALM">#REF!</definedName>
    <definedName name="KG.NITR_SA" localSheetId="1">#REF!</definedName>
    <definedName name="KG.NITR_SA" localSheetId="3">#REF!</definedName>
    <definedName name="KG.NITR_SA">#REF!</definedName>
    <definedName name="KG.NITR_TA" localSheetId="1">#REF!</definedName>
    <definedName name="KG.NITR_TA" localSheetId="3">#REF!</definedName>
    <definedName name="KG.NITR_TA">#REF!</definedName>
    <definedName name="KG.ORTOX" localSheetId="1">#REF!</definedName>
    <definedName name="KG.ORTOX" localSheetId="3">#REF!</definedName>
    <definedName name="KG.ORTOX">#REF!</definedName>
    <definedName name="KG.OXIGENO" localSheetId="1">#REF!</definedName>
    <definedName name="KG.OXIGENO" localSheetId="3">#REF!</definedName>
    <definedName name="KG.OXIGENO">#REF!</definedName>
    <definedName name="KG.PALADIO" localSheetId="1">#REF!</definedName>
    <definedName name="KG.PALADIO" localSheetId="3">#REF!</definedName>
    <definedName name="KG.PALADIO">#REF!</definedName>
    <definedName name="KG.PLAST" localSheetId="1">#REF!</definedName>
    <definedName name="KG.PLAST" localSheetId="3">#REF!</definedName>
    <definedName name="KG.PLAST">#REF!</definedName>
    <definedName name="KG.POTASA" localSheetId="1">#REF!</definedName>
    <definedName name="KG.POTASA" localSheetId="3">#REF!</definedName>
    <definedName name="KG.POTASA">#REF!</definedName>
    <definedName name="KG.PROP_ACEITE" localSheetId="1">#REF!</definedName>
    <definedName name="KG.PROP_ACEITE" localSheetId="3">#REF!</definedName>
    <definedName name="KG.PROP_ACEITE">#REF!</definedName>
    <definedName name="kg.prop_coc." localSheetId="1">#REF!</definedName>
    <definedName name="kg.prop_coc." localSheetId="3">#REF!</definedName>
    <definedName name="kg.prop_coc.">#REF!</definedName>
    <definedName name="KG.PROP_INERTE" localSheetId="1">#REF!</definedName>
    <definedName name="KG.PROP_INERTE" localSheetId="3">#REF!</definedName>
    <definedName name="KG.PROP_INERTE">#REF!</definedName>
    <definedName name="KG.R108" localSheetId="1">#REF!</definedName>
    <definedName name="KG.R108" localSheetId="3">#REF!</definedName>
    <definedName name="KG.R108">#REF!</definedName>
    <definedName name="KG.R13" localSheetId="1">#REF!</definedName>
    <definedName name="KG.R13" localSheetId="3">#REF!</definedName>
    <definedName name="KG.R13">#REF!</definedName>
    <definedName name="KG.R14" localSheetId="1">#REF!</definedName>
    <definedName name="KG.R14" localSheetId="3">#REF!</definedName>
    <definedName name="KG.R14">#REF!</definedName>
    <definedName name="KG.R42" localSheetId="1">#REF!</definedName>
    <definedName name="KG.R42" localSheetId="3">#REF!</definedName>
    <definedName name="KG.R42">#REF!</definedName>
    <definedName name="KG.R60" localSheetId="1">#REF!</definedName>
    <definedName name="KG.R60" localSheetId="3">#REF!</definedName>
    <definedName name="KG.R60">#REF!</definedName>
    <definedName name="KG.R66" localSheetId="1">#REF!</definedName>
    <definedName name="KG.R66" localSheetId="3">#REF!</definedName>
    <definedName name="KG.R66">#REF!</definedName>
    <definedName name="KG.R70" localSheetId="1">#REF!</definedName>
    <definedName name="KG.R70" localSheetId="3">#REF!</definedName>
    <definedName name="KG.R70">#REF!</definedName>
    <definedName name="KG.RETRACTILDMT" localSheetId="1">#REF!</definedName>
    <definedName name="KG.RETRACTILDMT" localSheetId="3">#REF!</definedName>
    <definedName name="KG.RETRACTILDMT">#REF!</definedName>
    <definedName name="KG.SANT" localSheetId="1">#REF!</definedName>
    <definedName name="KG.SANT" localSheetId="3">#REF!</definedName>
    <definedName name="KG.SANT">#REF!</definedName>
    <definedName name="KG.SOSA_PTA" localSheetId="1">#REF!</definedName>
    <definedName name="KG.SOSA_PTA" localSheetId="3">#REF!</definedName>
    <definedName name="KG.SOSA_PTA">#REF!</definedName>
    <definedName name="KG.SOSA_SA" localSheetId="1">#REF!</definedName>
    <definedName name="KG.SOSA_SA" localSheetId="3">#REF!</definedName>
    <definedName name="KG.SOSA_SA">#REF!</definedName>
    <definedName name="KG.SOSA_TA" localSheetId="1">#REF!</definedName>
    <definedName name="KG.SOSA_TA" localSheetId="3">#REF!</definedName>
    <definedName name="KG.SOSA_TA">#REF!</definedName>
    <definedName name="KG.SULFALUM" localSheetId="1">#REF!</definedName>
    <definedName name="KG.SULFALUM" localSheetId="3">#REF!</definedName>
    <definedName name="KG.SULFALUM">#REF!</definedName>
    <definedName name="KG.UREA" localSheetId="1">#REF!</definedName>
    <definedName name="KG.UREA" localSheetId="3">#REF!</definedName>
    <definedName name="KG.UREA">#REF!</definedName>
    <definedName name="KGS.AGUA_FIJO" localSheetId="1">#REF!</definedName>
    <definedName name="KGS.AGUA_FIJO" localSheetId="3">#REF!</definedName>
    <definedName name="KGS.AGUA_FIJO">#REF!</definedName>
    <definedName name="KGS.BISULFITO" localSheetId="1">#REF!</definedName>
    <definedName name="KGS.BISULFITO" localSheetId="3">#REF!</definedName>
    <definedName name="KGS.BISULFITO">#REF!</definedName>
    <definedName name="kgs.clorhidrido" localSheetId="1">#REF!</definedName>
    <definedName name="kgs.clorhidrido" localSheetId="3">#REF!</definedName>
    <definedName name="kgs.clorhidrido">#REF!</definedName>
    <definedName name="kgs.HBr" localSheetId="1">#REF!</definedName>
    <definedName name="kgs.HBr" localSheetId="3">#REF!</definedName>
    <definedName name="kgs.HBr">#REF!</definedName>
    <definedName name="kgs.incus40" localSheetId="1">#REF!</definedName>
    <definedName name="kgs.incus40" localSheetId="3">#REF!</definedName>
    <definedName name="kgs.incus40">#REF!</definedName>
    <definedName name="KGS.INCUSCTR40" localSheetId="1">#REF!</definedName>
    <definedName name="KGS.INCUSCTR40" localSheetId="3">#REF!</definedName>
    <definedName name="KGS.INCUSCTR40">#REF!</definedName>
    <definedName name="kgs.mes" localSheetId="1">#REF!</definedName>
    <definedName name="kgs.mes" localSheetId="3">#REF!</definedName>
    <definedName name="kgs.mes">#REF!</definedName>
    <definedName name="kgs.nit_fij" localSheetId="1">#REF!</definedName>
    <definedName name="kgs.nit_fij" localSheetId="3">#REF!</definedName>
    <definedName name="kgs.nit_fij">#REF!</definedName>
    <definedName name="kgs.nit_var" localSheetId="1">#REF!</definedName>
    <definedName name="kgs.nit_var" localSheetId="3">#REF!</definedName>
    <definedName name="kgs.nit_var">#REF!</definedName>
    <definedName name="kgs.resina351" localSheetId="1">#REF!</definedName>
    <definedName name="kgs.resina351" localSheetId="3">#REF!</definedName>
    <definedName name="kgs.resina351">#REF!</definedName>
    <definedName name="kgs.resina352" localSheetId="1">#REF!</definedName>
    <definedName name="kgs.resina352" localSheetId="3">#REF!</definedName>
    <definedName name="kgs.resina352">#REF!</definedName>
    <definedName name="kgs.restin40c" localSheetId="1">#REF!</definedName>
    <definedName name="kgs.restin40c" localSheetId="3">#REF!</definedName>
    <definedName name="kgs.restin40c">#REF!</definedName>
    <definedName name="kkk" localSheetId="1">#REF!</definedName>
    <definedName name="kkk" localSheetId="3">#REF!</definedName>
    <definedName name="kkk">#REF!</definedName>
    <definedName name="kkkkkkkkk" localSheetId="1">#REF!</definedName>
    <definedName name="kkkkkkkkk" localSheetId="3">#REF!</definedName>
    <definedName name="kkkkkkkkk">#REF!</definedName>
    <definedName name="kkkkkkkkkkkkkkkkkkkkkkkkkkkkkkkkkkkk" localSheetId="1">#REF!</definedName>
    <definedName name="kkkkkkkkkkkkkkkkkkkkkkkkkkkkkkkkkkkk" localSheetId="3">#REF!</definedName>
    <definedName name="kkkkkkkkkkkkkkkkkkkkkkkkkkkkkkkkkkkk">#REF!</definedName>
    <definedName name="kl">[6]Value!$AE$17</definedName>
    <definedName name="klklkl" localSheetId="1">#REF!</definedName>
    <definedName name="klklkl" localSheetId="3">#REF!</definedName>
    <definedName name="klklkl">#REF!</definedName>
    <definedName name="KPR">[6]Value!$AE$16</definedName>
    <definedName name="kskk" hidden="1">{#N/A,#N/A,FALSE,"COVER.XLS";#N/A,#N/A,FALSE,"RACT1.XLS";#N/A,#N/A,FALSE,"RACT2.XLS";#N/A,#N/A,FALSE,"ECCMP";#N/A,#N/A,FALSE,"WELDER.XLS"}</definedName>
    <definedName name="kskk_1" hidden="1">{#N/A,#N/A,FALSE,"COVER.XLS";#N/A,#N/A,FALSE,"RACT1.XLS";#N/A,#N/A,FALSE,"RACT2.XLS";#N/A,#N/A,FALSE,"ECCMP";#N/A,#N/A,FALSE,"WELDER.XLS"}</definedName>
    <definedName name="Kuan_Yin_JV" localSheetId="1">#REF!</definedName>
    <definedName name="Kuan_Yin_JV" localSheetId="3">#REF!</definedName>
    <definedName name="Kuan_Yin_JV">#REF!</definedName>
    <definedName name="kvs" hidden="1">{#N/A,#N/A,FALSE,"COVER1.XLS ";#N/A,#N/A,FALSE,"RACT1.XLS";#N/A,#N/A,FALSE,"RACT2.XLS";#N/A,#N/A,FALSE,"ECCMP";#N/A,#N/A,FALSE,"WELDER.XLS"}</definedName>
    <definedName name="kvs_1" hidden="1">{#N/A,#N/A,FALSE,"COVER1.XLS ";#N/A,#N/A,FALSE,"RACT1.XLS";#N/A,#N/A,FALSE,"RACT2.XLS";#N/A,#N/A,FALSE,"ECCMP";#N/A,#N/A,FALSE,"WELDER.XLS"}</definedName>
    <definedName name="L">[16]PRM!$C$16:$D$17</definedName>
    <definedName name="L_9" localSheetId="1">#REF!</definedName>
    <definedName name="L_9" localSheetId="3">#REF!</definedName>
    <definedName name="L_9">#REF!</definedName>
    <definedName name="L_AJE_Tot" localSheetId="1">#REF!</definedName>
    <definedName name="L_AJE_Tot" localSheetId="3">#REF!</definedName>
    <definedName name="L_AJE_Tot">#REF!</definedName>
    <definedName name="L_CY_Beg" localSheetId="1">#REF!</definedName>
    <definedName name="L_CY_Beg" localSheetId="3">#REF!</definedName>
    <definedName name="L_CY_Beg">#REF!</definedName>
    <definedName name="L_CY_End" localSheetId="1">#REF!</definedName>
    <definedName name="L_CY_End" localSheetId="3">#REF!</definedName>
    <definedName name="L_CY_End">#REF!</definedName>
    <definedName name="L_PY_End" localSheetId="1">#REF!</definedName>
    <definedName name="L_PY_End" localSheetId="3">#REF!</definedName>
    <definedName name="L_PY_End">#REF!</definedName>
    <definedName name="LaPorte_CoGen_Gas" localSheetId="1">#REF!</definedName>
    <definedName name="LaPorte_CoGen_Gas" localSheetId="3">#REF!</definedName>
    <definedName name="LaPorte_CoGen_Gas">#REF!</definedName>
    <definedName name="LaPorte_Elec" localSheetId="1">#REF!</definedName>
    <definedName name="LaPorte_Elec" localSheetId="3">#REF!</definedName>
    <definedName name="LaPorte_Elec">#REF!</definedName>
    <definedName name="LaPorte_Gas" localSheetId="1">#REF!</definedName>
    <definedName name="LaPorte_Gas" localSheetId="3">#REF!</definedName>
    <definedName name="LaPorte_Gas">#REF!</definedName>
    <definedName name="Last_Row" localSheetId="1">IF('Historical Financials THB_TH'!___wt11,'Historical Financials THB_TH'!Header_Row+'Historical Financials THB_TH'!__________________????,'Historical Financials THB_TH'!Header_Row)</definedName>
    <definedName name="Last_Row" localSheetId="3">IF('Historical Financials USD_TH'!___wt11,'Historical Financials USD_TH'!Header_Row+'Historical Financials USD_TH'!__________________????,'Historical Financials USD_TH'!Header_Row)</definedName>
    <definedName name="Last_Row">IF(___wt11,Header_Row+[0]!__________________????,Header_Row)</definedName>
    <definedName name="LAYOUT" localSheetId="1">#REF!</definedName>
    <definedName name="LAYOUT" localSheetId="3">#REF!</definedName>
    <definedName name="LAYOUT">#REF!</definedName>
    <definedName name="LC" localSheetId="1">#REF!</definedName>
    <definedName name="LC" localSheetId="3">#REF!</definedName>
    <definedName name="LC">#REF!</definedName>
    <definedName name="LC_4" localSheetId="1">#REF!</definedName>
    <definedName name="LC_4" localSheetId="3">#REF!</definedName>
    <definedName name="LC_4">#REF!</definedName>
    <definedName name="LC_8" localSheetId="1">#REF!</definedName>
    <definedName name="LC_8" localSheetId="3">#REF!</definedName>
    <definedName name="LC_8">#REF!</definedName>
    <definedName name="LevelOne" localSheetId="1">#REF!</definedName>
    <definedName name="LevelOne" localSheetId="3">#REF!</definedName>
    <definedName name="LevelOne">#REF!</definedName>
    <definedName name="LevelThree" localSheetId="1">#REF!,#REF!,#REF!</definedName>
    <definedName name="LevelThree" localSheetId="3">#REF!,#REF!,#REF!</definedName>
    <definedName name="LevelThree">#REF!,#REF!,#REF!</definedName>
    <definedName name="LevelTwo" localSheetId="1">#REF!,#REF!</definedName>
    <definedName name="LevelTwo" localSheetId="3">#REF!,#REF!</definedName>
    <definedName name="LevelTwo">#REF!,#REF!</definedName>
    <definedName name="LHV_calorische_waarde_GNG" localSheetId="1">#REF!</definedName>
    <definedName name="LHV_calorische_waarde_GNG" localSheetId="3">#REF!</definedName>
    <definedName name="LHV_calorische_waarde_GNG">#REF!</definedName>
    <definedName name="LIABILITY" localSheetId="1">#REF!</definedName>
    <definedName name="LIABILITY" localSheetId="3">#REF!</definedName>
    <definedName name="LIABILITY">#REF!</definedName>
    <definedName name="LIGHTING">"$#REF!.$D$200"</definedName>
    <definedName name="LinkAc10" localSheetId="1">#REF!</definedName>
    <definedName name="LinkAc10" localSheetId="3">#REF!</definedName>
    <definedName name="LinkAc10">#REF!</definedName>
    <definedName name="LinkAc11" localSheetId="1">#REF!</definedName>
    <definedName name="LinkAc11" localSheetId="3">#REF!</definedName>
    <definedName name="LinkAc11">#REF!</definedName>
    <definedName name="LinkAc12" localSheetId="1">#REF!</definedName>
    <definedName name="LinkAc12" localSheetId="3">#REF!</definedName>
    <definedName name="LinkAc12">#REF!</definedName>
    <definedName name="LinkAc13" localSheetId="1">#REF!</definedName>
    <definedName name="LinkAc13" localSheetId="3">#REF!</definedName>
    <definedName name="LinkAc13">#REF!</definedName>
    <definedName name="LinkAc14" localSheetId="1">#REF!</definedName>
    <definedName name="LinkAc14" localSheetId="3">#REF!</definedName>
    <definedName name="LinkAc14">#REF!</definedName>
    <definedName name="LinkAc15" localSheetId="1">#REF!</definedName>
    <definedName name="LinkAc15" localSheetId="3">#REF!</definedName>
    <definedName name="LinkAc15">#REF!</definedName>
    <definedName name="LinkAc16" localSheetId="1">#REF!</definedName>
    <definedName name="LinkAc16" localSheetId="3">#REF!</definedName>
    <definedName name="LinkAc16">#REF!</definedName>
    <definedName name="LinkAc2" localSheetId="1">#REF!</definedName>
    <definedName name="LinkAc2" localSheetId="3">#REF!</definedName>
    <definedName name="LinkAc2">#REF!</definedName>
    <definedName name="LinkAc3" localSheetId="1">#REF!</definedName>
    <definedName name="LinkAc3" localSheetId="3">#REF!</definedName>
    <definedName name="LinkAc3">#REF!</definedName>
    <definedName name="LinkAc4" localSheetId="1">#REF!</definedName>
    <definedName name="LinkAc4" localSheetId="3">#REF!</definedName>
    <definedName name="LinkAc4">#REF!</definedName>
    <definedName name="LinkAc5" localSheetId="1">#REF!</definedName>
    <definedName name="LinkAc5" localSheetId="3">#REF!</definedName>
    <definedName name="LinkAc5">#REF!</definedName>
    <definedName name="LinkAc6" localSheetId="1">#REF!</definedName>
    <definedName name="LinkAc6" localSheetId="3">#REF!</definedName>
    <definedName name="LinkAc6">#REF!</definedName>
    <definedName name="LinkAc7" localSheetId="1">#REF!</definedName>
    <definedName name="LinkAc7" localSheetId="3">#REF!</definedName>
    <definedName name="LinkAc7">#REF!</definedName>
    <definedName name="LinkAc8" localSheetId="1">#REF!</definedName>
    <definedName name="LinkAc8" localSheetId="3">#REF!</definedName>
    <definedName name="LinkAc8">#REF!</definedName>
    <definedName name="LinkAc9" localSheetId="1">#REF!</definedName>
    <definedName name="LinkAc9" localSheetId="3">#REF!</definedName>
    <definedName name="LinkAc9">#REF!</definedName>
    <definedName name="LinkBU" localSheetId="1">#REF!</definedName>
    <definedName name="LinkBU" localSheetId="3">#REF!</definedName>
    <definedName name="LinkBU">#REF!</definedName>
    <definedName name="LinkBu10" localSheetId="1">#REF!</definedName>
    <definedName name="LinkBu10" localSheetId="3">#REF!</definedName>
    <definedName name="LinkBu10">#REF!</definedName>
    <definedName name="LinkBu11" localSheetId="1">#REF!</definedName>
    <definedName name="LinkBu11" localSheetId="3">#REF!</definedName>
    <definedName name="LinkBu11">#REF!</definedName>
    <definedName name="LinkBu12" localSheetId="1">#REF!</definedName>
    <definedName name="LinkBu12" localSheetId="3">#REF!</definedName>
    <definedName name="LinkBu12">#REF!</definedName>
    <definedName name="LinkBu13" localSheetId="1">#REF!</definedName>
    <definedName name="LinkBu13" localSheetId="3">#REF!</definedName>
    <definedName name="LinkBu13">#REF!</definedName>
    <definedName name="LinkBu14" localSheetId="1">#REF!</definedName>
    <definedName name="LinkBu14" localSheetId="3">#REF!</definedName>
    <definedName name="LinkBu14">#REF!</definedName>
    <definedName name="LinkBu15" localSheetId="1">#REF!</definedName>
    <definedName name="LinkBu15" localSheetId="3">#REF!</definedName>
    <definedName name="LinkBu15">#REF!</definedName>
    <definedName name="LinkBu16" localSheetId="1">#REF!</definedName>
    <definedName name="LinkBu16" localSheetId="3">#REF!</definedName>
    <definedName name="LinkBu16">#REF!</definedName>
    <definedName name="LinkBu2" localSheetId="1">#REF!</definedName>
    <definedName name="LinkBu2" localSheetId="3">#REF!</definedName>
    <definedName name="LinkBu2">#REF!</definedName>
    <definedName name="LinkBU3" localSheetId="1">#REF!</definedName>
    <definedName name="LinkBU3" localSheetId="3">#REF!</definedName>
    <definedName name="LinkBU3">#REF!</definedName>
    <definedName name="LinkBu4" localSheetId="1">#REF!</definedName>
    <definedName name="LinkBu4" localSheetId="3">#REF!</definedName>
    <definedName name="LinkBu4">#REF!</definedName>
    <definedName name="LinkBu5" localSheetId="1">#REF!</definedName>
    <definedName name="LinkBu5" localSheetId="3">#REF!</definedName>
    <definedName name="LinkBu5">#REF!</definedName>
    <definedName name="LinkBu6" localSheetId="1">#REF!</definedName>
    <definedName name="LinkBu6" localSheetId="3">#REF!</definedName>
    <definedName name="LinkBu6">#REF!</definedName>
    <definedName name="LinkBu7" localSheetId="1">#REF!</definedName>
    <definedName name="LinkBu7" localSheetId="3">#REF!</definedName>
    <definedName name="LinkBu7">#REF!</definedName>
    <definedName name="LinkBu8" localSheetId="1">#REF!</definedName>
    <definedName name="LinkBu8" localSheetId="3">#REF!</definedName>
    <definedName name="LinkBu8">#REF!</definedName>
    <definedName name="LinkBu9" localSheetId="1">#REF!</definedName>
    <definedName name="LinkBu9" localSheetId="3">#REF!</definedName>
    <definedName name="LinkBu9">#REF!</definedName>
    <definedName name="LinkJE" localSheetId="1">#REF!</definedName>
    <definedName name="LinkJE" localSheetId="3">#REF!</definedName>
    <definedName name="LinkJE">#REF!</definedName>
    <definedName name="LIST" localSheetId="1">#REF!</definedName>
    <definedName name="LIST" localSheetId="3">#REF!</definedName>
    <definedName name="LIST">#REF!</definedName>
    <definedName name="List_of_Order_on_Offer___0___0___0" localSheetId="1">#REF!</definedName>
    <definedName name="List_of_Order_on_Offer___0___0___0" localSheetId="3">#REF!</definedName>
    <definedName name="List_of_Order_on_Offer___0___0___0">#REF!</definedName>
    <definedName name="List_Value_Added_Tax_Th.1994" localSheetId="1">#REF!</definedName>
    <definedName name="List_Value_Added_Tax_Th.1994" localSheetId="3">#REF!</definedName>
    <definedName name="List_Value_Added_Tax_Th.1994">#REF!</definedName>
    <definedName name="LIT">'[10]ADJ - RATE'!$B$2</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1">#REF!</definedName>
    <definedName name="lkl" localSheetId="3">#REF!</definedName>
    <definedName name="lkl">#REF!</definedName>
    <definedName name="lklk" localSheetId="1">#REF!</definedName>
    <definedName name="lklk" localSheetId="3">#REF!</definedName>
    <definedName name="lklk">#REF!</definedName>
    <definedName name="lklkl" localSheetId="1">#REF!</definedName>
    <definedName name="lklkl" localSheetId="3">#REF!</definedName>
    <definedName name="lklkl">#REF!</definedName>
    <definedName name="lklklkl" localSheetId="1">#REF!</definedName>
    <definedName name="lklklkl" localSheetId="3">#REF!</definedName>
    <definedName name="lklklkl">#REF!</definedName>
    <definedName name="LL" localSheetId="1">#REF!</definedName>
    <definedName name="LL" localSheetId="3">#REF!</definedName>
    <definedName name="LL">#REF!</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 localSheetId="1">[6]Value!#REF!</definedName>
    <definedName name="LNP" localSheetId="3">[6]Value!#REF!</definedName>
    <definedName name="LNP">[6]Value!#REF!</definedName>
    <definedName name="LNP_4" localSheetId="1">[6]Value!#REF!</definedName>
    <definedName name="LNP_4" localSheetId="3">[6]Value!#REF!</definedName>
    <definedName name="LNP_4">[6]Value!#REF!</definedName>
    <definedName name="LNP_8" localSheetId="1">[6]Value!#REF!</definedName>
    <definedName name="LNP_8" localSheetId="3">[6]Value!#REF!</definedName>
    <definedName name="LNP_8">[6]Value!#REF!</definedName>
    <definedName name="LO" localSheetId="1">#REF!</definedName>
    <definedName name="LO" localSheetId="3">#REF!</definedName>
    <definedName name="LO">#REF!</definedName>
    <definedName name="Loan">[18]เงินกู้ธนชาติ!$B$4</definedName>
    <definedName name="Loan_Amount" localSheetId="1">#REF!</definedName>
    <definedName name="Loan_Amount" localSheetId="3">#REF!</definedName>
    <definedName name="Loan_Amount">#REF!</definedName>
    <definedName name="Loan_Start" localSheetId="1">#REF!</definedName>
    <definedName name="Loan_Start" localSheetId="3">#REF!</definedName>
    <definedName name="Loan_Start">#REF!</definedName>
    <definedName name="Loan_Years" localSheetId="1">#REF!</definedName>
    <definedName name="Loan_Years" localSheetId="3">#REF!</definedName>
    <definedName name="Loan_Years">#REF!</definedName>
    <definedName name="Loan1">'[18]เงินกู้ MGC'!$B$4</definedName>
    <definedName name="Locação" localSheetId="1">#REF!</definedName>
    <definedName name="Locação" localSheetId="3">#REF!</definedName>
    <definedName name="Locação">#REF!</definedName>
    <definedName name="Long">[18]เงินกู้ธนชาติ!$F$15</definedName>
    <definedName name="Long1">'[18]เงินกู้ MGC'!$F$15</definedName>
    <definedName name="LOP" localSheetId="1">#REF!</definedName>
    <definedName name="LOP" localSheetId="3">#REF!</definedName>
    <definedName name="LOP">#REF!</definedName>
    <definedName name="Lot" localSheetId="1">#REF!</definedName>
    <definedName name="Lot" localSheetId="3">#REF!</definedName>
    <definedName name="Lot">#REF!</definedName>
    <definedName name="Lotta3" localSheetId="1" hidden="1">#REF!</definedName>
    <definedName name="Lotta3" localSheetId="3" hidden="1">#REF!</definedName>
    <definedName name="Lotta3" hidden="1">#REF!</definedName>
    <definedName name="LPG_Butano" localSheetId="1">#REF!</definedName>
    <definedName name="LPG_Butano" localSheetId="3">#REF!</definedName>
    <definedName name="LPG_Butano">#REF!</definedName>
    <definedName name="LPG_Propano" localSheetId="1">#REF!</definedName>
    <definedName name="LPG_Propano" localSheetId="3">#REF!</definedName>
    <definedName name="LPG_Propano">#REF!</definedName>
    <definedName name="LPIA_POYASLI" localSheetId="1">#REF!</definedName>
    <definedName name="LPIA_POYASLI" localSheetId="3">#REF!</definedName>
    <definedName name="LPIA_POYASLI">#REF!</definedName>
    <definedName name="LRD_15_Chart" localSheetId="1">#REF!</definedName>
    <definedName name="LRD_15_Chart" localSheetId="3">#REF!</definedName>
    <definedName name="LRD_15_Chart">#REF!</definedName>
    <definedName name="LRD15_VPSum" localSheetId="1">#REF!</definedName>
    <definedName name="LRD15_VPSum" localSheetId="3">#REF!</definedName>
    <definedName name="LRD15_VPSum">#REF!</definedName>
    <definedName name="LTS.RES_A349" localSheetId="1">#REF!</definedName>
    <definedName name="LTS.RES_A349" localSheetId="3">#REF!</definedName>
    <definedName name="LTS.RES_A349">#REF!</definedName>
    <definedName name="LUP_Name">'[19]FG-NOV06'!$M$1:$BW$1</definedName>
    <definedName name="m">1000000</definedName>
    <definedName name="m_501" localSheetId="1">#REF!</definedName>
    <definedName name="m_501" localSheetId="3">#REF!</definedName>
    <definedName name="m_501">#REF!</definedName>
    <definedName name="m_521" localSheetId="1">#REF!</definedName>
    <definedName name="m_521" localSheetId="3">#REF!</definedName>
    <definedName name="m_521">#REF!</definedName>
    <definedName name="m_581" localSheetId="1">#REF!</definedName>
    <definedName name="m_581" localSheetId="3">#REF!</definedName>
    <definedName name="m_581">#REF!</definedName>
    <definedName name="m_582" localSheetId="1">#REF!</definedName>
    <definedName name="m_582" localSheetId="3">#REF!</definedName>
    <definedName name="m_582">#REF!</definedName>
    <definedName name="m_806" localSheetId="1">#REF!</definedName>
    <definedName name="m_806" localSheetId="3">#REF!</definedName>
    <definedName name="m_806">#REF!</definedName>
    <definedName name="m_807" localSheetId="1">#REF!</definedName>
    <definedName name="m_807" localSheetId="3">#REF!</definedName>
    <definedName name="m_807">#REF!</definedName>
    <definedName name="m_916" localSheetId="1">#REF!</definedName>
    <definedName name="m_916" localSheetId="3">#REF!</definedName>
    <definedName name="m_916">#REF!</definedName>
    <definedName name="m_961" localSheetId="1">#REF!</definedName>
    <definedName name="m_961" localSheetId="3">#REF!</definedName>
    <definedName name="m_961">#REF!</definedName>
    <definedName name="M_P_Petresa" localSheetId="1">#REF!</definedName>
    <definedName name="M_P_Petresa" localSheetId="3">#REF!</definedName>
    <definedName name="M_P_Petresa">#REF!</definedName>
    <definedName name="M_PlaceofPath" hidden="1">"F:\DANDERS\COMPANY\FS\FS_VDF.xls"</definedName>
    <definedName name="MAC_air_Nm3ph" localSheetId="1">#REF!</definedName>
    <definedName name="MAC_air_Nm3ph" localSheetId="3">#REF!</definedName>
    <definedName name="MAC_air_Nm3ph">#REF!</definedName>
    <definedName name="MAC_pwr_MW" localSheetId="1">#REF!</definedName>
    <definedName name="MAC_pwr_MW" localSheetId="3">#REF!</definedName>
    <definedName name="MAC_pwr_MW">#REF!</definedName>
    <definedName name="Macro1">#N/A</definedName>
    <definedName name="Macro2">#N/A</definedName>
    <definedName name="MANUF" localSheetId="1">#REF!</definedName>
    <definedName name="MANUF" localSheetId="3">#REF!</definedName>
    <definedName name="MANUF">#REF!</definedName>
    <definedName name="MargeB_H1" localSheetId="1">#REF!</definedName>
    <definedName name="MargeB_H1" localSheetId="3">#REF!</definedName>
    <definedName name="MargeB_H1">#REF!</definedName>
    <definedName name="MargeB_H2" localSheetId="1">#REF!</definedName>
    <definedName name="MargeB_H2" localSheetId="3">#REF!</definedName>
    <definedName name="MargeB_H2">#REF!</definedName>
    <definedName name="MargeB_H3" localSheetId="1">#REF!</definedName>
    <definedName name="MargeB_H3" localSheetId="3">#REF!</definedName>
    <definedName name="MargeB_H3">#REF!</definedName>
    <definedName name="MargeB_H4" localSheetId="1">#REF!</definedName>
    <definedName name="MargeB_H4" localSheetId="3">#REF!</definedName>
    <definedName name="MargeB_H4">#REF!</definedName>
    <definedName name="MargeB_H5" localSheetId="1">#REF!</definedName>
    <definedName name="MargeB_H5" localSheetId="3">#REF!</definedName>
    <definedName name="MargeB_H5">#REF!</definedName>
    <definedName name="MargeB_I1" localSheetId="1">#REF!</definedName>
    <definedName name="MargeB_I1" localSheetId="3">#REF!</definedName>
    <definedName name="MargeB_I1">#REF!</definedName>
    <definedName name="MargeB_I2" localSheetId="1">#REF!</definedName>
    <definedName name="MargeB_I2" localSheetId="3">#REF!</definedName>
    <definedName name="MargeB_I2">#REF!</definedName>
    <definedName name="MargeB_P1" localSheetId="1">#REF!</definedName>
    <definedName name="MargeB_P1" localSheetId="3">#REF!</definedName>
    <definedName name="MargeB_P1">#REF!</definedName>
    <definedName name="MargeB_P2" localSheetId="1">#REF!</definedName>
    <definedName name="MargeB_P2" localSheetId="3">#REF!</definedName>
    <definedName name="MargeB_P2">#REF!</definedName>
    <definedName name="MargeB_P3" localSheetId="1">#REF!</definedName>
    <definedName name="MargeB_P3" localSheetId="3">#REF!</definedName>
    <definedName name="MargeB_P3">#REF!</definedName>
    <definedName name="MargeB_P4" localSheetId="1">#REF!</definedName>
    <definedName name="MargeB_P4" localSheetId="3">#REF!</definedName>
    <definedName name="MargeB_P4">#REF!</definedName>
    <definedName name="MargeB_P5" localSheetId="1">#REF!</definedName>
    <definedName name="MargeB_P5" localSheetId="3">#REF!</definedName>
    <definedName name="MargeB_P5">#REF!</definedName>
    <definedName name="MargeB_P6" localSheetId="1">#REF!</definedName>
    <definedName name="MargeB_P6" localSheetId="3">#REF!</definedName>
    <definedName name="MargeB_P6">#REF!</definedName>
    <definedName name="MargeBPoucent_H1" localSheetId="1">#REF!</definedName>
    <definedName name="MargeBPoucent_H1" localSheetId="3">#REF!</definedName>
    <definedName name="MargeBPoucent_H1">#REF!</definedName>
    <definedName name="MargeBPoucent_H2" localSheetId="1">#REF!</definedName>
    <definedName name="MargeBPoucent_H2" localSheetId="3">#REF!</definedName>
    <definedName name="MargeBPoucent_H2">#REF!</definedName>
    <definedName name="MargeBPoucent_H3" localSheetId="1">#REF!</definedName>
    <definedName name="MargeBPoucent_H3" localSheetId="3">#REF!</definedName>
    <definedName name="MargeBPoucent_H3">#REF!</definedName>
    <definedName name="MargeBPoucent_H4" localSheetId="1">#REF!</definedName>
    <definedName name="MargeBPoucent_H4" localSheetId="3">#REF!</definedName>
    <definedName name="MargeBPoucent_H4">#REF!</definedName>
    <definedName name="MargeBPoucent_H5" localSheetId="1">#REF!</definedName>
    <definedName name="MargeBPoucent_H5" localSheetId="3">#REF!</definedName>
    <definedName name="MargeBPoucent_H5">#REF!</definedName>
    <definedName name="MargeBPoucent_P1" localSheetId="1">#REF!</definedName>
    <definedName name="MargeBPoucent_P1" localSheetId="3">#REF!</definedName>
    <definedName name="MargeBPoucent_P1">#REF!</definedName>
    <definedName name="MargeBPoucent_P2" localSheetId="1">#REF!</definedName>
    <definedName name="MargeBPoucent_P2" localSheetId="3">#REF!</definedName>
    <definedName name="MargeBPoucent_P2">#REF!</definedName>
    <definedName name="MargeBPoucent_P3" localSheetId="1">#REF!</definedName>
    <definedName name="MargeBPoucent_P3" localSheetId="3">#REF!</definedName>
    <definedName name="MargeBPoucent_P3">#REF!</definedName>
    <definedName name="MargeBPoucent_P4" localSheetId="1">#REF!</definedName>
    <definedName name="MargeBPoucent_P4" localSheetId="3">#REF!</definedName>
    <definedName name="MargeBPoucent_P4">#REF!</definedName>
    <definedName name="MargeBPoucent_P5" localSheetId="1">#REF!</definedName>
    <definedName name="MargeBPoucent_P5" localSheetId="3">#REF!</definedName>
    <definedName name="MargeBPoucent_P5">#REF!</definedName>
    <definedName name="MargeBrute_H" localSheetId="1">#REF!</definedName>
    <definedName name="MargeBrute_H" localSheetId="3">#REF!</definedName>
    <definedName name="MargeBrute_H">#REF!</definedName>
    <definedName name="MargeBrute_P" localSheetId="1">#REF!</definedName>
    <definedName name="MargeBrute_P" localSheetId="3">#REF!</definedName>
    <definedName name="MargeBrute_P">#REF!</definedName>
    <definedName name="MARZO" localSheetId="1">#REF!</definedName>
    <definedName name="MARZO" localSheetId="3">#REF!</definedName>
    <definedName name="MARZO">#REF!</definedName>
    <definedName name="MASTER02" localSheetId="1">#REF!</definedName>
    <definedName name="MASTER02" localSheetId="3">#REF!</definedName>
    <definedName name="MASTER02">#REF!</definedName>
    <definedName name="MASTER2002" localSheetId="1">#REF!</definedName>
    <definedName name="MASTER2002" localSheetId="3">#REF!</definedName>
    <definedName name="MASTER2002">#REF!</definedName>
    <definedName name="MASTERTAX2002" localSheetId="1">#REF!</definedName>
    <definedName name="MASTERTAX2002" localSheetId="3">#REF!</definedName>
    <definedName name="MASTERTAX2002">#REF!</definedName>
    <definedName name="MAT" localSheetId="1">#REF!</definedName>
    <definedName name="MAT" localSheetId="3">#REF!</definedName>
    <definedName name="MAT">#REF!</definedName>
    <definedName name="MAYO" localSheetId="1">#REF!</definedName>
    <definedName name="MAYO" localSheetId="3">#REF!</definedName>
    <definedName name="MAYO">#REF!</definedName>
    <definedName name="MDI_Chart" localSheetId="1">#REF!</definedName>
    <definedName name="MDI_Chart" localSheetId="3">#REF!</definedName>
    <definedName name="MDI_Chart">#REF!</definedName>
    <definedName name="MDI_VPSum" localSheetId="1">#REF!</definedName>
    <definedName name="MDI_VPSum" localSheetId="3">#REF!</definedName>
    <definedName name="MDI_VPSum">#REF!</definedName>
    <definedName name="me">"Button 5"</definedName>
    <definedName name="MEG" localSheetId="1">#REF!</definedName>
    <definedName name="MEG" localSheetId="3">#REF!</definedName>
    <definedName name="MEG">#REF!</definedName>
    <definedName name="MEG_Asia" localSheetId="1">#REF!</definedName>
    <definedName name="MEG_Asia" localSheetId="3">#REF!</definedName>
    <definedName name="MEG_Asia">#REF!</definedName>
    <definedName name="MEG_Chart" localSheetId="1">#REF!</definedName>
    <definedName name="MEG_Chart" localSheetId="3">#REF!</definedName>
    <definedName name="MEG_Chart">#REF!</definedName>
    <definedName name="MEG_Euro" localSheetId="1">#REF!</definedName>
    <definedName name="MEG_Euro" localSheetId="3">#REF!</definedName>
    <definedName name="MEG_Euro">#REF!</definedName>
    <definedName name="MEG_MEX" localSheetId="1">#REF!</definedName>
    <definedName name="MEG_MEX" localSheetId="3">#REF!</definedName>
    <definedName name="MEG_MEX">#REF!</definedName>
    <definedName name="MEG_USA" localSheetId="1">#REF!</definedName>
    <definedName name="MEG_USA" localSheetId="3">#REF!</definedName>
    <definedName name="MEG_USA">#REF!</definedName>
    <definedName name="MEG_VPSum" localSheetId="1">#REF!</definedName>
    <definedName name="MEG_VPSum" localSheetId="3">#REF!</definedName>
    <definedName name="MEG_VPSum">#REF!</definedName>
    <definedName name="MEOH_Asia" localSheetId="1">#REF!</definedName>
    <definedName name="MEOH_Asia" localSheetId="3">#REF!</definedName>
    <definedName name="MEOH_Asia">#REF!</definedName>
    <definedName name="MEOH_Euro" localSheetId="1">#REF!</definedName>
    <definedName name="MEOH_Euro" localSheetId="3">#REF!</definedName>
    <definedName name="MEOH_Euro">#REF!</definedName>
    <definedName name="MEOH_Mex" localSheetId="1">#REF!</definedName>
    <definedName name="MEOH_Mex" localSheetId="3">#REF!</definedName>
    <definedName name="MEOH_Mex">#REF!</definedName>
    <definedName name="MEOH_USA" localSheetId="1">#REF!</definedName>
    <definedName name="MEOH_USA" localSheetId="3">#REF!</definedName>
    <definedName name="MEOH_USA">#REF!</definedName>
    <definedName name="MERGE" localSheetId="1">#REF!</definedName>
    <definedName name="MERGE" localSheetId="3">#REF!</definedName>
    <definedName name="MERGE">#REF!</definedName>
    <definedName name="merger" localSheetId="1">#REF!</definedName>
    <definedName name="merger" localSheetId="3">#REF!</definedName>
    <definedName name="merger">#REF!</definedName>
    <definedName name="merger___0" localSheetId="1">#REF!</definedName>
    <definedName name="merger___0" localSheetId="3">#REF!</definedName>
    <definedName name="merger___0">#REF!</definedName>
    <definedName name="MESREAL" localSheetId="1">#REF!</definedName>
    <definedName name="MESREAL" localSheetId="3">#REF!</definedName>
    <definedName name="MESREAL">#REF!</definedName>
    <definedName name="Message">"""Salary will be sent to your Bank on 24-March. Pls inform if you find something incorrect."""</definedName>
    <definedName name="MFG_BKD_ICI" localSheetId="1">#REF!</definedName>
    <definedName name="MFG_BKD_ICI" localSheetId="3">#REF!</definedName>
    <definedName name="MFG_BKD_ICI">#REF!</definedName>
    <definedName name="MFG_ICI" localSheetId="1">#REF!</definedName>
    <definedName name="MFG_ICI" localSheetId="3">#REF!</definedName>
    <definedName name="MFG_ICI">#REF!</definedName>
    <definedName name="MFG_KSN_ICI" localSheetId="1">#REF!</definedName>
    <definedName name="MFG_KSN_ICI" localSheetId="3">#REF!</definedName>
    <definedName name="MFG_KSN_ICI">#REF!</definedName>
    <definedName name="mio" localSheetId="1">#REF!</definedName>
    <definedName name="mio" localSheetId="3">#REF!</definedName>
    <definedName name="mio">#REF!</definedName>
    <definedName name="MKS">[6]Value!$AE$23</definedName>
    <definedName name="MMACC" localSheetId="1">#REF!</definedName>
    <definedName name="MMACC" localSheetId="3">#REF!</definedName>
    <definedName name="MMACC">#REF!</definedName>
    <definedName name="mmmmmmmmmmmmmmmmmmmmmmmm" localSheetId="1">#REF!</definedName>
    <definedName name="mmmmmmmmmmmmmmmmmmmmmmmm" localSheetId="3">#REF!</definedName>
    <definedName name="mmmmmmmmmmmmmmmmmmmmmmmm">#REF!</definedName>
    <definedName name="Moisture_Gain" localSheetId="1">#REF!</definedName>
    <definedName name="Moisture_Gain" localSheetId="3">#REF!</definedName>
    <definedName name="Moisture_Gain">#REF!</definedName>
    <definedName name="Mon" localSheetId="1">#REF!</definedName>
    <definedName name="Mon" localSheetId="3">#REF!</definedName>
    <definedName name="Mon">#REF!</definedName>
    <definedName name="month">[20]Prm!$A$2:$B$13</definedName>
    <definedName name="Moy_2014" localSheetId="1">#REF!</definedName>
    <definedName name="Moy_2014" localSheetId="3">#REF!</definedName>
    <definedName name="Moy_2014">#REF!</definedName>
    <definedName name="Moy_2015" localSheetId="1">#REF!</definedName>
    <definedName name="Moy_2015" localSheetId="3">#REF!</definedName>
    <definedName name="Moy_2015">#REF!</definedName>
    <definedName name="MP" localSheetId="1">#REF!</definedName>
    <definedName name="MP" localSheetId="3">#REF!</definedName>
    <definedName name="MP">#REF!</definedName>
    <definedName name="mps" localSheetId="1">#REF!</definedName>
    <definedName name="mps" localSheetId="3">#REF!</definedName>
    <definedName name="mps">#REF!</definedName>
    <definedName name="mres"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'[21]Pet Resin'!$G$2</definedName>
    <definedName name="Nafta" localSheetId="1">#REF!</definedName>
    <definedName name="Nafta" localSheetId="3">#REF!</definedName>
    <definedName name="Nafta">#REF!</definedName>
    <definedName name="napsp">#N/A</definedName>
    <definedName name="NatGas_Chart" localSheetId="1">#REF!</definedName>
    <definedName name="NatGas_Chart" localSheetId="3">#REF!</definedName>
    <definedName name="NatGas_Chart">#REF!</definedName>
    <definedName name="NatGasVPSum" localSheetId="1">#REF!</definedName>
    <definedName name="NatGasVPSum" localSheetId="3">#REF!</definedName>
    <definedName name="NatGasVPSum">#REF!</definedName>
    <definedName name="nee" localSheetId="1">#REF!</definedName>
    <definedName name="nee" localSheetId="3">#REF!</definedName>
    <definedName name="nee">#REF!</definedName>
    <definedName name="NetCashFlow" localSheetId="1">#REF!</definedName>
    <definedName name="NetCashFlow" localSheetId="3">#REF!</definedName>
    <definedName name="NetCashFlow">#REF!</definedName>
    <definedName name="new">#N/A</definedName>
    <definedName name="NEW_ITEM_TEMPLATE_NAME" localSheetId="1">#REF!</definedName>
    <definedName name="NEW_ITEM_TEMPLATE_NAME" localSheetId="3">#REF!</definedName>
    <definedName name="NEW_ITEM_TEMPLATE_NAME">#REF!</definedName>
    <definedName name="newgraph">#N/A</definedName>
    <definedName name="Next1" localSheetId="1">[7]NBCA_2001_Completed!#REF!</definedName>
    <definedName name="Next1" localSheetId="3">[7]NBCA_2001_Completed!#REF!</definedName>
    <definedName name="Next1">[7]NBCA_2001_Completed!#REF!</definedName>
    <definedName name="Next1_4" localSheetId="1">[7]NBCA_2001_Completed!#REF!</definedName>
    <definedName name="Next1_4" localSheetId="3">[7]NBCA_2001_Completed!#REF!</definedName>
    <definedName name="Next1_4">[7]NBCA_2001_Completed!#REF!</definedName>
    <definedName name="Next1_8" localSheetId="1">[7]NBCA_2001_Completed!#REF!</definedName>
    <definedName name="Next1_8" localSheetId="3">[7]NBCA_2001_Completed!#REF!</definedName>
    <definedName name="Next1_8">[7]NBCA_2001_Completed!#REF!</definedName>
    <definedName name="Next11" localSheetId="1">[7]NBCA_2001_Completed!#REF!</definedName>
    <definedName name="Next11" localSheetId="3">[7]NBCA_2001_Completed!#REF!</definedName>
    <definedName name="Next11">[7]NBCA_2001_Completed!#REF!</definedName>
    <definedName name="Next11_4" localSheetId="1">[7]NBCA_2001_Completed!#REF!</definedName>
    <definedName name="Next11_4" localSheetId="3">[7]NBCA_2001_Completed!#REF!</definedName>
    <definedName name="Next11_4">[7]NBCA_2001_Completed!#REF!</definedName>
    <definedName name="Next11_8" localSheetId="1">[7]NBCA_2001_Completed!#REF!</definedName>
    <definedName name="Next11_8" localSheetId="3">[7]NBCA_2001_Completed!#REF!</definedName>
    <definedName name="Next11_8">[7]NBCA_2001_Completed!#REF!</definedName>
    <definedName name="Next2" localSheetId="1">[7]NBCA_2001_Completed!#REF!</definedName>
    <definedName name="Next2" localSheetId="3">[7]NBCA_2001_Completed!#REF!</definedName>
    <definedName name="Next2">[7]NBCA_2001_Completed!#REF!</definedName>
    <definedName name="Next2_4" localSheetId="1">[7]NBCA_2001_Completed!#REF!</definedName>
    <definedName name="Next2_4" localSheetId="3">[7]NBCA_2001_Completed!#REF!</definedName>
    <definedName name="Next2_4">[7]NBCA_2001_Completed!#REF!</definedName>
    <definedName name="Next2_8" localSheetId="1">[7]NBCA_2001_Completed!#REF!</definedName>
    <definedName name="Next2_8" localSheetId="3">[7]NBCA_2001_Completed!#REF!</definedName>
    <definedName name="Next2_8">[7]NBCA_2001_Completed!#REF!</definedName>
    <definedName name="Next21" localSheetId="1">[7]NBCA_2001_Completed!#REF!</definedName>
    <definedName name="Next21" localSheetId="3">[7]NBCA_2001_Completed!#REF!</definedName>
    <definedName name="Next21">[7]NBCA_2001_Completed!#REF!</definedName>
    <definedName name="Next21_4" localSheetId="1">[7]NBCA_2001_Completed!#REF!</definedName>
    <definedName name="Next21_4" localSheetId="3">[7]NBCA_2001_Completed!#REF!</definedName>
    <definedName name="Next21_4">[7]NBCA_2001_Completed!#REF!</definedName>
    <definedName name="Next21_8" localSheetId="1">[7]NBCA_2001_Completed!#REF!</definedName>
    <definedName name="Next21_8" localSheetId="3">[7]NBCA_2001_Completed!#REF!</definedName>
    <definedName name="Next21_8">[7]NBCA_2001_Completed!#REF!</definedName>
    <definedName name="Next3" localSheetId="1">[7]NBCA_2001_Completed!#REF!</definedName>
    <definedName name="Next3" localSheetId="3">[7]NBCA_2001_Completed!#REF!</definedName>
    <definedName name="Next3">[7]NBCA_2001_Completed!#REF!</definedName>
    <definedName name="Next3_4" localSheetId="1">[7]NBCA_2001_Completed!#REF!</definedName>
    <definedName name="Next3_4" localSheetId="3">[7]NBCA_2001_Completed!#REF!</definedName>
    <definedName name="Next3_4">[7]NBCA_2001_Completed!#REF!</definedName>
    <definedName name="Next3_8" localSheetId="1">[7]NBCA_2001_Completed!#REF!</definedName>
    <definedName name="Next3_8" localSheetId="3">[7]NBCA_2001_Completed!#REF!</definedName>
    <definedName name="Next3_8">[7]NBCA_2001_Completed!#REF!</definedName>
    <definedName name="Next31" localSheetId="1">[7]NBCA_2001_Completed!#REF!</definedName>
    <definedName name="Next31" localSheetId="3">[7]NBCA_2001_Completed!#REF!</definedName>
    <definedName name="Next31">[7]NBCA_2001_Completed!#REF!</definedName>
    <definedName name="Next31_4" localSheetId="1">[7]NBCA_2001_Completed!#REF!</definedName>
    <definedName name="Next31_4" localSheetId="3">[7]NBCA_2001_Completed!#REF!</definedName>
    <definedName name="Next31_4">[7]NBCA_2001_Completed!#REF!</definedName>
    <definedName name="Next31_8" localSheetId="1">[7]NBCA_2001_Completed!#REF!</definedName>
    <definedName name="Next31_8" localSheetId="3">[7]NBCA_2001_Completed!#REF!</definedName>
    <definedName name="Next31_8">[7]NBCA_2001_Completed!#REF!</definedName>
    <definedName name="NG_AB_10" localSheetId="1">#REF!</definedName>
    <definedName name="NG_AB_10" localSheetId="3">#REF!</definedName>
    <definedName name="NG_AB_10">#REF!</definedName>
    <definedName name="NG_CAT_10" localSheetId="1">#REF!</definedName>
    <definedName name="NG_CAT_10" localSheetId="3">#REF!</definedName>
    <definedName name="NG_CAT_10">#REF!</definedName>
    <definedName name="NG_chart_LR" localSheetId="1">#REF!</definedName>
    <definedName name="NG_chart_LR" localSheetId="3">#REF!</definedName>
    <definedName name="NG_chart_LR">#REF!</definedName>
    <definedName name="NG_GT_10" localSheetId="1">#REF!</definedName>
    <definedName name="NG_GT_10" localSheetId="3">#REF!</definedName>
    <definedName name="NG_GT_10">#REF!</definedName>
    <definedName name="NG_HRSG_10" localSheetId="1">#REF!</definedName>
    <definedName name="NG_HRSG_10" localSheetId="3">#REF!</definedName>
    <definedName name="NG_HRSG_10">#REF!</definedName>
    <definedName name="NG_HTM_10" localSheetId="1">#REF!</definedName>
    <definedName name="NG_HTM_10" localSheetId="3">#REF!</definedName>
    <definedName name="NG_HTM_10">#REF!</definedName>
    <definedName name="NG_INC_10" localSheetId="1">#REF!</definedName>
    <definedName name="NG_INC_10" localSheetId="3">#REF!</definedName>
    <definedName name="NG_INC_10">#REF!</definedName>
    <definedName name="NG_REST_10" localSheetId="1">#REF!</definedName>
    <definedName name="NG_REST_10" localSheetId="3">#REF!</definedName>
    <definedName name="NG_REST_10">#REF!</definedName>
    <definedName name="NG_TOT_10" localSheetId="1">#REF!</definedName>
    <definedName name="NG_TOT_10" localSheetId="3">#REF!</definedName>
    <definedName name="NG_TOT_10">#REF!</definedName>
    <definedName name="NG_TOT_2010" localSheetId="1">#REF!</definedName>
    <definedName name="NG_TOT_2010" localSheetId="3">#REF!</definedName>
    <definedName name="NG_TOT_2010">#REF!</definedName>
    <definedName name="NGheatingbalance_Nm3ph" localSheetId="1">#REF!</definedName>
    <definedName name="NGheatingbalance_Nm3ph" localSheetId="3">#REF!</definedName>
    <definedName name="NGheatingbalance_Nm3ph">#REF!</definedName>
    <definedName name="NH3_chart_LR" localSheetId="1">#REF!</definedName>
    <definedName name="NH3_chart_LR" localSheetId="3">#REF!</definedName>
    <definedName name="NH3_chart_LR">#REF!</definedName>
    <definedName name="NH3_share_test" localSheetId="1">#REF!</definedName>
    <definedName name="NH3_share_test" localSheetId="3">#REF!</definedName>
    <definedName name="NH3_share_test">#REF!</definedName>
    <definedName name="NH3O4_VPSum" localSheetId="1">#REF!</definedName>
    <definedName name="NH3O4_VPSum" localSheetId="3">#REF!</definedName>
    <definedName name="NH3O4_VPSum">#REF!</definedName>
    <definedName name="NH3VPSum" localSheetId="1">#REF!</definedName>
    <definedName name="NH3VPSum" localSheetId="3">#REF!</definedName>
    <definedName name="NH3VPSum">#REF!</definedName>
    <definedName name="Nitric_Acid_Chart" localSheetId="1">#REF!</definedName>
    <definedName name="Nitric_Acid_Chart" localSheetId="3">#REF!</definedName>
    <definedName name="Nitric_Acid_Chart">#REF!</definedName>
    <definedName name="NITROGENO" localSheetId="1">#REF!</definedName>
    <definedName name="NITROGENO" localSheetId="3">#REF!</definedName>
    <definedName name="NITROGENO">#REF!</definedName>
    <definedName name="nkjnlk" localSheetId="1">#REF!</definedName>
    <definedName name="nkjnlk" localSheetId="3">#REF!</definedName>
    <definedName name="nkjnlk">#REF!</definedName>
    <definedName name="nnnn" localSheetId="1" hidden="1">#REF!</definedName>
    <definedName name="nnnn" localSheetId="3" hidden="1">#REF!</definedName>
    <definedName name="nnnn" hidden="1">#REF!</definedName>
    <definedName name="nnnnnnnnnnnnnnnnnnnnnnnnnnnnnnnnnnnnnnnnnnn" localSheetId="1">#REF!</definedName>
    <definedName name="nnnnnnnnnnnnnnnnnnnnnnnnnnnnnnnnnnnnnnnnnnn" localSheetId="3">#REF!</definedName>
    <definedName name="nnnnnnnnnnnnnnnnnnnnnnnnnnnnnnnnnnnnnnnnnnn">#REF!</definedName>
    <definedName name="No">'[22]P&amp;L'!$D$1</definedName>
    <definedName name="none">#N/A</definedName>
    <definedName name="NOTAS">#N/A</definedName>
    <definedName name="NOV">"$"</definedName>
    <definedName name="NOVIEMBRE" localSheetId="1">#REF!</definedName>
    <definedName name="NOVIEMBRE" localSheetId="3">#REF!</definedName>
    <definedName name="NOVIEMBRE">#REF!</definedName>
    <definedName name="nowt">#N/A</definedName>
    <definedName name="NP" localSheetId="1">#REF!</definedName>
    <definedName name="NP" localSheetId="3">#REF!</definedName>
    <definedName name="NP">#REF!</definedName>
    <definedName name="NRD_76P_Chart" localSheetId="1">#REF!</definedName>
    <definedName name="NRD_76P_Chart" localSheetId="3">#REF!</definedName>
    <definedName name="NRD_76P_Chart">#REF!</definedName>
    <definedName name="NRD76P_VPSum" localSheetId="1">#REF!</definedName>
    <definedName name="NRD76P_VPSum" localSheetId="3">#REF!</definedName>
    <definedName name="NRD76P_VPSum">#REF!</definedName>
    <definedName name="NT1q03" localSheetId="1">#REF!</definedName>
    <definedName name="NT1q03" localSheetId="3">#REF!</definedName>
    <definedName name="NT1q03">#REF!</definedName>
    <definedName name="NT1Q04" localSheetId="1">#REF!</definedName>
    <definedName name="NT1Q04" localSheetId="3">#REF!</definedName>
    <definedName name="NT1Q04">#REF!</definedName>
    <definedName name="NT1Q05" localSheetId="1">#REF!</definedName>
    <definedName name="NT1Q05" localSheetId="3">#REF!</definedName>
    <definedName name="NT1Q05">#REF!</definedName>
    <definedName name="NT2Q03" localSheetId="1">#REF!</definedName>
    <definedName name="NT2Q03" localSheetId="3">#REF!</definedName>
    <definedName name="NT2Q03">#REF!</definedName>
    <definedName name="NT2Q04" localSheetId="1">#REF!</definedName>
    <definedName name="NT2Q04" localSheetId="3">#REF!</definedName>
    <definedName name="NT2Q04">#REF!</definedName>
    <definedName name="NT2Q05" localSheetId="1">#REF!</definedName>
    <definedName name="NT2Q05" localSheetId="3">#REF!</definedName>
    <definedName name="NT2Q05">#REF!</definedName>
    <definedName name="NT3Q03" localSheetId="1">#REF!</definedName>
    <definedName name="NT3Q03" localSheetId="3">#REF!</definedName>
    <definedName name="NT3Q03">#REF!</definedName>
    <definedName name="NT3Q04" localSheetId="1">#REF!</definedName>
    <definedName name="NT3Q04" localSheetId="3">#REF!</definedName>
    <definedName name="NT3Q04">#REF!</definedName>
    <definedName name="NT3Q05" localSheetId="1">#REF!</definedName>
    <definedName name="NT3Q05" localSheetId="3">#REF!</definedName>
    <definedName name="NT3Q05">#REF!</definedName>
    <definedName name="NT4Q03" localSheetId="1">#REF!</definedName>
    <definedName name="NT4Q03" localSheetId="3">#REF!</definedName>
    <definedName name="NT4Q03">#REF!</definedName>
    <definedName name="NT4Q04" localSheetId="1">#REF!</definedName>
    <definedName name="NT4Q04" localSheetId="3">#REF!</definedName>
    <definedName name="NT4Q04">#REF!</definedName>
    <definedName name="NT4Q05" localSheetId="1">#REF!</definedName>
    <definedName name="NT4Q05" localSheetId="3">#REF!</definedName>
    <definedName name="NT4Q05">#REF!</definedName>
    <definedName name="NUEVAS" localSheetId="1">#REF!</definedName>
    <definedName name="NUEVAS" localSheetId="3">#REF!</definedName>
    <definedName name="NUEVAS">#REF!</definedName>
    <definedName name="Nuiza" localSheetId="1">#REF!</definedName>
    <definedName name="Nuiza" localSheetId="3">#REF!</definedName>
    <definedName name="Nuiza">#REF!</definedName>
    <definedName name="Num_Pmt_Per_Year" localSheetId="1">#REF!</definedName>
    <definedName name="Num_Pmt_Per_Year" localSheetId="3">#REF!</definedName>
    <definedName name="Num_Pmt_Per_Year">#REF!</definedName>
    <definedName name="Num6Oil_Chart" localSheetId="1">#REF!</definedName>
    <definedName name="Num6Oil_Chart" localSheetId="3">#REF!</definedName>
    <definedName name="Num6Oil_Chart">#REF!</definedName>
    <definedName name="Number_of_Payments" localSheetId="1">MATCH(0.01,'Historical Financials THB_TH'!End_Bal,-1)+1</definedName>
    <definedName name="Number_of_Payments" localSheetId="3">MATCH(0.01,'Historical Financials USD_TH'!End_Bal,-1)+1</definedName>
    <definedName name="Number_of_Payments">MATCH(0.01,End_Bal,-1)+1</definedName>
    <definedName name="o" localSheetId="1">#REF!</definedName>
    <definedName name="o" localSheetId="3">#REF!</definedName>
    <definedName name="o">#REF!</definedName>
    <definedName name="º??¼??" localSheetId="1">#REF!</definedName>
    <definedName name="º??¼??" localSheetId="3">#REF!</definedName>
    <definedName name="º??¼??">#REF!</definedName>
    <definedName name="º?°¡°¡?¡" localSheetId="1">#REF!</definedName>
    <definedName name="º?°¡°¡?¡" localSheetId="3">#REF!</definedName>
    <definedName name="º?°¡°¡?¡">#REF!</definedName>
    <definedName name="O_T" localSheetId="1">#REF!</definedName>
    <definedName name="O_T" localSheetId="3">#REF!</definedName>
    <definedName name="O_T">#REF!</definedName>
    <definedName name="O2_Chart" localSheetId="1">#REF!</definedName>
    <definedName name="O2_Chart" localSheetId="3">#REF!</definedName>
    <definedName name="O2_Chart">#REF!</definedName>
    <definedName name="O2VPSum" localSheetId="1">#REF!</definedName>
    <definedName name="O2VPSum" localSheetId="3">#REF!</definedName>
    <definedName name="O2VPSum">#REF!</definedName>
    <definedName name="OCT">"$"</definedName>
    <definedName name="OCTUBRE" localSheetId="1">#REF!</definedName>
    <definedName name="OCTUBRE" localSheetId="3">#REF!</definedName>
    <definedName name="OCTUBRE">#REF!</definedName>
    <definedName name="ºÎ°¡°¡Ä¡" localSheetId="1">#REF!</definedName>
    <definedName name="ºÎ°¡°¡Ä¡" localSheetId="3">#REF!</definedName>
    <definedName name="ºÎ°¡°¡Ä¡">#REF!</definedName>
    <definedName name="Oil_Gain" localSheetId="1">#REF!</definedName>
    <definedName name="Oil_Gain" localSheetId="3">#REF!</definedName>
    <definedName name="Oil_Gain">#REF!</definedName>
    <definedName name="OilA" localSheetId="1">#REF!</definedName>
    <definedName name="OilA" localSheetId="3">#REF!</definedName>
    <definedName name="OilA">#REF!</definedName>
    <definedName name="OilB" localSheetId="1">#REF!</definedName>
    <definedName name="OilB" localSheetId="3">#REF!</definedName>
    <definedName name="OilB">#REF!</definedName>
    <definedName name="ok" hidden="1">{#N/A,#N/A,FALSE,"COVER.XLS";#N/A,#N/A,FALSE,"RACT1.XLS";#N/A,#N/A,FALSE,"RACT2.XLS";#N/A,#N/A,FALSE,"ECCMP";#N/A,#N/A,FALSE,"WELDER.XLS"}</definedName>
    <definedName name="ok_1" hidden="1">{#N/A,#N/A,FALSE,"COVER.XLS";#N/A,#N/A,FALSE,"RACT1.XLS";#N/A,#N/A,FALSE,"RACT2.XLS";#N/A,#N/A,FALSE,"ECCMP";#N/A,#N/A,FALSE,"WELDER.XLS"}</definedName>
    <definedName name="ollll" localSheetId="1">#REF!</definedName>
    <definedName name="ollll" localSheetId="3">#REF!</definedName>
    <definedName name="ollll">#REF!</definedName>
    <definedName name="ºñÃ¼Àû" localSheetId="1">#REF!</definedName>
    <definedName name="ºñÃ¼Àû" localSheetId="3">#REF!</definedName>
    <definedName name="ºñÃ¼Àû">#REF!</definedName>
    <definedName name="ooo" localSheetId="1">#REF!</definedName>
    <definedName name="ooo" localSheetId="3">#REF!</definedName>
    <definedName name="ooo">#REF!</definedName>
    <definedName name="OPR" localSheetId="1">#REF!</definedName>
    <definedName name="OPR" localSheetId="3">#REF!</definedName>
    <definedName name="OPR">#REF!</definedName>
    <definedName name="OprBSYDT" localSheetId="1">#REF!</definedName>
    <definedName name="OprBSYDT" localSheetId="3">#REF!</definedName>
    <definedName name="OprBSYDT">#REF!</definedName>
    <definedName name="OPRPOY3" localSheetId="1">#REF!</definedName>
    <definedName name="OPRPOY3" localSheetId="3">#REF!</definedName>
    <definedName name="OPRPOY3">#REF!</definedName>
    <definedName name="opyt" localSheetId="1" hidden="1">#REF!</definedName>
    <definedName name="opyt" localSheetId="3" hidden="1">#REF!</definedName>
    <definedName name="opyt" hidden="1">#REF!</definedName>
    <definedName name="other">#N/A</definedName>
    <definedName name="OUT_PUT_SM10B" localSheetId="1">#REF!</definedName>
    <definedName name="OUT_PUT_SM10B" localSheetId="3">#REF!</definedName>
    <definedName name="OUT_PUT_SM10B">#REF!</definedName>
    <definedName name="OUT_PUT_SM2C" localSheetId="1">#REF!</definedName>
    <definedName name="OUT_PUT_SM2C" localSheetId="3">#REF!</definedName>
    <definedName name="OUT_PUT_SM2C">#REF!</definedName>
    <definedName name="P" localSheetId="1">#REF!</definedName>
    <definedName name="P" localSheetId="3">#REF!</definedName>
    <definedName name="P">#REF!</definedName>
    <definedName name="P.BX.Sold_To" localSheetId="1">#REF!</definedName>
    <definedName name="P.BX.Sold_To" localSheetId="3">#REF!</definedName>
    <definedName name="P.BX.Sold_To">#REF!</definedName>
    <definedName name="P.Total.Sold_To" localSheetId="1">#REF!</definedName>
    <definedName name="P.Total.Sold_To" localSheetId="3">#REF!</definedName>
    <definedName name="P.Total.Sold_To">#REF!</definedName>
    <definedName name="p_581" localSheetId="1">#REF!</definedName>
    <definedName name="p_581" localSheetId="3">#REF!</definedName>
    <definedName name="p_581">#REF!</definedName>
    <definedName name="p_916" localSheetId="1">#REF!</definedName>
    <definedName name="p_916" localSheetId="3">#REF!</definedName>
    <definedName name="p_916">#REF!</definedName>
    <definedName name="P1_" localSheetId="1">#REF!</definedName>
    <definedName name="P1_" localSheetId="3">#REF!</definedName>
    <definedName name="P1_">#REF!</definedName>
    <definedName name="P2_" localSheetId="1">#REF!</definedName>
    <definedName name="P2_" localSheetId="3">#REF!</definedName>
    <definedName name="P2_">#REF!</definedName>
    <definedName name="P64830000.15G400" localSheetId="1">#REF!</definedName>
    <definedName name="P64830000.15G400" localSheetId="3">#REF!</definedName>
    <definedName name="P64830000.15G400">#REF!</definedName>
    <definedName name="P64830001.15G400" localSheetId="1">#REF!</definedName>
    <definedName name="P64830001.15G400" localSheetId="3">#REF!</definedName>
    <definedName name="P64830001.15G400">#REF!</definedName>
    <definedName name="P64830002.15G400" localSheetId="1">#REF!</definedName>
    <definedName name="P64830002.15G400" localSheetId="3">#REF!</definedName>
    <definedName name="P64830002.15G400">#REF!</definedName>
    <definedName name="P64830003.15G400" localSheetId="1">#REF!</definedName>
    <definedName name="P64830003.15G400" localSheetId="3">#REF!</definedName>
    <definedName name="P64830003.15G400">#REF!</definedName>
    <definedName name="P64830008.15G400" localSheetId="1">#REF!</definedName>
    <definedName name="P64830008.15G400" localSheetId="3">#REF!</definedName>
    <definedName name="P64830008.15G400">#REF!</definedName>
    <definedName name="P64830009.15G400" localSheetId="1">#REF!</definedName>
    <definedName name="P64830009.15G400" localSheetId="3">#REF!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1">#REF!</definedName>
    <definedName name="Page_1_Volumes" localSheetId="3">#REF!</definedName>
    <definedName name="Page_1_Volumes">#REF!</definedName>
    <definedName name="Page_2_Revenus_dépenses" localSheetId="1">#REF!</definedName>
    <definedName name="Page_2_Revenus_dépenses" localSheetId="3">#REF!</definedName>
    <definedName name="Page_2_Revenus_dépenses">#REF!</definedName>
    <definedName name="Page_3_Bilan" localSheetId="1">#REF!</definedName>
    <definedName name="Page_3_Bilan" localSheetId="3">#REF!</definedName>
    <definedName name="Page_3_Bilan">#REF!</definedName>
    <definedName name="Page_4_Cash_flow_CDN" localSheetId="1">#REF!</definedName>
    <definedName name="Page_4_Cash_flow_CDN" localSheetId="3">#REF!</definedName>
    <definedName name="Page_4_Cash_flow_CDN">#REF!</definedName>
    <definedName name="Page_5_Canada_USA_LAB" localSheetId="1">#REF!</definedName>
    <definedName name="Page_5_Canada_USA_LAB" localSheetId="3">#REF!</definedName>
    <definedName name="Page_5_Canada_USA_LAB">#REF!</definedName>
    <definedName name="Page_6_Mexique_Export" localSheetId="1">#REF!</definedName>
    <definedName name="Page_6_Mexique_Export" localSheetId="3">#REF!</definedName>
    <definedName name="Page_6_Mexique_Export">#REF!</definedName>
    <definedName name="Page_7_HAB" localSheetId="1">#REF!</definedName>
    <definedName name="Page_7_HAB" localSheetId="3">#REF!</definedName>
    <definedName name="Page_7_HAB">#REF!</definedName>
    <definedName name="Page_8_CF_CV_autres" localSheetId="1">#REF!</definedName>
    <definedName name="Page_8_CF_CV_autres" localSheetId="3">#REF!</definedName>
    <definedName name="Page_8_CF_CV_autres">#REF!</definedName>
    <definedName name="Page_9_Cptes_recevoir_proj_inv" localSheetId="1">#REF!</definedName>
    <definedName name="Page_9_Cptes_recevoir_proj_inv" localSheetId="3">#REF!</definedName>
    <definedName name="Page_9_Cptes_recevoir_proj_inv">#REF!</definedName>
    <definedName name="Page8" localSheetId="1">#REF!</definedName>
    <definedName name="Page8" localSheetId="3">#REF!</definedName>
    <definedName name="Page8">#REF!</definedName>
    <definedName name="PAKTANKROTTERDAMFENOL" localSheetId="1">#REF!</definedName>
    <definedName name="PAKTANKROTTERDAMFENOL" localSheetId="3">#REF!</definedName>
    <definedName name="PAKTANKROTTERDAMFENOL">#REF!</definedName>
    <definedName name="PARITY">[23]Contract!$M$2:$N$4</definedName>
    <definedName name="PARITY_9" localSheetId="1">#REF!</definedName>
    <definedName name="PARITY_9" localSheetId="3">#REF!</definedName>
    <definedName name="PARITY_9">#REF!</definedName>
    <definedName name="parr.dmtsacas" localSheetId="1">#REF!</definedName>
    <definedName name="parr.dmtsacas" localSheetId="3">#REF!</definedName>
    <definedName name="parr.dmtsacas">#REF!</definedName>
    <definedName name="parr.dmtsacos" localSheetId="1">#REF!</definedName>
    <definedName name="parr.dmtsacos" localSheetId="3">#REF!</definedName>
    <definedName name="parr.dmtsacos">#REF!</definedName>
    <definedName name="PASS" localSheetId="1">#REF!</definedName>
    <definedName name="PASS" localSheetId="3">#REF!</definedName>
    <definedName name="PASS">#REF!</definedName>
    <definedName name="PassifCT_H1" localSheetId="1">#REF!</definedName>
    <definedName name="PassifCT_H1" localSheetId="3">#REF!</definedName>
    <definedName name="PassifCT_H1">#REF!</definedName>
    <definedName name="PassifCT_H2" localSheetId="1">#REF!</definedName>
    <definedName name="PassifCT_H2" localSheetId="3">#REF!</definedName>
    <definedName name="PassifCT_H2">#REF!</definedName>
    <definedName name="PassifCT_H3" localSheetId="1">#REF!</definedName>
    <definedName name="PassifCT_H3" localSheetId="3">#REF!</definedName>
    <definedName name="PassifCT_H3">#REF!</definedName>
    <definedName name="PassifCT_H4" localSheetId="1">#REF!</definedName>
    <definedName name="PassifCT_H4" localSheetId="3">#REF!</definedName>
    <definedName name="PassifCT_H4">#REF!</definedName>
    <definedName name="PassifCT_H5" localSheetId="1">#REF!</definedName>
    <definedName name="PassifCT_H5" localSheetId="3">#REF!</definedName>
    <definedName name="PassifCT_H5">#REF!</definedName>
    <definedName name="PassifCT_I" localSheetId="1">#REF!</definedName>
    <definedName name="PassifCT_I" localSheetId="3">#REF!</definedName>
    <definedName name="PassifCT_I">#REF!</definedName>
    <definedName name="PassifCT_P1" localSheetId="1">#REF!</definedName>
    <definedName name="PassifCT_P1" localSheetId="3">#REF!</definedName>
    <definedName name="PassifCT_P1">#REF!</definedName>
    <definedName name="PassifCT_P2" localSheetId="1">#REF!</definedName>
    <definedName name="PassifCT_P2" localSheetId="3">#REF!</definedName>
    <definedName name="PassifCT_P2">#REF!</definedName>
    <definedName name="PassifCT_P3" localSheetId="1">#REF!</definedName>
    <definedName name="PassifCT_P3" localSheetId="3">#REF!</definedName>
    <definedName name="PassifCT_P3">#REF!</definedName>
    <definedName name="PassifCT_P4" localSheetId="1">#REF!</definedName>
    <definedName name="PassifCT_P4" localSheetId="3">#REF!</definedName>
    <definedName name="PassifCT_P4">#REF!</definedName>
    <definedName name="PassifCT_P5" localSheetId="1">#REF!</definedName>
    <definedName name="PassifCT_P5" localSheetId="3">#REF!</definedName>
    <definedName name="PassifCT_P5">#REF!</definedName>
    <definedName name="PassifCT_P6" localSheetId="1">#REF!</definedName>
    <definedName name="PassifCT_P6" localSheetId="3">#REF!</definedName>
    <definedName name="PassifCT_P6">#REF!</definedName>
    <definedName name="Pay_Date" localSheetId="1">#REF!</definedName>
    <definedName name="Pay_Date" localSheetId="3">#REF!</definedName>
    <definedName name="Pay_Date">#REF!</definedName>
    <definedName name="Pay_Num" localSheetId="1">#REF!</definedName>
    <definedName name="Pay_Num" localSheetId="3">#REF!</definedName>
    <definedName name="Pay_Num">#REF!</definedName>
    <definedName name="Payment_Date" localSheetId="1">DATE(YEAR('Historical Financials THB_TH'!Loan_Start),MONTH('Historical Financials THB_TH'!Loan_Start)+'Historical Financials THB_TH'!_______________________________TG25,DAY('Historical Financials THB_TH'!Loan_Start))</definedName>
    <definedName name="Payment_Date" localSheetId="3">DATE(YEAR('Historical Financials USD_TH'!Loan_Start),MONTH('Historical Financials USD_TH'!Loan_Start)+'Historical Financials USD_TH'!_______________________________TG25,DAY('Historical Financials USD_TH'!Loan_Start))</definedName>
    <definedName name="Payment_Date">DATE(YEAR(Loan_Start),MONTH(Loan_Start)+[0]!_______________________________TG25,DAY(Loan_Start))</definedName>
    <definedName name="PCDORDRECHTFENOL" localSheetId="1">#REF!</definedName>
    <definedName name="PCDORDRECHTFENOL" localSheetId="3">#REF!</definedName>
    <definedName name="PCDORDRECHTFENOL">#REF!</definedName>
    <definedName name="PCPAKTANKPCROTTERDAM" localSheetId="1">#REF!</definedName>
    <definedName name="PCPAKTANKPCROTTERDAM" localSheetId="3">#REF!</definedName>
    <definedName name="PCPAKTANKPCROTTERDAM">#REF!</definedName>
    <definedName name="PCROTTERDAMFENOL" localSheetId="1">#REF!</definedName>
    <definedName name="PCROTTERDAMFENOL" localSheetId="3">#REF!</definedName>
    <definedName name="PCROTTERDAMFENOL">#REF!</definedName>
    <definedName name="PCSANTANDERFENOL" localSheetId="1">#REF!</definedName>
    <definedName name="PCSANTANDERFENOL" localSheetId="3">#REF!</definedName>
    <definedName name="PCSANTANDERFENOL">#REF!</definedName>
    <definedName name="PCTARRAGONAACETONA" localSheetId="1">#REF!</definedName>
    <definedName name="PCTARRAGONAACETONA" localSheetId="3">#REF!</definedName>
    <definedName name="PCTARRAGONAACETONA">#REF!</definedName>
    <definedName name="PeL" localSheetId="1">#REF!,#REF!,#REF!,#REF!,#REF!,#REF!,#REF!,#REF!,#REF!,#REF!,#REF!,#REF!,#REF!,#REF!,#REF!,#REF!,#REF!,#REF!,#REF!,#REF!,#REF!,#REF!,#REF!,#REF!,#REF!</definedName>
    <definedName name="PeL" localSheetId="3">#REF!,#REF!,#REF!,#REF!,#REF!,#REF!,#REF!,#REF!,#REF!,#REF!,#REF!,#REF!,#REF!,#REF!,#REF!,#REF!,#REF!,#REF!,#REF!,#REF!,#REF!,#REF!,#REF!,#REF!,#REF!</definedName>
    <definedName name="PeL">#REF!,#REF!,#REF!,#REF!,#REF!,#REF!,#REF!,#REF!,#REF!,#REF!,#REF!,#REF!,#REF!,#REF!,#REF!,#REF!,#REF!,#REF!,#REF!,#REF!,#REF!,#REF!,#REF!,#REF!,#REF!</definedName>
    <definedName name="PET_Cogen_Spec.energy_GJpt" localSheetId="1">#REF!</definedName>
    <definedName name="PET_Cogen_Spec.energy_GJpt" localSheetId="3">#REF!</definedName>
    <definedName name="PET_Cogen_Spec.energy_GJpt">#REF!</definedName>
    <definedName name="PET_Output_Mtpa" localSheetId="1">#REF!</definedName>
    <definedName name="PET_Output_Mtpa" localSheetId="3">#REF!</definedName>
    <definedName name="PET_Output_Mtpa">#REF!</definedName>
    <definedName name="PET_Output_Tph" localSheetId="1">#REF!</definedName>
    <definedName name="PET_Output_Tph" localSheetId="3">#REF!</definedName>
    <definedName name="PET_Output_Tph">#REF!</definedName>
    <definedName name="PET_pwr_kW" localSheetId="1">#REF!</definedName>
    <definedName name="PET_pwr_kW" localSheetId="3">#REF!</definedName>
    <definedName name="PET_pwr_kW">#REF!</definedName>
    <definedName name="PET_Spec.energy_corr_GJpT" localSheetId="1">#REF!</definedName>
    <definedName name="PET_Spec.energy_corr_GJpT" localSheetId="3">#REF!</definedName>
    <definedName name="PET_Spec.energy_corr_GJpT">#REF!</definedName>
    <definedName name="PET_Spec.Energy_GJpT" localSheetId="1">#REF!</definedName>
    <definedName name="PET_Spec.Energy_GJpT" localSheetId="3">#REF!</definedName>
    <definedName name="PET_Spec.Energy_GJpT">#REF!</definedName>
    <definedName name="PET_stm_Tph" localSheetId="1">#REF!</definedName>
    <definedName name="PET_stm_Tph" localSheetId="3">#REF!</definedName>
    <definedName name="PET_stm_Tph">#REF!</definedName>
    <definedName name="PET_TON_10" localSheetId="1">#REF!</definedName>
    <definedName name="PET_TON_10" localSheetId="3">#REF!</definedName>
    <definedName name="PET_TON_10">#REF!</definedName>
    <definedName name="PET_tonph_10" localSheetId="1">#REF!</definedName>
    <definedName name="PET_tonph_10" localSheetId="3">#REF!</definedName>
    <definedName name="PET_tonph_10">#REF!</definedName>
    <definedName name="PET_TotalEnergy_GJpa" localSheetId="1">#REF!</definedName>
    <definedName name="PET_TotalEnergy_GJpa" localSheetId="3">#REF!</definedName>
    <definedName name="PET_TotalEnergy_GJpa">#REF!</definedName>
    <definedName name="PIA_Asia" localSheetId="1">#REF!</definedName>
    <definedName name="PIA_Asia" localSheetId="3">#REF!</definedName>
    <definedName name="PIA_Asia">#REF!</definedName>
    <definedName name="PIA_Euro" localSheetId="1">#REF!</definedName>
    <definedName name="PIA_Euro" localSheetId="3">#REF!</definedName>
    <definedName name="PIA_Euro">#REF!</definedName>
    <definedName name="PIA_Mex" localSheetId="1">#REF!</definedName>
    <definedName name="PIA_Mex" localSheetId="3">#REF!</definedName>
    <definedName name="PIA_Mex">#REF!</definedName>
    <definedName name="PIA_USA" localSheetId="1">#REF!</definedName>
    <definedName name="PIA_USA" localSheetId="3">#REF!</definedName>
    <definedName name="PIA_USA">#REF!</definedName>
    <definedName name="PIE" localSheetId="1">#REF!</definedName>
    <definedName name="PIE" localSheetId="3">#REF!</definedName>
    <definedName name="PIE">#REF!</definedName>
    <definedName name="PIPA_EX" localSheetId="1">#REF!</definedName>
    <definedName name="PIPA_EX" localSheetId="3">#REF!</definedName>
    <definedName name="PIPA_EX">#REF!</definedName>
    <definedName name="PIPA_EX_TM" localSheetId="1">#REF!</definedName>
    <definedName name="PIPA_EX_TM" localSheetId="3">#REF!</definedName>
    <definedName name="PIPA_EX_TM">#REF!</definedName>
    <definedName name="PIPA_NAL" localSheetId="1">#REF!</definedName>
    <definedName name="PIPA_NAL" localSheetId="3">#REF!</definedName>
    <definedName name="PIPA_NAL">#REF!</definedName>
    <definedName name="PIPA_NAL_TM" localSheetId="1">#REF!</definedName>
    <definedName name="PIPA_NAL_TM" localSheetId="3">#REF!</definedName>
    <definedName name="PIPA_NAL_TM">#REF!</definedName>
    <definedName name="PIPA_UE" localSheetId="1">#REF!</definedName>
    <definedName name="PIPA_UE" localSheetId="3">#REF!</definedName>
    <definedName name="PIPA_UE">#REF!</definedName>
    <definedName name="PIPA_UE_TM" localSheetId="1">#REF!</definedName>
    <definedName name="PIPA_UE_TM" localSheetId="3">#REF!</definedName>
    <definedName name="PIPA_UE_TM">#REF!</definedName>
    <definedName name="PivotName" localSheetId="1">#REF!</definedName>
    <definedName name="PivotName" localSheetId="3">#REF!</definedName>
    <definedName name="PivotName">#REF!</definedName>
    <definedName name="PL" localSheetId="1">#REF!</definedName>
    <definedName name="PL" localSheetId="3">#REF!</definedName>
    <definedName name="PL">#REF!</definedName>
    <definedName name="PL_BKD_ICI" localSheetId="1">#REF!</definedName>
    <definedName name="PL_BKD_ICI" localSheetId="3">#REF!</definedName>
    <definedName name="PL_BKD_ICI">#REF!</definedName>
    <definedName name="PL_Combined" localSheetId="1">#REF!</definedName>
    <definedName name="PL_Combined" localSheetId="3">#REF!</definedName>
    <definedName name="PL_Combined">#REF!</definedName>
    <definedName name="PL_ICI" localSheetId="1">#REF!</definedName>
    <definedName name="PL_ICI" localSheetId="3">#REF!</definedName>
    <definedName name="PL_ICI">#REF!</definedName>
    <definedName name="PL_KSN_ICI" localSheetId="1">#REF!</definedName>
    <definedName name="PL_KSN_ICI" localSheetId="3">#REF!</definedName>
    <definedName name="PL_KSN_ICI">#REF!</definedName>
    <definedName name="PL_OUTSOURCE_ICI" localSheetId="1">#REF!</definedName>
    <definedName name="PL_OUTSOURCE_ICI" localSheetId="3">#REF!</definedName>
    <definedName name="PL_OUTSOURCE_ICI">#REF!</definedName>
    <definedName name="PL_Plant_Wise" localSheetId="1">#REF!</definedName>
    <definedName name="PL_Plant_Wise" localSheetId="3">#REF!</definedName>
    <definedName name="PL_Plant_Wise">#REF!</definedName>
    <definedName name="plan">[23]EXPSCHE!$X$6</definedName>
    <definedName name="plan_9" localSheetId="1">#REF!</definedName>
    <definedName name="plan_9" localSheetId="3">#REF!</definedName>
    <definedName name="plan_9">#REF!</definedName>
    <definedName name="plas.dmtsacos" localSheetId="1">#REF!</definedName>
    <definedName name="plas.dmtsacos" localSheetId="3">#REF!</definedName>
    <definedName name="plas.dmtsacos">#REF!</definedName>
    <definedName name="PLC" localSheetId="1">#REF!</definedName>
    <definedName name="PLC" localSheetId="3">#REF!</definedName>
    <definedName name="PLC">#REF!</definedName>
    <definedName name="PMEDIO" localSheetId="1">#REF!</definedName>
    <definedName name="PMEDIO" localSheetId="3">#REF!</definedName>
    <definedName name="PMEDIO">#REF!</definedName>
    <definedName name="PO" localSheetId="1">#REF!</definedName>
    <definedName name="PO" localSheetId="3">#REF!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1" hidden="1">#REF!</definedName>
    <definedName name="post" localSheetId="3" hidden="1">#REF!</definedName>
    <definedName name="post" hidden="1">#REF!</definedName>
    <definedName name="postkey" localSheetId="1">#REF!</definedName>
    <definedName name="postkey" localSheetId="3">#REF!</definedName>
    <definedName name="postkey">#REF!</definedName>
    <definedName name="Power_eff_2010" localSheetId="1">#REF!</definedName>
    <definedName name="Power_eff_2010" localSheetId="3">#REF!</definedName>
    <definedName name="Power_eff_2010">#REF!</definedName>
    <definedName name="Power_prim.spec.energie_GJpMWh" localSheetId="1">#REF!</definedName>
    <definedName name="Power_prim.spec.energie_GJpMWh" localSheetId="3">#REF!</definedName>
    <definedName name="Power_prim.spec.energie_GJpMWh">#REF!</definedName>
    <definedName name="power_prim_energy_0.5_10" localSheetId="1">#REF!</definedName>
    <definedName name="power_prim_energy_0.5_10" localSheetId="3">#REF!</definedName>
    <definedName name="power_prim_energy_0.5_10">#REF!</definedName>
    <definedName name="power_prim_energy_10" localSheetId="1">#REF!</definedName>
    <definedName name="power_prim_energy_10" localSheetId="3">#REF!</definedName>
    <definedName name="power_prim_energy_10">#REF!</definedName>
    <definedName name="Power_Total" localSheetId="1">#REF!</definedName>
    <definedName name="Power_Total" localSheetId="3">#REF!</definedName>
    <definedName name="Power_Total">#REF!</definedName>
    <definedName name="POY" localSheetId="1">#REF!</definedName>
    <definedName name="POY" localSheetId="3">#REF!</definedName>
    <definedName name="POY">#REF!</definedName>
    <definedName name="POY_501" localSheetId="1">#REF!</definedName>
    <definedName name="POY_501" localSheetId="3">#REF!</definedName>
    <definedName name="POY_501">#REF!</definedName>
    <definedName name="POY_502" localSheetId="1">#REF!</definedName>
    <definedName name="POY_502" localSheetId="3">#REF!</definedName>
    <definedName name="POY_502">#REF!</definedName>
    <definedName name="POY_511" localSheetId="1">#REF!</definedName>
    <definedName name="POY_511" localSheetId="3">#REF!</definedName>
    <definedName name="POY_511">#REF!</definedName>
    <definedName name="POY_521" localSheetId="1">#REF!</definedName>
    <definedName name="POY_521" localSheetId="3">#REF!</definedName>
    <definedName name="POY_521">#REF!</definedName>
    <definedName name="POY_553" localSheetId="1">#REF!</definedName>
    <definedName name="POY_553" localSheetId="3">#REF!</definedName>
    <definedName name="POY_553">#REF!</definedName>
    <definedName name="POY_571" localSheetId="1">#REF!</definedName>
    <definedName name="POY_571" localSheetId="3">#REF!</definedName>
    <definedName name="POY_571">#REF!</definedName>
    <definedName name="POY_573" localSheetId="1">#REF!</definedName>
    <definedName name="POY_573" localSheetId="3">#REF!</definedName>
    <definedName name="POY_573">#REF!</definedName>
    <definedName name="POY_581" localSheetId="1">#REF!</definedName>
    <definedName name="POY_581" localSheetId="3">#REF!</definedName>
    <definedName name="POY_581">#REF!</definedName>
    <definedName name="POY_582" localSheetId="1">#REF!</definedName>
    <definedName name="POY_582" localSheetId="3">#REF!</definedName>
    <definedName name="POY_582">#REF!</definedName>
    <definedName name="POY_583" localSheetId="1">#REF!</definedName>
    <definedName name="POY_583" localSheetId="3">#REF!</definedName>
    <definedName name="POY_583">#REF!</definedName>
    <definedName name="POY_741" localSheetId="1">#REF!</definedName>
    <definedName name="POY_741" localSheetId="3">#REF!</definedName>
    <definedName name="POY_741">#REF!</definedName>
    <definedName name="POY_791" localSheetId="1">#REF!</definedName>
    <definedName name="POY_791" localSheetId="3">#REF!</definedName>
    <definedName name="POY_791">#REF!</definedName>
    <definedName name="POY_916" localSheetId="1">#REF!</definedName>
    <definedName name="POY_916" localSheetId="3">#REF!</definedName>
    <definedName name="POY_916">#REF!</definedName>
    <definedName name="POY_961" localSheetId="1">#REF!</definedName>
    <definedName name="POY_961" localSheetId="3">#REF!</definedName>
    <definedName name="POY_961">#REF!</definedName>
    <definedName name="POY_BE" localSheetId="1">#REF!</definedName>
    <definedName name="POY_BE" localSheetId="3">#REF!</definedName>
    <definedName name="POY_BE">#REF!</definedName>
    <definedName name="POY_TE" localSheetId="1">#REF!</definedName>
    <definedName name="POY_TE" localSheetId="3">#REF!</definedName>
    <definedName name="POY_TE">#REF!</definedName>
    <definedName name="POY3_BE" localSheetId="1">#REF!</definedName>
    <definedName name="POY3_BE" localSheetId="3">#REF!</definedName>
    <definedName name="POY3_BE">#REF!</definedName>
    <definedName name="POY3_TE" localSheetId="1">#REF!</definedName>
    <definedName name="POY3_TE" localSheetId="3">#REF!</definedName>
    <definedName name="POY3_TE">#REF!</definedName>
    <definedName name="POYCHANGES" localSheetId="1">#REF!</definedName>
    <definedName name="POYCHANGES" localSheetId="3">#REF!</definedName>
    <definedName name="POYCHANGES">#REF!</definedName>
    <definedName name="pp" localSheetId="1">#REF!</definedName>
    <definedName name="pp" localSheetId="3">#REF!</definedName>
    <definedName name="pp">#REF!</definedName>
    <definedName name="pppppppppppppppppppppppppppppp" localSheetId="1">#REF!</definedName>
    <definedName name="pppppppppppppppppppppppppppppp" localSheetId="3">#REF!</definedName>
    <definedName name="pppppppppppppppppppppppppppppp">#REF!</definedName>
    <definedName name="PRD">537</definedName>
    <definedName name="PRD3_9" localSheetId="1">#REF!</definedName>
    <definedName name="PRD3_9" localSheetId="3">#REF!</definedName>
    <definedName name="PRD3_9">#REF!</definedName>
    <definedName name="PRD3_9_4" localSheetId="1">#REF!</definedName>
    <definedName name="PRD3_9_4" localSheetId="3">#REF!</definedName>
    <definedName name="PRD3_9_4">#REF!</definedName>
    <definedName name="PRD3_9_8" localSheetId="1">#REF!</definedName>
    <definedName name="PRD3_9_8" localSheetId="3">#REF!</definedName>
    <definedName name="PRD3_9_8">#REF!</definedName>
    <definedName name="prec.1ta" localSheetId="1">#REF!</definedName>
    <definedName name="prec.1ta" localSheetId="3">#REF!</definedName>
    <definedName name="prec.1ta">#REF!</definedName>
    <definedName name="PREC.ACEITE" localSheetId="1">#REF!</definedName>
    <definedName name="PREC.ACEITE" localSheetId="3">#REF!</definedName>
    <definedName name="PREC.ACEITE">#REF!</definedName>
    <definedName name="PREC.ACETICO" localSheetId="1">#REF!</definedName>
    <definedName name="PREC.ACETICO" localSheetId="3">#REF!</definedName>
    <definedName name="PREC.ACETICO">#REF!</definedName>
    <definedName name="PREC.AGUA" localSheetId="1">#REF!</definedName>
    <definedName name="PREC.AGUA" localSheetId="3">#REF!</definedName>
    <definedName name="PREC.AGUA">#REF!</definedName>
    <definedName name="PREC.ALUM" localSheetId="1">#REF!</definedName>
    <definedName name="PREC.ALUM" localSheetId="3">#REF!</definedName>
    <definedName name="PREC.ALUM">#REF!</definedName>
    <definedName name="PREC.ANION" localSheetId="1">#REF!</definedName>
    <definedName name="PREC.ANION" localSheetId="3">#REF!</definedName>
    <definedName name="PREC.ANION">#REF!</definedName>
    <definedName name="PREC.BOLSACONT" localSheetId="1">#REF!</definedName>
    <definedName name="PREC.BOLSACONT" localSheetId="3">#REF!</definedName>
    <definedName name="PREC.BOLSACONT">#REF!</definedName>
    <definedName name="PREC.BOLSADMT" localSheetId="1">#REF!</definedName>
    <definedName name="PREC.BOLSADMT" localSheetId="3">#REF!</definedName>
    <definedName name="PREC.BOLSADMT">#REF!</definedName>
    <definedName name="PREC.BOLSAPTA" localSheetId="1">#REF!</definedName>
    <definedName name="PREC.BOLSAPTA" localSheetId="3">#REF!</definedName>
    <definedName name="PREC.BOLSAPTA">#REF!</definedName>
    <definedName name="PREC.BST" localSheetId="1">#REF!</definedName>
    <definedName name="PREC.BST" localSheetId="3">#REF!</definedName>
    <definedName name="PREC.BST">#REF!</definedName>
    <definedName name="PREC.CAL" localSheetId="1">#REF!</definedName>
    <definedName name="PREC.CAL" localSheetId="3">#REF!</definedName>
    <definedName name="PREC.CAL">#REF!</definedName>
    <definedName name="PREC.CARBON" localSheetId="1">#REF!</definedName>
    <definedName name="PREC.CARBON" localSheetId="3">#REF!</definedName>
    <definedName name="PREC.CARBON">#REF!</definedName>
    <definedName name="PREC.CARCAL" localSheetId="1">#REF!</definedName>
    <definedName name="PREC.CARCAL" localSheetId="3">#REF!</definedName>
    <definedName name="PREC.CARCAL">#REF!</definedName>
    <definedName name="PREC.CATION" localSheetId="1">#REF!</definedName>
    <definedName name="PREC.CATION" localSheetId="3">#REF!</definedName>
    <definedName name="PREC.CATION">#REF!</definedName>
    <definedName name="PREC.CLORITO" localSheetId="1">#REF!</definedName>
    <definedName name="PREC.CLORITO" localSheetId="3">#REF!</definedName>
    <definedName name="PREC.CLORITO">#REF!</definedName>
    <definedName name="PREC.CO" localSheetId="1">#REF!</definedName>
    <definedName name="PREC.CO" localSheetId="3">#REF!</definedName>
    <definedName name="PREC.CO">#REF!</definedName>
    <definedName name="PREC.COLABE" localSheetId="1">#REF!</definedName>
    <definedName name="PREC.COLABE" localSheetId="3">#REF!</definedName>
    <definedName name="PREC.COLABE">#REF!</definedName>
    <definedName name="PREC.DOW" localSheetId="1">#REF!</definedName>
    <definedName name="PREC.DOW" localSheetId="3">#REF!</definedName>
    <definedName name="PREC.DOW">#REF!</definedName>
    <definedName name="PREC.FGAS" localSheetId="1">#REF!</definedName>
    <definedName name="PREC.FGAS" localSheetId="3">#REF!</definedName>
    <definedName name="PREC.FGAS">#REF!</definedName>
    <definedName name="PREC.FLOCU" localSheetId="1">#REF!</definedName>
    <definedName name="PREC.FLOCU" localSheetId="3">#REF!</definedName>
    <definedName name="PREC.FLOCU">#REF!</definedName>
    <definedName name="PREC.FOIL" localSheetId="1">#REF!</definedName>
    <definedName name="PREC.FOIL" localSheetId="3">#REF!</definedName>
    <definedName name="PREC.FOIL">#REF!</definedName>
    <definedName name="PREC.FOSFATO" localSheetId="1">#REF!</definedName>
    <definedName name="PREC.FOSFATO" localSheetId="3">#REF!</definedName>
    <definedName name="PREC.FOSFATO">#REF!</definedName>
    <definedName name="PREC.GAS.NAT" localSheetId="1">#REF!</definedName>
    <definedName name="PREC.GAS.NAT" localSheetId="3">#REF!</definedName>
    <definedName name="PREC.GAS.NAT">#REF!</definedName>
    <definedName name="PREC.GLICER" localSheetId="1">#REF!</definedName>
    <definedName name="PREC.GLICER" localSheetId="3">#REF!</definedName>
    <definedName name="PREC.GLICER">#REF!</definedName>
    <definedName name="PREC.GOIL" localSheetId="1">#REF!</definedName>
    <definedName name="PREC.GOIL" localSheetId="3">#REF!</definedName>
    <definedName name="PREC.GOIL">#REF!</definedName>
    <definedName name="PREC.HIDR" localSheetId="1">#REF!</definedName>
    <definedName name="PREC.HIDR" localSheetId="3">#REF!</definedName>
    <definedName name="PREC.HIDR">#REF!</definedName>
    <definedName name="PREC.HIPO" localSheetId="1">#REF!</definedName>
    <definedName name="PREC.HIPO" localSheetId="3">#REF!</definedName>
    <definedName name="PREC.HIPO">#REF!</definedName>
    <definedName name="PREC.INCUS" localSheetId="1">#REF!</definedName>
    <definedName name="PREC.INCUS" localSheetId="3">#REF!</definedName>
    <definedName name="PREC.INCUS">#REF!</definedName>
    <definedName name="prec.ipa" localSheetId="1">#REF!</definedName>
    <definedName name="prec.ipa" localSheetId="3">#REF!</definedName>
    <definedName name="prec.ipa">#REF!</definedName>
    <definedName name="PREC.METANOL" localSheetId="1">#REF!</definedName>
    <definedName name="PREC.METANOL" localSheetId="3">#REF!</definedName>
    <definedName name="PREC.METANOL">#REF!</definedName>
    <definedName name="PREC.MIRECIDE" localSheetId="1">#REF!</definedName>
    <definedName name="PREC.MIRECIDE" localSheetId="3">#REF!</definedName>
    <definedName name="PREC.MIRECIDE">#REF!</definedName>
    <definedName name="PREC.MN" localSheetId="1">#REF!</definedName>
    <definedName name="PREC.MN" localSheetId="3">#REF!</definedName>
    <definedName name="PREC.MN">#REF!</definedName>
    <definedName name="PREC.MPT" localSheetId="1">#REF!</definedName>
    <definedName name="PREC.MPT" localSheetId="3">#REF!</definedName>
    <definedName name="PREC.MPT">#REF!</definedName>
    <definedName name="PREC.N4000" localSheetId="1">#REF!</definedName>
    <definedName name="PREC.N4000" localSheetId="3">#REF!</definedName>
    <definedName name="PREC.N4000">#REF!</definedName>
    <definedName name="PREC.NITR" localSheetId="1">#REF!</definedName>
    <definedName name="PREC.NITR" localSheetId="3">#REF!</definedName>
    <definedName name="PREC.NITR">#REF!</definedName>
    <definedName name="PREC.OXI" localSheetId="1">#REF!</definedName>
    <definedName name="PREC.OXI" localSheetId="3">#REF!</definedName>
    <definedName name="PREC.OXI">#REF!</definedName>
    <definedName name="PREC.PALD_C" localSheetId="1">#REF!</definedName>
    <definedName name="PREC.PALD_C" localSheetId="3">#REF!</definedName>
    <definedName name="PREC.PALD_C">#REF!</definedName>
    <definedName name="PREC.PALD_M" localSheetId="1">#REF!</definedName>
    <definedName name="PREC.PALD_M" localSheetId="3">#REF!</definedName>
    <definedName name="PREC.PALD_M">#REF!</definedName>
    <definedName name="PREC.PALE" localSheetId="1">#REF!</definedName>
    <definedName name="PREC.PALE" localSheetId="3">#REF!</definedName>
    <definedName name="PREC.PALE">#REF!</definedName>
    <definedName name="PREC.PALESACAPTAEXP" localSheetId="1">#REF!</definedName>
    <definedName name="PREC.PALESACAPTAEXP" localSheetId="3">#REF!</definedName>
    <definedName name="PREC.PALESACAPTAEXP">#REF!</definedName>
    <definedName name="PREC.PALESACPTANAC" localSheetId="1">#REF!</definedName>
    <definedName name="PREC.PALESACPTANAC" localSheetId="3">#REF!</definedName>
    <definedName name="PREC.PALESACPTANAC">#REF!</definedName>
    <definedName name="PREC.PARRILA" localSheetId="1">#REF!</definedName>
    <definedName name="PREC.PARRILA" localSheetId="3">#REF!</definedName>
    <definedName name="PREC.PARRILA">#REF!</definedName>
    <definedName name="PREC.PROP" localSheetId="1">#REF!</definedName>
    <definedName name="PREC.PROP" localSheetId="3">#REF!</definedName>
    <definedName name="PREC.PROP">#REF!</definedName>
    <definedName name="prec.pta" localSheetId="1">#REF!</definedName>
    <definedName name="prec.pta" localSheetId="3">#REF!</definedName>
    <definedName name="prec.pta">#REF!</definedName>
    <definedName name="PREC.PX" localSheetId="1">#REF!</definedName>
    <definedName name="PREC.PX" localSheetId="3">#REF!</definedName>
    <definedName name="PREC.PX">#REF!</definedName>
    <definedName name="PREC.R108" localSheetId="1">#REF!</definedName>
    <definedName name="PREC.R108" localSheetId="3">#REF!</definedName>
    <definedName name="PREC.R108">#REF!</definedName>
    <definedName name="PREC.R13" localSheetId="1">#REF!</definedName>
    <definedName name="PREC.R13" localSheetId="3">#REF!</definedName>
    <definedName name="PREC.R13">#REF!</definedName>
    <definedName name="PREC.R14" localSheetId="1">#REF!</definedName>
    <definedName name="PREC.R14" localSheetId="3">#REF!</definedName>
    <definedName name="PREC.R14">#REF!</definedName>
    <definedName name="PREC.R42" localSheetId="1">#REF!</definedName>
    <definedName name="PREC.R42" localSheetId="3">#REF!</definedName>
    <definedName name="PREC.R42">#REF!</definedName>
    <definedName name="PREC.R60" localSheetId="1">#REF!</definedName>
    <definedName name="PREC.R60" localSheetId="3">#REF!</definedName>
    <definedName name="PREC.R60">#REF!</definedName>
    <definedName name="PREC.R66" localSheetId="1">#REF!</definedName>
    <definedName name="PREC.R66" localSheetId="3">#REF!</definedName>
    <definedName name="PREC.R66">#REF!</definedName>
    <definedName name="PREC.R70" localSheetId="1">#REF!</definedName>
    <definedName name="PREC.R70" localSheetId="3">#REF!</definedName>
    <definedName name="PREC.R70">#REF!</definedName>
    <definedName name="PREC.REJA" localSheetId="1">#REF!</definedName>
    <definedName name="PREC.REJA" localSheetId="3">#REF!</definedName>
    <definedName name="PREC.REJA">#REF!</definedName>
    <definedName name="PREC.REJAMAD" localSheetId="1">#REF!</definedName>
    <definedName name="PREC.REJAMAD" localSheetId="3">#REF!</definedName>
    <definedName name="PREC.REJAMAD">#REF!</definedName>
    <definedName name="prec.resina351" localSheetId="1">#REF!</definedName>
    <definedName name="prec.resina351" localSheetId="3">#REF!</definedName>
    <definedName name="prec.resina351">#REF!</definedName>
    <definedName name="PREC.RETRACTIL" localSheetId="1">#REF!</definedName>
    <definedName name="PREC.RETRACTIL" localSheetId="3">#REF!</definedName>
    <definedName name="PREC.RETRACTIL">#REF!</definedName>
    <definedName name="PREC.SACADMT" localSheetId="1">#REF!</definedName>
    <definedName name="PREC.SACADMT" localSheetId="3">#REF!</definedName>
    <definedName name="PREC.SACADMT">#REF!</definedName>
    <definedName name="PREC.SACAPTA" localSheetId="1">#REF!</definedName>
    <definedName name="PREC.SACAPTA" localSheetId="3">#REF!</definedName>
    <definedName name="PREC.SACAPTA">#REF!</definedName>
    <definedName name="PREC.SACODMT25R" localSheetId="1">#REF!</definedName>
    <definedName name="PREC.SACODMT25R" localSheetId="3">#REF!</definedName>
    <definedName name="PREC.SACODMT25R">#REF!</definedName>
    <definedName name="PREC.SACODMT25V" localSheetId="1">#REF!</definedName>
    <definedName name="PREC.SACODMT25V" localSheetId="3">#REF!</definedName>
    <definedName name="PREC.SACODMT25V">#REF!</definedName>
    <definedName name="PREC.SACOPTA25" localSheetId="1">#REF!</definedName>
    <definedName name="PREC.SACOPTA25" localSheetId="3">#REF!</definedName>
    <definedName name="PREC.SACOPTA25">#REF!</definedName>
    <definedName name="PREC.SANT" localSheetId="1">#REF!</definedName>
    <definedName name="PREC.SANT" localSheetId="3">#REF!</definedName>
    <definedName name="PREC.SANT">#REF!</definedName>
    <definedName name="PREC.SOSA" localSheetId="1">#REF!</definedName>
    <definedName name="PREC.SOSA" localSheetId="3">#REF!</definedName>
    <definedName name="PREC.SOSA">#REF!</definedName>
    <definedName name="PREC.SULFALUM" localSheetId="1">#REF!</definedName>
    <definedName name="PREC.SULFALUM" localSheetId="3">#REF!</definedName>
    <definedName name="PREC.SULFALUM">#REF!</definedName>
    <definedName name="PREC.SULFUR" localSheetId="1">#REF!</definedName>
    <definedName name="PREC.SULFUR" localSheetId="3">#REF!</definedName>
    <definedName name="PREC.SULFUR">#REF!</definedName>
    <definedName name="prec.ta.s.amort" localSheetId="1">#REF!</definedName>
    <definedName name="prec.ta.s.amort" localSheetId="3">#REF!</definedName>
    <definedName name="prec.ta.s.amort">#REF!</definedName>
    <definedName name="prec.ta.sinamort" localSheetId="1">#REF!</definedName>
    <definedName name="prec.ta.sinamort" localSheetId="3">#REF!</definedName>
    <definedName name="prec.ta.sinamort">#REF!</definedName>
    <definedName name="PREC.UREA" localSheetId="1">#REF!</definedName>
    <definedName name="PREC.UREA" localSheetId="3">#REF!</definedName>
    <definedName name="PREC.UREA">#REF!</definedName>
    <definedName name="PREC.V10" localSheetId="1">#REF!</definedName>
    <definedName name="PREC.V10" localSheetId="3">#REF!</definedName>
    <definedName name="PREC.V10">#REF!</definedName>
    <definedName name="PREC.V42" localSheetId="1">#REF!</definedName>
    <definedName name="PREC.V42" localSheetId="3">#REF!</definedName>
    <definedName name="PREC.V42">#REF!</definedName>
    <definedName name="PREC.V5" localSheetId="1">#REF!</definedName>
    <definedName name="PREC.V5" localSheetId="3">#REF!</definedName>
    <definedName name="PREC.V5">#REF!</definedName>
    <definedName name="PREC_CO.MN" localSheetId="1">#REF!</definedName>
    <definedName name="PREC_CO.MN" localSheetId="3">#REF!</definedName>
    <definedName name="PREC_CO.MN">#REF!</definedName>
    <definedName name="prec2.ta" localSheetId="1">#REF!</definedName>
    <definedName name="prec2.ta" localSheetId="3">#REF!</definedName>
    <definedName name="prec2.ta">#REF!</definedName>
    <definedName name="PRECIO.CLORHIDRICO" localSheetId="1">#REF!</definedName>
    <definedName name="PRECIO.CLORHIDRICO" localSheetId="3">#REF!</definedName>
    <definedName name="PRECIO.CLORHIDRICO">#REF!</definedName>
    <definedName name="PRECIO.INCUSCTR40" localSheetId="1">#REF!</definedName>
    <definedName name="PRECIO.INCUSCTR40" localSheetId="3">#REF!</definedName>
    <definedName name="PRECIO.INCUSCTR40">#REF!</definedName>
    <definedName name="precios" localSheetId="1">#REF!</definedName>
    <definedName name="precios" localSheetId="3">#REF!</definedName>
    <definedName name="precios">#REF!</definedName>
    <definedName name="PREÇO_ALP" localSheetId="1">#REF!</definedName>
    <definedName name="PREÇO_ALP" localSheetId="3">#REF!</definedName>
    <definedName name="PREÇO_ALP">#REF!</definedName>
    <definedName name="PREÇO_BZ" localSheetId="1">#REF!</definedName>
    <definedName name="PREÇO_BZ" localSheetId="3">#REF!</definedName>
    <definedName name="PREÇO_BZ">#REF!</definedName>
    <definedName name="Preço_de_lista___P.V.P." localSheetId="1">#REF!</definedName>
    <definedName name="Preço_de_lista___P.V.P." localSheetId="3">#REF!</definedName>
    <definedName name="Preço_de_lista___P.V.P.">#REF!</definedName>
    <definedName name="PREÇO_LAB_ME" localSheetId="1">#REF!</definedName>
    <definedName name="PREÇO_LAB_ME" localSheetId="3">#REF!</definedName>
    <definedName name="PREÇO_LAB_ME">#REF!</definedName>
    <definedName name="PREÇO_LAB_MI" localSheetId="1">#REF!</definedName>
    <definedName name="PREÇO_LAB_MI" localSheetId="3">#REF!</definedName>
    <definedName name="PREÇO_LAB_MI">#REF!</definedName>
    <definedName name="PREÇO_LAS_MI" localSheetId="1">#REF!</definedName>
    <definedName name="PREÇO_LAS_MI" localSheetId="3">#REF!</definedName>
    <definedName name="PREÇO_LAS_MI">#REF!</definedName>
    <definedName name="Preço_Médio_ME_Chapas___US__ton" localSheetId="1">#REF!</definedName>
    <definedName name="Preço_Médio_ME_Chapas___US__ton" localSheetId="3">#REF!</definedName>
    <definedName name="Preço_Médio_ME_Chapas___US__ton">#REF!</definedName>
    <definedName name="Preço_Médio_ME_Resina___US__ton" localSheetId="1">#REF!</definedName>
    <definedName name="Preço_Médio_ME_Resina___US__ton" localSheetId="3">#REF!</definedName>
    <definedName name="Preço_Médio_ME_Resina___US__ton">#REF!</definedName>
    <definedName name="Preço_Médio_MI_Chapas___US__ton" localSheetId="1">#REF!</definedName>
    <definedName name="Preço_Médio_MI_Chapas___US__ton" localSheetId="3">#REF!</definedName>
    <definedName name="Preço_Médio_MI_Chapas___US__ton">#REF!</definedName>
    <definedName name="Preço_Médio_MI_Resina___US__ton" localSheetId="1">#REF!</definedName>
    <definedName name="Preço_Médio_MI_Resina___US__ton" localSheetId="3">#REF!</definedName>
    <definedName name="Preço_Médio_MI_Resina___US__ton">#REF!</definedName>
    <definedName name="PREÇO_NPF" localSheetId="1">#REF!</definedName>
    <definedName name="PREÇO_NPF" localSheetId="3">#REF!</definedName>
    <definedName name="PREÇO_NPF">#REF!</definedName>
    <definedName name="PREÇO_NPF_IMPORT" localSheetId="1">#REF!</definedName>
    <definedName name="PREÇO_NPF_IMPORT" localSheetId="3">#REF!</definedName>
    <definedName name="PREÇO_NPF_IMPORT">#REF!</definedName>
    <definedName name="PRECOS_MAT" localSheetId="1">#REF!</definedName>
    <definedName name="PRECOS_MAT" localSheetId="3">#REF!</definedName>
    <definedName name="PRECOS_MAT">#REF!</definedName>
    <definedName name="PREM" localSheetId="1">#REF!</definedName>
    <definedName name="PREM" localSheetId="3">#REF!</definedName>
    <definedName name="PREM">#REF!</definedName>
    <definedName name="PREMISSAS" localSheetId="1">#REF!</definedName>
    <definedName name="PREMISSAS" localSheetId="3">#REF!</definedName>
    <definedName name="PREMISSAS">#REF!</definedName>
    <definedName name="PRESUPUESTO" localSheetId="1">#REF!</definedName>
    <definedName name="PRESUPUESTO" localSheetId="3">#REF!</definedName>
    <definedName name="PRESUPUESTO">#REF!</definedName>
    <definedName name="PRICE">"$#REF!.$A$2:$D$23"</definedName>
    <definedName name="Princ" localSheetId="1">#REF!</definedName>
    <definedName name="Princ" localSheetId="3">#REF!</definedName>
    <definedName name="Princ">#REF!</definedName>
    <definedName name="Print" localSheetId="1">#REF!</definedName>
    <definedName name="Print" localSheetId="3">#REF!</definedName>
    <definedName name="Print">#REF!</definedName>
    <definedName name="_xlnm.Print_Area" localSheetId="0">'Historical Financials THB_EN'!$A$1:$AU$82</definedName>
    <definedName name="_xlnm.Print_Area" localSheetId="1">'Historical Financials THB_TH'!$A$1:$AU$83</definedName>
    <definedName name="_xlnm.Print_Area" localSheetId="2">'Historical Financials USD_EN'!$A$1:$AU$100</definedName>
    <definedName name="_xlnm.Print_Area" localSheetId="3">'Historical Financials USD_TH'!$A$1:$AU$100</definedName>
    <definedName name="_xlnm.Print_Area">#REF!</definedName>
    <definedName name="Print_Area_MI" localSheetId="1">#REF!</definedName>
    <definedName name="Print_Area_MI" localSheetId="3">#REF!</definedName>
    <definedName name="Print_Area_MI">#REF!</definedName>
    <definedName name="Print_Area_Reset" localSheetId="1">OFFSET('Historical Financials THB_TH'!Full_Print,0,0,'Historical Financials THB_TH'!Last_Row)</definedName>
    <definedName name="Print_Area_Reset" localSheetId="3">OFFSET('Historical Financials USD_TH'!Full_Print,0,0,'Historical Financials USD_TH'!Last_Row)</definedName>
    <definedName name="Print_Area_Reset">OFFSET(Full_Print,0,0,Last_Row)</definedName>
    <definedName name="Print_Range" localSheetId="1">#REF!</definedName>
    <definedName name="Print_Range" localSheetId="3">#REF!</definedName>
    <definedName name="Print_Range">#REF!</definedName>
    <definedName name="Print_Range___0___0___0" localSheetId="1">#REF!</definedName>
    <definedName name="Print_Range___0___0___0" localSheetId="3">#REF!</definedName>
    <definedName name="Print_Range___0___0___0">#REF!</definedName>
    <definedName name="Print_Range___0___0___0___0" localSheetId="1">#REF!</definedName>
    <definedName name="Print_Range___0___0___0___0" localSheetId="3">#REF!</definedName>
    <definedName name="Print_Range___0___0___0___0">#REF!</definedName>
    <definedName name="Print_Range___0___0___0___0___0" localSheetId="1">#REF!</definedName>
    <definedName name="Print_Range___0___0___0___0___0" localSheetId="3">#REF!</definedName>
    <definedName name="Print_Range___0___0___0___0___0">#REF!</definedName>
    <definedName name="Print_Range___0___0___0___0___0___0" localSheetId="1">#REF!</definedName>
    <definedName name="Print_Range___0___0___0___0___0___0" localSheetId="3">#REF!</definedName>
    <definedName name="Print_Range___0___0___0___0___0___0">#REF!</definedName>
    <definedName name="Print_Range___0___0___0___0___0___0___0" localSheetId="1">#REF!</definedName>
    <definedName name="Print_Range___0___0___0___0___0___0___0" localSheetId="3">#REF!</definedName>
    <definedName name="Print_Range___0___0___0___0___0___0___0">#REF!</definedName>
    <definedName name="Print_Range___0___0___0___0___0___0___0___0" localSheetId="1">#REF!</definedName>
    <definedName name="Print_Range___0___0___0___0___0___0___0___0" localSheetId="3">#REF!</definedName>
    <definedName name="Print_Range___0___0___0___0___0___0___0___0">#REF!</definedName>
    <definedName name="Print_title" localSheetId="1">#REF!</definedName>
    <definedName name="Print_title" localSheetId="3">#REF!</definedName>
    <definedName name="Print_title">#REF!</definedName>
    <definedName name="_xlnm.Print_Titles" localSheetId="1">#REF!,#REF!</definedName>
    <definedName name="_xlnm.Print_Titles" localSheetId="3">#REF!,#REF!</definedName>
    <definedName name="_xlnm.Print_Titles">#REF!,#REF!</definedName>
    <definedName name="PRINT_TITLES_MI" localSheetId="1">#REF!</definedName>
    <definedName name="PRINT_TITLES_MI" localSheetId="3">#REF!</definedName>
    <definedName name="PRINT_TITLES_MI">#REF!</definedName>
    <definedName name="print19992000" localSheetId="1">#REF!</definedName>
    <definedName name="print19992000" localSheetId="3">#REF!</definedName>
    <definedName name="print19992000">#REF!</definedName>
    <definedName name="PrintBeS" localSheetId="1">#REF!</definedName>
    <definedName name="PrintBeS" localSheetId="3">#REF!</definedName>
    <definedName name="PrintBeS">#REF!</definedName>
    <definedName name="PrintCeF" localSheetId="1">#REF!</definedName>
    <definedName name="PrintCeF" localSheetId="3">#REF!</definedName>
    <definedName name="PrintCeF">#REF!</definedName>
    <definedName name="PrintPeL" localSheetId="1">#REF!</definedName>
    <definedName name="PrintPeL" localSheetId="3">#REF!</definedName>
    <definedName name="PrintPeL">#REF!</definedName>
    <definedName name="prod_1" localSheetId="1">#REF!</definedName>
    <definedName name="prod_1" localSheetId="3">#REF!</definedName>
    <definedName name="prod_1">#REF!</definedName>
    <definedName name="prod_1___0" localSheetId="1">#REF!</definedName>
    <definedName name="prod_1___0" localSheetId="3">#REF!</definedName>
    <definedName name="prod_1___0">#REF!</definedName>
    <definedName name="prod_1___3" localSheetId="1">#REF!</definedName>
    <definedName name="prod_1___3" localSheetId="3">#REF!</definedName>
    <definedName name="prod_1___3">#REF!</definedName>
    <definedName name="prod_2" localSheetId="1">#REF!</definedName>
    <definedName name="prod_2" localSheetId="3">#REF!</definedName>
    <definedName name="prod_2">#REF!</definedName>
    <definedName name="prod_2___0" localSheetId="1">#REF!</definedName>
    <definedName name="prod_2___0" localSheetId="3">#REF!</definedName>
    <definedName name="prod_2___0">#REF!</definedName>
    <definedName name="prod_2___3" localSheetId="1">#REF!</definedName>
    <definedName name="prod_2___3" localSheetId="3">#REF!</definedName>
    <definedName name="prod_2___3">#REF!</definedName>
    <definedName name="prod_3" localSheetId="1">#REF!</definedName>
    <definedName name="prod_3" localSheetId="3">#REF!</definedName>
    <definedName name="prod_3">#REF!</definedName>
    <definedName name="prod_3___0" localSheetId="1">#REF!</definedName>
    <definedName name="prod_3___0" localSheetId="3">#REF!</definedName>
    <definedName name="prod_3___0">#REF!</definedName>
    <definedName name="prod_3___3" localSheetId="1">#REF!</definedName>
    <definedName name="prod_3___3" localSheetId="3">#REF!</definedName>
    <definedName name="prod_3___3">#REF!</definedName>
    <definedName name="Prod_Eng" localSheetId="1">#REF!</definedName>
    <definedName name="Prod_Eng" localSheetId="3">#REF!</definedName>
    <definedName name="Prod_Eng">#REF!</definedName>
    <definedName name="PROD_TOT" localSheetId="1">#REF!</definedName>
    <definedName name="PROD_TOT" localSheetId="3">#REF!</definedName>
    <definedName name="PROD_TOT">#REF!</definedName>
    <definedName name="PRODTOTAL" localSheetId="1">#REF!</definedName>
    <definedName name="PRODTOTAL" localSheetId="3">#REF!</definedName>
    <definedName name="PRODTOTAL">#REF!</definedName>
    <definedName name="PRODUCCION" localSheetId="1">#REF!</definedName>
    <definedName name="PRODUCCION" localSheetId="3">#REF!</definedName>
    <definedName name="PRODUCCION">#REF!</definedName>
    <definedName name="PRODUCT" localSheetId="1">#REF!</definedName>
    <definedName name="PRODUCT" localSheetId="3">#REF!</definedName>
    <definedName name="PRODUCT">#REF!</definedName>
    <definedName name="production" localSheetId="1">#REF!</definedName>
    <definedName name="production" localSheetId="3">#REF!</definedName>
    <definedName name="production">#REF!</definedName>
    <definedName name="Produits" localSheetId="1">#REF!</definedName>
    <definedName name="Produits" localSheetId="3">#REF!</definedName>
    <definedName name="Produits">#REF!</definedName>
    <definedName name="PRODUKSI" localSheetId="1">#REF!</definedName>
    <definedName name="PRODUKSI" localSheetId="3">#REF!</definedName>
    <definedName name="PRODUKSI">#REF!</definedName>
    <definedName name="PRODWVG1" localSheetId="1">#REF!</definedName>
    <definedName name="PRODWVG1" localSheetId="3">#REF!</definedName>
    <definedName name="PRODWVG1">#REF!</definedName>
    <definedName name="PRODWVG2" localSheetId="1">#REF!</definedName>
    <definedName name="PRODWVG2" localSheetId="3">#REF!</definedName>
    <definedName name="PRODWVG2">#REF!</definedName>
    <definedName name="ProImportExport.ImportFile">#N/A</definedName>
    <definedName name="ProImportExport.SaveNewFile">#N/A</definedName>
    <definedName name="Project">'[24]New Projects'!$AS$3:$AS$4</definedName>
    <definedName name="ProjectName">{"BU Name or Client/Project Name"}</definedName>
    <definedName name="PROPANO" localSheetId="1">#REF!</definedName>
    <definedName name="PROPANO" localSheetId="3">#REF!</definedName>
    <definedName name="PROPANO">#REF!</definedName>
    <definedName name="proses" localSheetId="1">#REF!</definedName>
    <definedName name="proses" localSheetId="3">#REF!</definedName>
    <definedName name="proses">#REF!</definedName>
    <definedName name="PROSES1" localSheetId="1">#REF!</definedName>
    <definedName name="PROSES1" localSheetId="3">#REF!</definedName>
    <definedName name="PROSES1">#REF!</definedName>
    <definedName name="PROVEN" localSheetId="1">#REF!</definedName>
    <definedName name="PROVEN" localSheetId="3">#REF!</definedName>
    <definedName name="PROVEN">#REF!</definedName>
    <definedName name="PRTA" localSheetId="1">#REF!</definedName>
    <definedName name="PRTA" localSheetId="3">#REF!</definedName>
    <definedName name="PRTA">#REF!</definedName>
    <definedName name="PRTAA" localSheetId="1">#REF!</definedName>
    <definedName name="PRTAA" localSheetId="3">#REF!</definedName>
    <definedName name="PRTAA">#REF!</definedName>
    <definedName name="PS">[6]Value!$AE$11</definedName>
    <definedName name="PST1___0">"$#REF!.$B$5"</definedName>
    <definedName name="PTA" localSheetId="1">#REF!</definedName>
    <definedName name="PTA" localSheetId="3">#REF!</definedName>
    <definedName name="PTA">#REF!</definedName>
    <definedName name="pta.acetico" localSheetId="1">#REF!</definedName>
    <definedName name="pta.acetico" localSheetId="3">#REF!</definedName>
    <definedName name="pta.acetico">#REF!</definedName>
    <definedName name="pta.ag.var" localSheetId="1">#REF!</definedName>
    <definedName name="pta.ag.var" localSheetId="3">#REF!</definedName>
    <definedName name="pta.ag.var">#REF!</definedName>
    <definedName name="pta.agua.fijo" localSheetId="1">#REF!</definedName>
    <definedName name="pta.agua.fijo" localSheetId="3">#REF!</definedName>
    <definedName name="pta.agua.fijo">#REF!</definedName>
    <definedName name="pta.alum" localSheetId="1">#REF!</definedName>
    <definedName name="pta.alum" localSheetId="3">#REF!</definedName>
    <definedName name="pta.alum">#REF!</definedName>
    <definedName name="pta.anionica" localSheetId="1">#REF!</definedName>
    <definedName name="pta.anionica" localSheetId="3">#REF!</definedName>
    <definedName name="pta.anionica">#REF!</definedName>
    <definedName name="pta.bols.cont." localSheetId="1">#REF!</definedName>
    <definedName name="pta.bols.cont." localSheetId="3">#REF!</definedName>
    <definedName name="pta.bols.cont.">#REF!</definedName>
    <definedName name="pta.bolsa.dmt" localSheetId="1">#REF!</definedName>
    <definedName name="pta.bolsa.dmt" localSheetId="3">#REF!</definedName>
    <definedName name="pta.bolsa.dmt">#REF!</definedName>
    <definedName name="pta.bolsa.pta" localSheetId="1">#REF!</definedName>
    <definedName name="pta.bolsa.pta" localSheetId="3">#REF!</definedName>
    <definedName name="pta.bolsa.pta">#REF!</definedName>
    <definedName name="pta.bst" localSheetId="1">#REF!</definedName>
    <definedName name="pta.bst" localSheetId="3">#REF!</definedName>
    <definedName name="pta.bst">#REF!</definedName>
    <definedName name="pta.cabon.cal" localSheetId="1">#REF!</definedName>
    <definedName name="pta.cabon.cal" localSheetId="3">#REF!</definedName>
    <definedName name="pta.cabon.cal">#REF!</definedName>
    <definedName name="pta.cal" localSheetId="1">#REF!</definedName>
    <definedName name="pta.cal" localSheetId="3">#REF!</definedName>
    <definedName name="pta.cal">#REF!</definedName>
    <definedName name="pta.carbon.act" localSheetId="1">#REF!</definedName>
    <definedName name="pta.carbon.act" localSheetId="3">#REF!</definedName>
    <definedName name="pta.carbon.act">#REF!</definedName>
    <definedName name="pta.carton" localSheetId="1">#REF!</definedName>
    <definedName name="pta.carton" localSheetId="3">#REF!</definedName>
    <definedName name="pta.carton">#REF!</definedName>
    <definedName name="pta.cationica" localSheetId="1">#REF!</definedName>
    <definedName name="pta.cationica" localSheetId="3">#REF!</definedName>
    <definedName name="pta.cationica">#REF!</definedName>
    <definedName name="pta.cintas" localSheetId="1">#REF!</definedName>
    <definedName name="pta.cintas" localSheetId="3">#REF!</definedName>
    <definedName name="pta.cintas">#REF!</definedName>
    <definedName name="pta.clorito" localSheetId="1">#REF!</definedName>
    <definedName name="pta.clorito" localSheetId="3">#REF!</definedName>
    <definedName name="pta.clorito">#REF!</definedName>
    <definedName name="pta.co" localSheetId="1">#REF!</definedName>
    <definedName name="pta.co" localSheetId="3">#REF!</definedName>
    <definedName name="pta.co">#REF!</definedName>
    <definedName name="pta.colabs" localSheetId="1">#REF!</definedName>
    <definedName name="pta.colabs" localSheetId="3">#REF!</definedName>
    <definedName name="pta.colabs">#REF!</definedName>
    <definedName name="pta.dowt" localSheetId="1">#REF!</definedName>
    <definedName name="pta.dowt" localSheetId="3">#REF!</definedName>
    <definedName name="pta.dowt">#REF!</definedName>
    <definedName name="pta.fgas" localSheetId="1">#REF!</definedName>
    <definedName name="pta.fgas" localSheetId="3">#REF!</definedName>
    <definedName name="pta.fgas">#REF!</definedName>
    <definedName name="pta.fgas.vapor" localSheetId="1">#REF!</definedName>
    <definedName name="pta.fgas.vapor" localSheetId="3">#REF!</definedName>
    <definedName name="pta.fgas.vapor">#REF!</definedName>
    <definedName name="PTA.FGAS_ACEITE" localSheetId="1">#REF!</definedName>
    <definedName name="PTA.FGAS_ACEITE" localSheetId="3">#REF!</definedName>
    <definedName name="PTA.FGAS_ACEITE">#REF!</definedName>
    <definedName name="pta.flocusol" localSheetId="1">#REF!</definedName>
    <definedName name="pta.flocusol" localSheetId="3">#REF!</definedName>
    <definedName name="pta.flocusol">#REF!</definedName>
    <definedName name="pta.foil.aceite" localSheetId="1">#REF!</definedName>
    <definedName name="pta.foil.aceite" localSheetId="3">#REF!</definedName>
    <definedName name="pta.foil.aceite">#REF!</definedName>
    <definedName name="pta.foil.vap" localSheetId="1">#REF!</definedName>
    <definedName name="pta.foil.vap" localSheetId="3">#REF!</definedName>
    <definedName name="pta.foil.vap">#REF!</definedName>
    <definedName name="pta.fosfato" localSheetId="1">#REF!</definedName>
    <definedName name="pta.fosfato" localSheetId="3">#REF!</definedName>
    <definedName name="pta.fosfato">#REF!</definedName>
    <definedName name="pta.freon114" localSheetId="1">#REF!</definedName>
    <definedName name="pta.freon114" localSheetId="3">#REF!</definedName>
    <definedName name="pta.freon114">#REF!</definedName>
    <definedName name="pta.glic.pta" localSheetId="1">#REF!</definedName>
    <definedName name="pta.glic.pta" localSheetId="3">#REF!</definedName>
    <definedName name="pta.glic.pta">#REF!</definedName>
    <definedName name="pta.goil.alm" localSheetId="1">#REF!</definedName>
    <definedName name="pta.goil.alm" localSheetId="3">#REF!</definedName>
    <definedName name="pta.goil.alm">#REF!</definedName>
    <definedName name="pta.goil.manto" localSheetId="1">#REF!</definedName>
    <definedName name="pta.goil.manto" localSheetId="3">#REF!</definedName>
    <definedName name="pta.goil.manto">#REF!</definedName>
    <definedName name="pta.goil.oper" localSheetId="1">#REF!</definedName>
    <definedName name="pta.goil.oper" localSheetId="3">#REF!</definedName>
    <definedName name="pta.goil.oper">#REF!</definedName>
    <definedName name="pta.hidrog" localSheetId="1">#REF!</definedName>
    <definedName name="pta.hidrog" localSheetId="3">#REF!</definedName>
    <definedName name="pta.hidrog">#REF!</definedName>
    <definedName name="pta.hipoc.sa" localSheetId="1">#REF!</definedName>
    <definedName name="pta.hipoc.sa" localSheetId="3">#REF!</definedName>
    <definedName name="pta.hipoc.sa">#REF!</definedName>
    <definedName name="pta.hipoc.trat.a" localSheetId="1">#REF!</definedName>
    <definedName name="pta.hipoc.trat.a" localSheetId="3">#REF!</definedName>
    <definedName name="pta.hipoc.trat.a">#REF!</definedName>
    <definedName name="pta.incus" localSheetId="1">#REF!</definedName>
    <definedName name="pta.incus" localSheetId="3">#REF!</definedName>
    <definedName name="pta.incus">#REF!</definedName>
    <definedName name="pta.liner3.2" localSheetId="1">#REF!</definedName>
    <definedName name="pta.liner3.2" localSheetId="3">#REF!</definedName>
    <definedName name="pta.liner3.2">#REF!</definedName>
    <definedName name="pta.met" localSheetId="1">#REF!</definedName>
    <definedName name="pta.met" localSheetId="3">#REF!</definedName>
    <definedName name="pta.met">#REF!</definedName>
    <definedName name="pta.mirecide" localSheetId="1">#REF!</definedName>
    <definedName name="pta.mirecide" localSheetId="3">#REF!</definedName>
    <definedName name="pta.mirecide">#REF!</definedName>
    <definedName name="pta.mn" localSheetId="1">#REF!</definedName>
    <definedName name="pta.mn" localSheetId="3">#REF!</definedName>
    <definedName name="pta.mn">#REF!</definedName>
    <definedName name="pta.mpt" localSheetId="1">#REF!</definedName>
    <definedName name="pta.mpt" localSheetId="3">#REF!</definedName>
    <definedName name="pta.mpt">#REF!</definedName>
    <definedName name="PTA.MX" localSheetId="1">#REF!</definedName>
    <definedName name="PTA.MX" localSheetId="3">#REF!</definedName>
    <definedName name="PTA.MX">#REF!</definedName>
    <definedName name="pta.n4000" localSheetId="1">#REF!</definedName>
    <definedName name="pta.n4000" localSheetId="3">#REF!</definedName>
    <definedName name="pta.n4000">#REF!</definedName>
    <definedName name="pta.nit.alm" localSheetId="1">#REF!</definedName>
    <definedName name="pta.nit.alm" localSheetId="3">#REF!</definedName>
    <definedName name="pta.nit.alm">#REF!</definedName>
    <definedName name="pta.nit.dmt" localSheetId="1">#REF!</definedName>
    <definedName name="pta.nit.dmt" localSheetId="3">#REF!</definedName>
    <definedName name="pta.nit.dmt">#REF!</definedName>
    <definedName name="pta.nit.sa" localSheetId="1">#REF!</definedName>
    <definedName name="pta.nit.sa" localSheetId="3">#REF!</definedName>
    <definedName name="pta.nit.sa">#REF!</definedName>
    <definedName name="pta.nit.ta" localSheetId="1">#REF!</definedName>
    <definedName name="pta.nit.ta" localSheetId="3">#REF!</definedName>
    <definedName name="pta.nit.ta">#REF!</definedName>
    <definedName name="pta.nit_dmtf" localSheetId="1">#REF!</definedName>
    <definedName name="pta.nit_dmtf" localSheetId="3">#REF!</definedName>
    <definedName name="pta.nit_dmtf">#REF!</definedName>
    <definedName name="pta.ortox" localSheetId="1">#REF!</definedName>
    <definedName name="pta.ortox" localSheetId="3">#REF!</definedName>
    <definedName name="pta.ortox">#REF!</definedName>
    <definedName name="pta.oxig" localSheetId="1">#REF!</definedName>
    <definedName name="pta.oxig" localSheetId="3">#REF!</definedName>
    <definedName name="pta.oxig">#REF!</definedName>
    <definedName name="pta.palad.c" localSheetId="1">#REF!</definedName>
    <definedName name="pta.palad.c" localSheetId="3">#REF!</definedName>
    <definedName name="pta.palad.c">#REF!</definedName>
    <definedName name="pta.palad.m" localSheetId="1">#REF!</definedName>
    <definedName name="pta.palad.m" localSheetId="3">#REF!</definedName>
    <definedName name="pta.palad.m">#REF!</definedName>
    <definedName name="pta.pale.dmt.exp" localSheetId="1">#REF!</definedName>
    <definedName name="pta.pale.dmt.exp" localSheetId="3">#REF!</definedName>
    <definedName name="pta.pale.dmt.exp">#REF!</definedName>
    <definedName name="pta.pale.dmt.nac" localSheetId="1">#REF!</definedName>
    <definedName name="pta.pale.dmt.nac" localSheetId="3">#REF!</definedName>
    <definedName name="pta.pale.dmt.nac">#REF!</definedName>
    <definedName name="pta.pale.dmt.sac.exp" localSheetId="1">#REF!</definedName>
    <definedName name="pta.pale.dmt.sac.exp" localSheetId="3">#REF!</definedName>
    <definedName name="pta.pale.dmt.sac.exp">#REF!</definedName>
    <definedName name="pta.pale.pta.exp" localSheetId="1">#REF!</definedName>
    <definedName name="pta.pale.pta.exp" localSheetId="3">#REF!</definedName>
    <definedName name="pta.pale.pta.exp">#REF!</definedName>
    <definedName name="pta.pale.pta.nac" localSheetId="1">#REF!</definedName>
    <definedName name="pta.pale.pta.nac" localSheetId="3">#REF!</definedName>
    <definedName name="pta.pale.pta.nac">#REF!</definedName>
    <definedName name="pta.parrilla" localSheetId="1">#REF!</definedName>
    <definedName name="pta.parrilla" localSheetId="3">#REF!</definedName>
    <definedName name="pta.parrilla">#REF!</definedName>
    <definedName name="pta.plast" localSheetId="1">#REF!</definedName>
    <definedName name="pta.plast" localSheetId="3">#REF!</definedName>
    <definedName name="pta.plast">#REF!</definedName>
    <definedName name="pta.prop.aceite" localSheetId="1">#REF!</definedName>
    <definedName name="pta.prop.aceite" localSheetId="3">#REF!</definedName>
    <definedName name="pta.prop.aceite">#REF!</definedName>
    <definedName name="pta.prop.cocina" localSheetId="1">#REF!</definedName>
    <definedName name="pta.prop.cocina" localSheetId="3">#REF!</definedName>
    <definedName name="pta.prop.cocina">#REF!</definedName>
    <definedName name="pta.prop.ginerte" localSheetId="1">#REF!</definedName>
    <definedName name="pta.prop.ginerte" localSheetId="3">#REF!</definedName>
    <definedName name="pta.prop.ginerte">#REF!</definedName>
    <definedName name="Pta.px" localSheetId="1">#REF!</definedName>
    <definedName name="Pta.px" localSheetId="3">#REF!</definedName>
    <definedName name="Pta.px">#REF!</definedName>
    <definedName name="pta.r108" localSheetId="1">#REF!</definedName>
    <definedName name="pta.r108" localSheetId="3">#REF!</definedName>
    <definedName name="pta.r108">#REF!</definedName>
    <definedName name="pta.r13" localSheetId="1">#REF!</definedName>
    <definedName name="pta.r13" localSheetId="3">#REF!</definedName>
    <definedName name="pta.r13">#REF!</definedName>
    <definedName name="pta.r14" localSheetId="1">#REF!</definedName>
    <definedName name="pta.r14" localSheetId="3">#REF!</definedName>
    <definedName name="pta.r14">#REF!</definedName>
    <definedName name="pta.r42" localSheetId="1">#REF!</definedName>
    <definedName name="pta.r42" localSheetId="3">#REF!</definedName>
    <definedName name="pta.r42">#REF!</definedName>
    <definedName name="pta.r60" localSheetId="1">#REF!</definedName>
    <definedName name="pta.r60" localSheetId="3">#REF!</definedName>
    <definedName name="pta.r60">#REF!</definedName>
    <definedName name="pta.r66" localSheetId="1">#REF!</definedName>
    <definedName name="pta.r66" localSheetId="3">#REF!</definedName>
    <definedName name="pta.r66">#REF!</definedName>
    <definedName name="pta.r70" localSheetId="1">#REF!</definedName>
    <definedName name="pta.r70" localSheetId="3">#REF!</definedName>
    <definedName name="pta.r70">#REF!</definedName>
    <definedName name="PTA.REJAMAD" localSheetId="1">#REF!</definedName>
    <definedName name="PTA.REJAMAD" localSheetId="3">#REF!</definedName>
    <definedName name="PTA.REJAMAD">#REF!</definedName>
    <definedName name="pta.rejas" localSheetId="1">#REF!</definedName>
    <definedName name="pta.rejas" localSheetId="3">#REF!</definedName>
    <definedName name="pta.rejas">#REF!</definedName>
    <definedName name="pta.saca.dmt1000" localSheetId="1">#REF!</definedName>
    <definedName name="pta.saca.dmt1000" localSheetId="3">#REF!</definedName>
    <definedName name="pta.saca.dmt1000">#REF!</definedName>
    <definedName name="pta.saca.dmt800" localSheetId="1">#REF!</definedName>
    <definedName name="pta.saca.dmt800" localSheetId="3">#REF!</definedName>
    <definedName name="pta.saca.dmt800">#REF!</definedName>
    <definedName name="pta.saca.pta.exp" localSheetId="1">#REF!</definedName>
    <definedName name="pta.saca.pta.exp" localSheetId="3">#REF!</definedName>
    <definedName name="pta.saca.pta.exp">#REF!</definedName>
    <definedName name="pta.saca.pta.nac" localSheetId="1">#REF!</definedName>
    <definedName name="pta.saca.pta.nac" localSheetId="3">#REF!</definedName>
    <definedName name="pta.saca.pta.nac">#REF!</definedName>
    <definedName name="pta.saco.v.dmt" localSheetId="1">#REF!</definedName>
    <definedName name="pta.saco.v.dmt" localSheetId="3">#REF!</definedName>
    <definedName name="pta.saco.v.dmt">#REF!</definedName>
    <definedName name="pta.sacos.dmt" localSheetId="1">#REF!</definedName>
    <definedName name="pta.sacos.dmt" localSheetId="3">#REF!</definedName>
    <definedName name="pta.sacos.dmt">#REF!</definedName>
    <definedName name="pta.sacos.pta" localSheetId="1">#REF!</definedName>
    <definedName name="pta.sacos.pta" localSheetId="3">#REF!</definedName>
    <definedName name="pta.sacos.pta">#REF!</definedName>
    <definedName name="pta.sacos.r.dmt" localSheetId="1">#REF!</definedName>
    <definedName name="pta.sacos.r.dmt" localSheetId="3">#REF!</definedName>
    <definedName name="pta.sacos.r.dmt">#REF!</definedName>
    <definedName name="pta.santonox" localSheetId="1">#REF!</definedName>
    <definedName name="pta.santonox" localSheetId="3">#REF!</definedName>
    <definedName name="pta.santonox">#REF!</definedName>
    <definedName name="pta.sosa.pta" localSheetId="1">#REF!</definedName>
    <definedName name="pta.sosa.pta" localSheetId="3">#REF!</definedName>
    <definedName name="pta.sosa.pta">#REF!</definedName>
    <definedName name="pta.sosa.sa" localSheetId="1">#REF!</definedName>
    <definedName name="pta.sosa.sa" localSheetId="3">#REF!</definedName>
    <definedName name="pta.sosa.sa">#REF!</definedName>
    <definedName name="pta.sosa.ta" localSheetId="1">#REF!</definedName>
    <definedName name="pta.sosa.ta" localSheetId="3">#REF!</definedName>
    <definedName name="pta.sosa.ta">#REF!</definedName>
    <definedName name="pta.sulf.alum" localSheetId="1">#REF!</definedName>
    <definedName name="pta.sulf.alum" localSheetId="3">#REF!</definedName>
    <definedName name="pta.sulf.alum">#REF!</definedName>
    <definedName name="pta.sulfurico" localSheetId="1">#REF!</definedName>
    <definedName name="pta.sulfurico" localSheetId="3">#REF!</definedName>
    <definedName name="pta.sulfurico">#REF!</definedName>
    <definedName name="pta.urea" localSheetId="1">#REF!</definedName>
    <definedName name="pta.urea" localSheetId="3">#REF!</definedName>
    <definedName name="pta.urea">#REF!</definedName>
    <definedName name="PTA_Asia" localSheetId="1">#REF!</definedName>
    <definedName name="PTA_Asia" localSheetId="3">#REF!</definedName>
    <definedName name="PTA_Asia">#REF!</definedName>
    <definedName name="PTA_Cogen_Spec.energy" localSheetId="1">#REF!</definedName>
    <definedName name="PTA_Cogen_Spec.energy" localSheetId="3">#REF!</definedName>
    <definedName name="PTA_Cogen_Spec.energy">#REF!</definedName>
    <definedName name="PTA_CTA" localSheetId="1">#REF!</definedName>
    <definedName name="PTA_CTA" localSheetId="3">#REF!</definedName>
    <definedName name="PTA_CTA">#REF!</definedName>
    <definedName name="PTA_CTAorg" localSheetId="1">#REF!</definedName>
    <definedName name="PTA_CTAorg" localSheetId="3">#REF!</definedName>
    <definedName name="PTA_CTAorg">#REF!</definedName>
    <definedName name="PTA_Euro" localSheetId="1">#REF!</definedName>
    <definedName name="PTA_Euro" localSheetId="3">#REF!</definedName>
    <definedName name="PTA_Euro">#REF!</definedName>
    <definedName name="PTA_EX" localSheetId="1">#REF!</definedName>
    <definedName name="PTA_EX" localSheetId="3">#REF!</definedName>
    <definedName name="PTA_EX">#REF!</definedName>
    <definedName name="PTA_EX_TM" localSheetId="1">#REF!</definedName>
    <definedName name="PTA_EX_TM" localSheetId="3">#REF!</definedName>
    <definedName name="PTA_EX_TM">#REF!</definedName>
    <definedName name="PTA_Mex" localSheetId="1">#REF!</definedName>
    <definedName name="PTA_Mex" localSheetId="3">#REF!</definedName>
    <definedName name="PTA_Mex">#REF!</definedName>
    <definedName name="PTA_NAL" localSheetId="1">#REF!</definedName>
    <definedName name="PTA_NAL" localSheetId="3">#REF!</definedName>
    <definedName name="PTA_NAL">#REF!</definedName>
    <definedName name="PTA_NAL_TM" localSheetId="1">#REF!</definedName>
    <definedName name="PTA_NAL_TM" localSheetId="3">#REF!</definedName>
    <definedName name="PTA_NAL_TM">#REF!</definedName>
    <definedName name="PTA_Output_Mtpa" localSheetId="1">#REF!</definedName>
    <definedName name="PTA_Output_Mtpa" localSheetId="3">#REF!</definedName>
    <definedName name="PTA_Output_Mtpa">#REF!</definedName>
    <definedName name="PTA_Output_Tph" localSheetId="1">#REF!</definedName>
    <definedName name="PTA_Output_Tph" localSheetId="3">#REF!</definedName>
    <definedName name="PTA_Output_Tph">#REF!</definedName>
    <definedName name="PTA_PETtransport_kWh" localSheetId="1">#REF!</definedName>
    <definedName name="PTA_PETtransport_kWh" localSheetId="3">#REF!</definedName>
    <definedName name="PTA_PETtransport_kWh">#REF!</definedName>
    <definedName name="PTA_pwr_kW" localSheetId="1">#REF!</definedName>
    <definedName name="PTA_pwr_kW" localSheetId="3">#REF!</definedName>
    <definedName name="PTA_pwr_kW">#REF!</definedName>
    <definedName name="PTA_Rest_pwr_MW" localSheetId="1">#REF!</definedName>
    <definedName name="PTA_Rest_pwr_MW" localSheetId="3">#REF!</definedName>
    <definedName name="PTA_Rest_pwr_MW">#REF!</definedName>
    <definedName name="PTA_SpecEnergy_GJpt" localSheetId="1">#REF!</definedName>
    <definedName name="PTA_SpecEnergy_GJpt" localSheetId="3">#REF!</definedName>
    <definedName name="PTA_SpecEnergy_GJpt">#REF!</definedName>
    <definedName name="PTA_Stm_Tph" localSheetId="1">#REF!</definedName>
    <definedName name="PTA_Stm_Tph" localSheetId="3">#REF!</definedName>
    <definedName name="PTA_Stm_Tph">#REF!</definedName>
    <definedName name="PTA_ton_10" localSheetId="1">#REF!</definedName>
    <definedName name="PTA_ton_10" localSheetId="3">#REF!</definedName>
    <definedName name="PTA_ton_10">#REF!</definedName>
    <definedName name="PTA_tonph_10" localSheetId="1">#REF!</definedName>
    <definedName name="PTA_tonph_10" localSheetId="3">#REF!</definedName>
    <definedName name="PTA_tonph_10">#REF!</definedName>
    <definedName name="PTA_TotalEnergy_GJpa" localSheetId="1">#REF!</definedName>
    <definedName name="PTA_TotalEnergy_GJpa" localSheetId="3">#REF!</definedName>
    <definedName name="PTA_TotalEnergy_GJpa">#REF!</definedName>
    <definedName name="PTA_UE" localSheetId="1">#REF!</definedName>
    <definedName name="PTA_UE" localSheetId="3">#REF!</definedName>
    <definedName name="PTA_UE">#REF!</definedName>
    <definedName name="PTA_UE_TM" localSheetId="1">#REF!</definedName>
    <definedName name="PTA_UE_TM" localSheetId="3">#REF!</definedName>
    <definedName name="PTA_UE_TM">#REF!</definedName>
    <definedName name="PTA_USA" localSheetId="1">#REF!</definedName>
    <definedName name="PTA_USA" localSheetId="3">#REF!</definedName>
    <definedName name="PTA_USA">#REF!</definedName>
    <definedName name="PTA_WGE_power_kWh" localSheetId="1">#REF!</definedName>
    <definedName name="PTA_WGE_power_kWh" localSheetId="3">#REF!</definedName>
    <definedName name="PTA_WGE_power_kWh">#REF!</definedName>
    <definedName name="pta03cat" localSheetId="1">#REF!</definedName>
    <definedName name="pta03cat" localSheetId="3">#REF!</definedName>
    <definedName name="pta03cat">#REF!</definedName>
    <definedName name="pta03dep" localSheetId="1">#REF!</definedName>
    <definedName name="pta03dep" localSheetId="3">#REF!</definedName>
    <definedName name="pta03dep">#REF!</definedName>
    <definedName name="pta03fixed" localSheetId="1">#REF!</definedName>
    <definedName name="pta03fixed" localSheetId="3">#REF!</definedName>
    <definedName name="pta03fixed">#REF!</definedName>
    <definedName name="pta03hydrogen" localSheetId="1">#REF!</definedName>
    <definedName name="pta03hydrogen" localSheetId="3">#REF!</definedName>
    <definedName name="pta03hydrogen">#REF!</definedName>
    <definedName name="pta03pack" localSheetId="1">#REF!</definedName>
    <definedName name="pta03pack" localSheetId="3">#REF!</definedName>
    <definedName name="pta03pack">#REF!</definedName>
    <definedName name="pta03pow" localSheetId="1">#REF!</definedName>
    <definedName name="pta03pow" localSheetId="3">#REF!</definedName>
    <definedName name="pta03pow">#REF!</definedName>
    <definedName name="pta03prod" localSheetId="1">#REF!</definedName>
    <definedName name="pta03prod" localSheetId="3">#REF!</definedName>
    <definedName name="pta03prod">#REF!</definedName>
    <definedName name="pta03roy" localSheetId="1">#REF!</definedName>
    <definedName name="pta03roy" localSheetId="3">#REF!</definedName>
    <definedName name="pta03roy">#REF!</definedName>
    <definedName name="pta03util" localSheetId="1">#REF!</definedName>
    <definedName name="pta03util" localSheetId="3">#REF!</definedName>
    <definedName name="pta03util">#REF!</definedName>
    <definedName name="pta03waste" localSheetId="1">#REF!</definedName>
    <definedName name="pta03waste" localSheetId="3">#REF!</definedName>
    <definedName name="pta03waste">#REF!</definedName>
    <definedName name="PTAPTA" localSheetId="1">#REF!</definedName>
    <definedName name="PTAPTA" localSheetId="3">#REF!</definedName>
    <definedName name="PTAPTA">#REF!</definedName>
    <definedName name="PTAS" localSheetId="1">#REF!</definedName>
    <definedName name="PTAS" localSheetId="3">#REF!</definedName>
    <definedName name="PTAS">#REF!</definedName>
    <definedName name="PTAS.BISULFITO" localSheetId="1">#REF!</definedName>
    <definedName name="PTAS.BISULFITO" localSheetId="3">#REF!</definedName>
    <definedName name="PTAS.BISULFITO">#REF!</definedName>
    <definedName name="ptas.bols_contptaexp" localSheetId="1">#REF!</definedName>
    <definedName name="ptas.bols_contptaexp" localSheetId="3">#REF!</definedName>
    <definedName name="ptas.bols_contptaexp">#REF!</definedName>
    <definedName name="PTAS.CLORHIDRICO" localSheetId="1">#REF!</definedName>
    <definedName name="PTAS.CLORHIDRICO" localSheetId="3">#REF!</definedName>
    <definedName name="PTAS.CLORHIDRICO">#REF!</definedName>
    <definedName name="ptas.fgas.aceite" localSheetId="1">#REF!</definedName>
    <definedName name="ptas.fgas.aceite" localSheetId="3">#REF!</definedName>
    <definedName name="ptas.fgas.aceite">#REF!</definedName>
    <definedName name="ptas.glic.ta" localSheetId="1">#REF!</definedName>
    <definedName name="ptas.glic.ta" localSheetId="3">#REF!</definedName>
    <definedName name="ptas.glic.ta">#REF!</definedName>
    <definedName name="ptas.mes" localSheetId="1">#REF!</definedName>
    <definedName name="ptas.mes" localSheetId="3">#REF!</definedName>
    <definedName name="ptas.mes">#REF!</definedName>
    <definedName name="ptas.parr_dmtsacas" localSheetId="1">#REF!</definedName>
    <definedName name="ptas.parr_dmtsacas" localSheetId="3">#REF!</definedName>
    <definedName name="ptas.parr_dmtsacas">#REF!</definedName>
    <definedName name="ptas.parr_dmtsacos" localSheetId="1">#REF!</definedName>
    <definedName name="ptas.parr_dmtsacos" localSheetId="3">#REF!</definedName>
    <definedName name="ptas.parr_dmtsacos">#REF!</definedName>
    <definedName name="ptas.plast_dmtsacos" localSheetId="1">#REF!</definedName>
    <definedName name="ptas.plast_dmtsacos" localSheetId="3">#REF!</definedName>
    <definedName name="ptas.plast_dmtsacos">#REF!</definedName>
    <definedName name="PTAS.POTASA" localSheetId="1">#REF!</definedName>
    <definedName name="PTAS.POTASA" localSheetId="3">#REF!</definedName>
    <definedName name="PTAS.POTASA">#REF!</definedName>
    <definedName name="PTAS.RES_A349" localSheetId="1">#REF!</definedName>
    <definedName name="PTAS.RES_A349" localSheetId="3">#REF!</definedName>
    <definedName name="PTAS.RES_A349">#REF!</definedName>
    <definedName name="PTIP_PX" localSheetId="1">#REF!</definedName>
    <definedName name="PTIP_PX" localSheetId="3">#REF!</definedName>
    <definedName name="PTIP_PX">#REF!</definedName>
    <definedName name="PTMEG_Chart" localSheetId="1">#REF!</definedName>
    <definedName name="PTMEG_Chart" localSheetId="3">#REF!</definedName>
    <definedName name="PTMEG_Chart">#REF!</definedName>
    <definedName name="PTMEG_VPSum" localSheetId="1">#REF!</definedName>
    <definedName name="PTMEG_VPSum" localSheetId="3">#REF!</definedName>
    <definedName name="PTMEG_VPSum">#REF!</definedName>
    <definedName name="PTOACUM" localSheetId="1">#REF!</definedName>
    <definedName name="PTOACUM" localSheetId="3">#REF!</definedName>
    <definedName name="PTOACUM">#REF!</definedName>
    <definedName name="PTOMES" localSheetId="1">#REF!</definedName>
    <definedName name="PTOMES" localSheetId="3">#REF!</definedName>
    <definedName name="PTOMES">#REF!</definedName>
    <definedName name="pts.clohidrico" localSheetId="1">#REF!</definedName>
    <definedName name="pts.clohidrico" localSheetId="3">#REF!</definedName>
    <definedName name="pts.clohidrico">#REF!</definedName>
    <definedName name="PTS.G.NAT.ACEITE" localSheetId="1">#REF!</definedName>
    <definedName name="PTS.G.NAT.ACEITE" localSheetId="3">#REF!</definedName>
    <definedName name="PTS.G.NAT.ACEITE">#REF!</definedName>
    <definedName name="PTS.G.NAT.VAPOR" localSheetId="1">#REF!</definedName>
    <definedName name="PTS.G.NAT.VAPOR" localSheetId="3">#REF!</definedName>
    <definedName name="PTS.G.NAT.VAPOR">#REF!</definedName>
    <definedName name="pts.HBr" localSheetId="1">#REF!</definedName>
    <definedName name="pts.HBr" localSheetId="3">#REF!</definedName>
    <definedName name="pts.HBr">#REF!</definedName>
    <definedName name="pts.incus40" localSheetId="1">#REF!</definedName>
    <definedName name="pts.incus40" localSheetId="3">#REF!</definedName>
    <definedName name="pts.incus40">#REF!</definedName>
    <definedName name="PTS.INCUSCTR40" localSheetId="1">#REF!</definedName>
    <definedName name="PTS.INCUSCTR40" localSheetId="3">#REF!</definedName>
    <definedName name="PTS.INCUSCTR40">#REF!</definedName>
    <definedName name="pts.resina351" localSheetId="1">#REF!</definedName>
    <definedName name="pts.resina351" localSheetId="3">#REF!</definedName>
    <definedName name="pts.resina351">#REF!</definedName>
    <definedName name="pts.resina352" localSheetId="1">#REF!</definedName>
    <definedName name="pts.resina352" localSheetId="3">#REF!</definedName>
    <definedName name="pts.resina352">#REF!</definedName>
    <definedName name="pts.restin40c" localSheetId="1">#REF!</definedName>
    <definedName name="pts.restin40c" localSheetId="3">#REF!</definedName>
    <definedName name="pts.restin40c">#REF!</definedName>
    <definedName name="PUB_FileID" hidden="1">"L10003649.xls"</definedName>
    <definedName name="PUB_UserID" hidden="1">"MAYERX"</definedName>
    <definedName name="pw_501" localSheetId="1">#REF!</definedName>
    <definedName name="pw_501" localSheetId="3">#REF!</definedName>
    <definedName name="pw_501">#REF!</definedName>
    <definedName name="pw_521" localSheetId="1">#REF!</definedName>
    <definedName name="pw_521" localSheetId="3">#REF!</definedName>
    <definedName name="pw_521">#REF!</definedName>
    <definedName name="pw_582" localSheetId="1">#REF!</definedName>
    <definedName name="pw_582" localSheetId="3">#REF!</definedName>
    <definedName name="pw_582">#REF!</definedName>
    <definedName name="PWR_AUX_10" localSheetId="1">#REF!</definedName>
    <definedName name="PWR_AUX_10" localSheetId="3">#REF!</definedName>
    <definedName name="PWR_AUX_10">#REF!</definedName>
    <definedName name="PWR_AUXBF_10" localSheetId="1">#REF!</definedName>
    <definedName name="PWR_AUXBF_10" localSheetId="3">#REF!</definedName>
    <definedName name="PWR_AUXBF_10">#REF!</definedName>
    <definedName name="PWR_BFW_10" localSheetId="1">#REF!</definedName>
    <definedName name="PWR_BFW_10" localSheetId="3">#REF!</definedName>
    <definedName name="PWR_BFW_10">#REF!</definedName>
    <definedName name="PWR_CW_10" localSheetId="1">#REF!</definedName>
    <definedName name="PWR_CW_10" localSheetId="3">#REF!</definedName>
    <definedName name="PWR_CW_10">#REF!</definedName>
    <definedName name="PWR_CWFAN_10" localSheetId="1">#REF!</definedName>
    <definedName name="PWR_CWFAN_10" localSheetId="3">#REF!</definedName>
    <definedName name="PWR_CWFAN_10">#REF!</definedName>
    <definedName name="PWR_Demin_10" localSheetId="1">#REF!</definedName>
    <definedName name="PWR_Demin_10" localSheetId="3">#REF!</definedName>
    <definedName name="PWR_Demin_10">#REF!</definedName>
    <definedName name="PWR_DigAir_10" localSheetId="1">#REF!</definedName>
    <definedName name="PWR_DigAir_10" localSheetId="3">#REF!</definedName>
    <definedName name="PWR_DigAir_10">#REF!</definedName>
    <definedName name="PWR_EXP_10" localSheetId="1">#REF!</definedName>
    <definedName name="PWR_EXP_10" localSheetId="3">#REF!</definedName>
    <definedName name="PWR_EXP_10">#REF!</definedName>
    <definedName name="PWR_EXP_2010" localSheetId="1">#REF!</definedName>
    <definedName name="PWR_EXP_2010" localSheetId="3">#REF!</definedName>
    <definedName name="PWR_EXP_2010">#REF!</definedName>
    <definedName name="PWR_GT_10" localSheetId="1">#REF!</definedName>
    <definedName name="PWR_GT_10" localSheetId="3">#REF!</definedName>
    <definedName name="PWR_GT_10">#REF!</definedName>
    <definedName name="PWR_IA_10" localSheetId="1">#REF!</definedName>
    <definedName name="PWR_IA_10" localSheetId="3">#REF!</definedName>
    <definedName name="PWR_IA_10">#REF!</definedName>
    <definedName name="PWR_IN_10" localSheetId="1">#REF!</definedName>
    <definedName name="PWR_IN_10" localSheetId="3">#REF!</definedName>
    <definedName name="PWR_IN_10">#REF!</definedName>
    <definedName name="PWR_IN_2010" localSheetId="1">#REF!</definedName>
    <definedName name="PWR_IN_2010" localSheetId="3">#REF!</definedName>
    <definedName name="PWR_IN_2010">#REF!</definedName>
    <definedName name="PWR_MAC_10" localSheetId="1">#REF!</definedName>
    <definedName name="PWR_MAC_10" localSheetId="3">#REF!</definedName>
    <definedName name="PWR_MAC_10">#REF!</definedName>
    <definedName name="PWR_PET_10" localSheetId="1">#REF!</definedName>
    <definedName name="PWR_PET_10" localSheetId="3">#REF!</definedName>
    <definedName name="PWR_PET_10">#REF!</definedName>
    <definedName name="PWR_PTA_10" localSheetId="1">#REF!</definedName>
    <definedName name="PWR_PTA_10" localSheetId="3">#REF!</definedName>
    <definedName name="PWR_PTA_10">#REF!</definedName>
    <definedName name="PWR_PTA_REST_10" localSheetId="1">#REF!</definedName>
    <definedName name="PWR_PTA_REST_10" localSheetId="3">#REF!</definedName>
    <definedName name="PWR_PTA_REST_10">#REF!</definedName>
    <definedName name="PWR_PTACONVEY_10" localSheetId="1">#REF!</definedName>
    <definedName name="PWR_PTACONVEY_10" localSheetId="3">#REF!</definedName>
    <definedName name="PWR_PTACONVEY_10">#REF!</definedName>
    <definedName name="PWR_REST_10" localSheetId="1">#REF!</definedName>
    <definedName name="PWR_REST_10" localSheetId="3">#REF!</definedName>
    <definedName name="PWR_REST_10">#REF!</definedName>
    <definedName name="PWR_WGE_10" localSheetId="1">#REF!</definedName>
    <definedName name="PWR_WGE_10" localSheetId="3">#REF!</definedName>
    <definedName name="PWR_WGE_10">#REF!</definedName>
    <definedName name="PX_Asia" localSheetId="1">#REF!</definedName>
    <definedName name="PX_Asia" localSheetId="3">#REF!</definedName>
    <definedName name="PX_Asia">#REF!</definedName>
    <definedName name="PX_Chart" localSheetId="1">#REF!</definedName>
    <definedName name="PX_Chart" localSheetId="3">#REF!</definedName>
    <definedName name="PX_Chart">#REF!</definedName>
    <definedName name="PX_Euro" localSheetId="1">#REF!</definedName>
    <definedName name="PX_Euro" localSheetId="3">#REF!</definedName>
    <definedName name="PX_Euro">#REF!</definedName>
    <definedName name="PX_Mex" localSheetId="1">#REF!</definedName>
    <definedName name="PX_Mex" localSheetId="3">#REF!</definedName>
    <definedName name="PX_Mex">#REF!</definedName>
    <definedName name="PX_print_data_and_ratios" localSheetId="1">#REF!</definedName>
    <definedName name="PX_print_data_and_ratios" localSheetId="3">#REF!</definedName>
    <definedName name="PX_print_data_and_ratios">#REF!</definedName>
    <definedName name="PX_TPT" localSheetId="1">#REF!</definedName>
    <definedName name="PX_TPT" localSheetId="3">#REF!</definedName>
    <definedName name="PX_TPT">#REF!</definedName>
    <definedName name="PX_TPT_2012" localSheetId="1">#REF!</definedName>
    <definedName name="PX_TPT_2012" localSheetId="3">#REF!</definedName>
    <definedName name="PX_TPT_2012">#REF!</definedName>
    <definedName name="PX_USA" localSheetId="1">#REF!</definedName>
    <definedName name="PX_USA" localSheetId="3">#REF!</definedName>
    <definedName name="PX_USA">#REF!</definedName>
    <definedName name="PX_Wu" localSheetId="1">#REF!</definedName>
    <definedName name="PX_Wu" localSheetId="3">#REF!</definedName>
    <definedName name="PX_Wu">#REF!</definedName>
    <definedName name="PXVPSum" localSheetId="1">#REF!</definedName>
    <definedName name="PXVPSum" localSheetId="3">#REF!</definedName>
    <definedName name="PXVPSum">#REF!</definedName>
    <definedName name="PY_STADJCON" localSheetId="1">#REF!</definedName>
    <definedName name="PY_STADJCON" localSheetId="3">#REF!</definedName>
    <definedName name="PY_STADJCON">#REF!</definedName>
    <definedName name="Q">3</definedName>
    <definedName name="Q_1">3</definedName>
    <definedName name="Q_2">3</definedName>
    <definedName name="QAAA" localSheetId="1">#REF!</definedName>
    <definedName name="QAAA" localSheetId="3">#REF!</definedName>
    <definedName name="QAAA">#REF!</definedName>
    <definedName name="QAActiveSheetID">#N/A</definedName>
    <definedName name="qq" hidden="1">{#N/A,#N/A,FALSE,"COVER1.XLS ";#N/A,#N/A,FALSE,"RACT1.XLS";#N/A,#N/A,FALSE,"RACT2.XLS";#N/A,#N/A,FALSE,"ECCMP";#N/A,#N/A,FALSE,"WELDER.XLS"}</definedName>
    <definedName name="qq_1" hidden="1">{#N/A,#N/A,FALSE,"COVER1.XLS ";#N/A,#N/A,FALSE,"RACT1.XLS";#N/A,#N/A,FALSE,"RACT2.XLS";#N/A,#N/A,FALSE,"ECCMP";#N/A,#N/A,FALSE,"WELDER.XLS"}</definedName>
    <definedName name="qqqqq" localSheetId="1">#REF!</definedName>
    <definedName name="qqqqq" localSheetId="3">#REF!</definedName>
    <definedName name="qqqqq">#REF!</definedName>
    <definedName name="qqqqqqqqqqqqqqqqqqqqqqqqqqqqqqqqqqq" localSheetId="1">#REF!</definedName>
    <definedName name="qqqqqqqqqqqqqqqqqqqqqqqqqqqqqqqqqqq" localSheetId="3">#REF!</definedName>
    <definedName name="qqqqqqqqqqqqqqqqqqqqqqqqqqqqqqqqqqq">#REF!</definedName>
    <definedName name="qqqqqqqqqqqqqqqqqqqqqqqqqqqqqqqqqqqq" localSheetId="1">#REF!</definedName>
    <definedName name="qqqqqqqqqqqqqqqqqqqqqqqqqqqqqqqqqqqq" localSheetId="3">#REF!</definedName>
    <definedName name="qqqqqqqqqqqqqqqqqqqqqqqqqqqqqqqqqqqq">#REF!</definedName>
    <definedName name="qry_DisplayInventroyBeforeCoefficients" localSheetId="1">#REF!</definedName>
    <definedName name="qry_DisplayInventroyBeforeCoefficients" localSheetId="3">#REF!</definedName>
    <definedName name="qry_DisplayInventroyBeforeCoefficients">#REF!</definedName>
    <definedName name="qry_Inventory_WO_Coefficients" localSheetId="1">#REF!</definedName>
    <definedName name="qry_Inventory_WO_Coefficients" localSheetId="3">#REF!</definedName>
    <definedName name="qry_Inventory_WO_Coefficients">#REF!</definedName>
    <definedName name="qs" localSheetId="1" hidden="1">#REF!</definedName>
    <definedName name="qs" localSheetId="3" hidden="1">#REF!</definedName>
    <definedName name="qs" hidden="1">#REF!</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1">#REF!</definedName>
    <definedName name="Qtr_9" localSheetId="3">#REF!</definedName>
    <definedName name="Qtr_9">#REF!</definedName>
    <definedName name="QTR1_9" localSheetId="1">#REF!</definedName>
    <definedName name="QTR1_9" localSheetId="3">#REF!</definedName>
    <definedName name="QTR1_9">#REF!</definedName>
    <definedName name="QTR2_9" localSheetId="1">#REF!</definedName>
    <definedName name="QTR2_9" localSheetId="3">#REF!</definedName>
    <definedName name="QTR2_9">#REF!</definedName>
    <definedName name="QTR3_9" localSheetId="1">#REF!</definedName>
    <definedName name="QTR3_9" localSheetId="3">#REF!</definedName>
    <definedName name="QTR3_9">#REF!</definedName>
    <definedName name="QTR4_9" localSheetId="1">#REF!</definedName>
    <definedName name="QTR4_9" localSheetId="3">#REF!</definedName>
    <definedName name="QTR4_9">#REF!</definedName>
    <definedName name="Qty_in_M" localSheetId="1">#REF!</definedName>
    <definedName name="Qty_in_M" localSheetId="3">#REF!</definedName>
    <definedName name="Qty_in_M">#REF!</definedName>
    <definedName name="qw" localSheetId="1">#REF!</definedName>
    <definedName name="qw" localSheetId="3">#REF!</definedName>
    <definedName name="qw">#REF!</definedName>
    <definedName name="qw_1" hidden="1">{#N/A,#N/A,FALSE,"CAT3516";#N/A,#N/A,FALSE,"CAT3608";#N/A,#N/A,FALSE,"Wartsila";#N/A,#N/A,FALSE,"Asm";#N/A,#N/A,FALSE,"DG cost"}</definedName>
    <definedName name="qw_1_1" hidden="1">{#N/A,#N/A,FALSE,"CAT3516";#N/A,#N/A,FALSE,"CAT3608";#N/A,#N/A,FALSE,"Wartsila";#N/A,#N/A,FALSE,"Asm";#N/A,#N/A,FALSE,"DG cost"}</definedName>
    <definedName name="qw_1_2" hidden="1">{#N/A,#N/A,FALSE,"CAT3516";#N/A,#N/A,FALSE,"CAT3608";#N/A,#N/A,FALSE,"Wartsila";#N/A,#N/A,FALSE,"Asm";#N/A,#N/A,FALSE,"DG cost"}</definedName>
    <definedName name="qw_2" hidden="1">{#N/A,#N/A,FALSE,"CAT3516";#N/A,#N/A,FALSE,"CAT3608";#N/A,#N/A,FALSE,"Wartsila";#N/A,#N/A,FALSE,"Asm";#N/A,#N/A,FALSE,"DG cost"}</definedName>
    <definedName name="qw_3" hidden="1">{#N/A,#N/A,FALSE,"CAT3516";#N/A,#N/A,FALSE,"CAT3608";#N/A,#N/A,FALSE,"Wartsila";#N/A,#N/A,FALSE,"Asm";#N/A,#N/A,FALSE,"DG cost"}</definedName>
    <definedName name="qwqweqw" localSheetId="1">#REF!</definedName>
    <definedName name="qwqweqw" localSheetId="3">#REF!</definedName>
    <definedName name="qwqweqw">#REF!</definedName>
    <definedName name="R64830000.15G400" localSheetId="1">#REF!</definedName>
    <definedName name="R64830000.15G400" localSheetId="3">#REF!</definedName>
    <definedName name="R64830000.15G400">#REF!</definedName>
    <definedName name="R64830001.15G400" localSheetId="1">#REF!</definedName>
    <definedName name="R64830001.15G400" localSheetId="3">#REF!</definedName>
    <definedName name="R64830001.15G400">#REF!</definedName>
    <definedName name="R64830002.15G400" localSheetId="1">#REF!</definedName>
    <definedName name="R64830002.15G400" localSheetId="3">#REF!</definedName>
    <definedName name="R64830002.15G400">#REF!</definedName>
    <definedName name="R64830003.15G400" localSheetId="1">#REF!</definedName>
    <definedName name="R64830003.15G400" localSheetId="3">#REF!</definedName>
    <definedName name="R64830003.15G400">#REF!</definedName>
    <definedName name="R64830008.15G400" localSheetId="1">#REF!</definedName>
    <definedName name="R64830008.15G400" localSheetId="3">#REF!</definedName>
    <definedName name="R64830008.15G400">#REF!</definedName>
    <definedName name="R64830009.15G400" localSheetId="1">#REF!</definedName>
    <definedName name="R64830009.15G400" localSheetId="3">#REF!</definedName>
    <definedName name="R64830009.15G400">#REF!</definedName>
    <definedName name="Ran_Imp_Informe" localSheetId="1">#REF!</definedName>
    <definedName name="Ran_Imp_Informe" localSheetId="3">#REF!</definedName>
    <definedName name="Ran_Imp_Informe">#REF!</definedName>
    <definedName name="Ran_Imp_Portada" localSheetId="1">#REF!</definedName>
    <definedName name="Ran_Imp_Portada" localSheetId="3">#REF!</definedName>
    <definedName name="Ran_Imp_Portada">#REF!</definedName>
    <definedName name="RatioAutofin_H1" localSheetId="1">#REF!</definedName>
    <definedName name="RatioAutofin_H1" localSheetId="3">#REF!</definedName>
    <definedName name="RatioAutofin_H1">#REF!</definedName>
    <definedName name="RatioAutofin_H2" localSheetId="1">#REF!</definedName>
    <definedName name="RatioAutofin_H2" localSheetId="3">#REF!</definedName>
    <definedName name="RatioAutofin_H2">#REF!</definedName>
    <definedName name="RatioAutofin_H3" localSheetId="1">#REF!</definedName>
    <definedName name="RatioAutofin_H3" localSheetId="3">#REF!</definedName>
    <definedName name="RatioAutofin_H3">#REF!</definedName>
    <definedName name="RatioAutofin_H4" localSheetId="1">#REF!</definedName>
    <definedName name="RatioAutofin_H4" localSheetId="3">#REF!</definedName>
    <definedName name="RatioAutofin_H4">#REF!</definedName>
    <definedName name="RatioAutofin_H5" localSheetId="1">#REF!</definedName>
    <definedName name="RatioAutofin_H5" localSheetId="3">#REF!</definedName>
    <definedName name="RatioAutofin_H5">#REF!</definedName>
    <definedName name="RatioAutofin_P1" localSheetId="1">#REF!</definedName>
    <definedName name="RatioAutofin_P1" localSheetId="3">#REF!</definedName>
    <definedName name="RatioAutofin_P1">#REF!</definedName>
    <definedName name="RatioAutofin_P2" localSheetId="1">#REF!</definedName>
    <definedName name="RatioAutofin_P2" localSheetId="3">#REF!</definedName>
    <definedName name="RatioAutofin_P2">#REF!</definedName>
    <definedName name="RatioAutofin_P3" localSheetId="1">#REF!</definedName>
    <definedName name="RatioAutofin_P3" localSheetId="3">#REF!</definedName>
    <definedName name="RatioAutofin_P3">#REF!</definedName>
    <definedName name="RatioAutofin_P4" localSheetId="1">#REF!</definedName>
    <definedName name="RatioAutofin_P4" localSheetId="3">#REF!</definedName>
    <definedName name="RatioAutofin_P4">#REF!</definedName>
    <definedName name="RatioAutofin_P5" localSheetId="1">#REF!</definedName>
    <definedName name="RatioAutofin_P5" localSheetId="3">#REF!</definedName>
    <definedName name="RatioAutofin_P5">#REF!</definedName>
    <definedName name="RatioEndett_H1" localSheetId="1">#REF!</definedName>
    <definedName name="RatioEndett_H1" localSheetId="3">#REF!</definedName>
    <definedName name="RatioEndett_H1">#REF!</definedName>
    <definedName name="RatioEndett_H2" localSheetId="1">#REF!</definedName>
    <definedName name="RatioEndett_H2" localSheetId="3">#REF!</definedName>
    <definedName name="RatioEndett_H2">#REF!</definedName>
    <definedName name="RatioEndett_H3" localSheetId="1">#REF!</definedName>
    <definedName name="RatioEndett_H3" localSheetId="3">#REF!</definedName>
    <definedName name="RatioEndett_H3">#REF!</definedName>
    <definedName name="RatioEndett_H4" localSheetId="1">#REF!</definedName>
    <definedName name="RatioEndett_H4" localSheetId="3">#REF!</definedName>
    <definedName name="RatioEndett_H4">#REF!</definedName>
    <definedName name="RatioEndett_H5" localSheetId="1">#REF!</definedName>
    <definedName name="RatioEndett_H5" localSheetId="3">#REF!</definedName>
    <definedName name="RatioEndett_H5">#REF!</definedName>
    <definedName name="RatioEndett_I" localSheetId="1">#REF!</definedName>
    <definedName name="RatioEndett_I" localSheetId="3">#REF!</definedName>
    <definedName name="RatioEndett_I">#REF!</definedName>
    <definedName name="RatioEndett_P1" localSheetId="1">#REF!</definedName>
    <definedName name="RatioEndett_P1" localSheetId="3">#REF!</definedName>
    <definedName name="RatioEndett_P1">#REF!</definedName>
    <definedName name="RatioEndett_P2" localSheetId="1">#REF!</definedName>
    <definedName name="RatioEndett_P2" localSheetId="3">#REF!</definedName>
    <definedName name="RatioEndett_P2">#REF!</definedName>
    <definedName name="RatioEndett_P3" localSheetId="1">#REF!</definedName>
    <definedName name="RatioEndett_P3" localSheetId="3">#REF!</definedName>
    <definedName name="RatioEndett_P3">#REF!</definedName>
    <definedName name="RatioEndett_P4" localSheetId="1">#REF!</definedName>
    <definedName name="RatioEndett_P4" localSheetId="3">#REF!</definedName>
    <definedName name="RatioEndett_P4">#REF!</definedName>
    <definedName name="RatioEndett_P5" localSheetId="1">#REF!</definedName>
    <definedName name="RatioEndett_P5" localSheetId="3">#REF!</definedName>
    <definedName name="RatioEndett_P5">#REF!</definedName>
    <definedName name="RatioLiqGen_H1" localSheetId="1">#REF!</definedName>
    <definedName name="RatioLiqGen_H1" localSheetId="3">#REF!</definedName>
    <definedName name="RatioLiqGen_H1">#REF!</definedName>
    <definedName name="RatioLiqGen_H2" localSheetId="1">#REF!</definedName>
    <definedName name="RatioLiqGen_H2" localSheetId="3">#REF!</definedName>
    <definedName name="RatioLiqGen_H2">#REF!</definedName>
    <definedName name="RatioLiqGen_H3" localSheetId="1">#REF!</definedName>
    <definedName name="RatioLiqGen_H3" localSheetId="3">#REF!</definedName>
    <definedName name="RatioLiqGen_H3">#REF!</definedName>
    <definedName name="RatioLiqGen_H4" localSheetId="1">#REF!</definedName>
    <definedName name="RatioLiqGen_H4" localSheetId="3">#REF!</definedName>
    <definedName name="RatioLiqGen_H4">#REF!</definedName>
    <definedName name="RatioLiqGen_H5" localSheetId="1">#REF!</definedName>
    <definedName name="RatioLiqGen_H5" localSheetId="3">#REF!</definedName>
    <definedName name="RatioLiqGen_H5">#REF!</definedName>
    <definedName name="RatioLiqGen_I" localSheetId="1">#REF!</definedName>
    <definedName name="RatioLiqGen_I" localSheetId="3">#REF!</definedName>
    <definedName name="RatioLiqGen_I">#REF!</definedName>
    <definedName name="RatioLiqGen_P1" localSheetId="1">#REF!</definedName>
    <definedName name="RatioLiqGen_P1" localSheetId="3">#REF!</definedName>
    <definedName name="RatioLiqGen_P1">#REF!</definedName>
    <definedName name="RatioLiqGen_P2" localSheetId="1">#REF!</definedName>
    <definedName name="RatioLiqGen_P2" localSheetId="3">#REF!</definedName>
    <definedName name="RatioLiqGen_P2">#REF!</definedName>
    <definedName name="RatioLiqGen_P3" localSheetId="1">#REF!</definedName>
    <definedName name="RatioLiqGen_P3" localSheetId="3">#REF!</definedName>
    <definedName name="RatioLiqGen_P3">#REF!</definedName>
    <definedName name="RatioLiqGen_P4" localSheetId="1">#REF!</definedName>
    <definedName name="RatioLiqGen_P4" localSheetId="3">#REF!</definedName>
    <definedName name="RatioLiqGen_P4">#REF!</definedName>
    <definedName name="RatioLiqGen_P5" localSheetId="1">#REF!</definedName>
    <definedName name="RatioLiqGen_P5" localSheetId="3">#REF!</definedName>
    <definedName name="RatioLiqGen_P5">#REF!</definedName>
    <definedName name="RatioLiqGen_P6" localSheetId="1">#REF!</definedName>
    <definedName name="RatioLiqGen_P6" localSheetId="3">#REF!</definedName>
    <definedName name="RatioLiqGen_P6">#REF!</definedName>
    <definedName name="Ratios" localSheetId="1">#REF!</definedName>
    <definedName name="Ratios" localSheetId="3">#REF!</definedName>
    <definedName name="Ratios">#REF!</definedName>
    <definedName name="ratiosi" localSheetId="1">#REF!</definedName>
    <definedName name="ratiosi" localSheetId="3">#REF!</definedName>
    <definedName name="ratiosi">#REF!</definedName>
    <definedName name="RawData" localSheetId="1">#REF!</definedName>
    <definedName name="RawData" localSheetId="3">#REF!</definedName>
    <definedName name="RawData">#REF!</definedName>
    <definedName name="re" hidden="1">{#N/A,#N/A,FALSE,"CAT3516";#N/A,#N/A,FALSE,"CAT3608";#N/A,#N/A,FALSE,"Wartsila";#N/A,#N/A,FALSE,"Asm";#N/A,#N/A,FALSE,"DG cost"}</definedName>
    <definedName name="re_1" hidden="1">{#N/A,#N/A,FALSE,"CAT3516";#N/A,#N/A,FALSE,"CAT3608";#N/A,#N/A,FALSE,"Wartsila";#N/A,#N/A,FALSE,"Asm";#N/A,#N/A,FALSE,"DG cost"}</definedName>
    <definedName name="REAL" localSheetId="1">#REF!</definedName>
    <definedName name="REAL" localSheetId="3">#REF!</definedName>
    <definedName name="REAL">#REF!</definedName>
    <definedName name="REALANT" localSheetId="1">#REF!</definedName>
    <definedName name="REALANT" localSheetId="3">#REF!</definedName>
    <definedName name="REALANT">#REF!</definedName>
    <definedName name="Rec">0.15</definedName>
    <definedName name="reccccc" localSheetId="1">#REF!</definedName>
    <definedName name="reccccc" localSheetId="3">#REF!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hidden="1">{#N/A,#N/A,FALSE,"ACQ_GRAPHS";#N/A,#N/A,FALSE,"T_1 GRAPHS";#N/A,#N/A,FALSE,"T_2 GRAPHS";#N/A,#N/A,FALSE,"COMB_GRAPHS"}</definedName>
    <definedName name="refre" localSheetId="1">#REF!</definedName>
    <definedName name="refre" localSheetId="3">#REF!</definedName>
    <definedName name="refre">#REF!</definedName>
    <definedName name="REFRIGECC" localSheetId="1">#REF!</definedName>
    <definedName name="REFRIGECC" localSheetId="3">#REF!</definedName>
    <definedName name="REFRIGECC">#REF!</definedName>
    <definedName name="REFRIGERADA" localSheetId="1">#REF!</definedName>
    <definedName name="REFRIGERADA" localSheetId="3">#REF!</definedName>
    <definedName name="REFRIGERADA">#REF!</definedName>
    <definedName name="region">#N/A</definedName>
    <definedName name="RendementAvoir_H1" localSheetId="1">#REF!</definedName>
    <definedName name="RendementAvoir_H1" localSheetId="3">#REF!</definedName>
    <definedName name="RendementAvoir_H1">#REF!</definedName>
    <definedName name="RendementAvoir_H2" localSheetId="1">#REF!</definedName>
    <definedName name="RendementAvoir_H2" localSheetId="3">#REF!</definedName>
    <definedName name="RendementAvoir_H2">#REF!</definedName>
    <definedName name="RendementAvoir_H3" localSheetId="1">#REF!</definedName>
    <definedName name="RendementAvoir_H3" localSheetId="3">#REF!</definedName>
    <definedName name="RendementAvoir_H3">#REF!</definedName>
    <definedName name="RendementAvoir_H4" localSheetId="1">#REF!</definedName>
    <definedName name="RendementAvoir_H4" localSheetId="3">#REF!</definedName>
    <definedName name="RendementAvoir_H4">#REF!</definedName>
    <definedName name="RendementAvoir_H5" localSheetId="1">#REF!</definedName>
    <definedName name="RendementAvoir_H5" localSheetId="3">#REF!</definedName>
    <definedName name="RendementAvoir_H5">#REF!</definedName>
    <definedName name="RendementAvoir_P1" localSheetId="1">#REF!</definedName>
    <definedName name="RendementAvoir_P1" localSheetId="3">#REF!</definedName>
    <definedName name="RendementAvoir_P1">#REF!</definedName>
    <definedName name="RendementAvoir_P2" localSheetId="1">#REF!</definedName>
    <definedName name="RendementAvoir_P2" localSheetId="3">#REF!</definedName>
    <definedName name="RendementAvoir_P2">#REF!</definedName>
    <definedName name="RendementAvoir_P3" localSheetId="1">#REF!</definedName>
    <definedName name="RendementAvoir_P3" localSheetId="3">#REF!</definedName>
    <definedName name="RendementAvoir_P3">#REF!</definedName>
    <definedName name="RendementAvoir_P4" localSheetId="1">#REF!</definedName>
    <definedName name="RendementAvoir_P4" localSheetId="3">#REF!</definedName>
    <definedName name="RendementAvoir_P4">#REF!</definedName>
    <definedName name="RendementAvoir_P5" localSheetId="1">#REF!</definedName>
    <definedName name="RendementAvoir_P5" localSheetId="3">#REF!</definedName>
    <definedName name="RendementAvoir_P5">#REF!</definedName>
    <definedName name="RendementAvoir_P6" localSheetId="1">#REF!</definedName>
    <definedName name="RendementAvoir_P6" localSheetId="3">#REF!</definedName>
    <definedName name="RendementAvoir_P6">#REF!</definedName>
    <definedName name="REPOR.M.duplica" localSheetId="1">#REF!</definedName>
    <definedName name="REPOR.M.duplica" localSheetId="3">#REF!</definedName>
    <definedName name="REPOR.M.duplica">#REF!</definedName>
    <definedName name="reportmark1">#N/A</definedName>
    <definedName name="RES" localSheetId="1">#REF!</definedName>
    <definedName name="RES" localSheetId="3">#REF!</definedName>
    <definedName name="RES">#REF!</definedName>
    <definedName name="RES_CEN" localSheetId="1">#REF!</definedName>
    <definedName name="RES_CEN" localSheetId="3">#REF!</definedName>
    <definedName name="RES_CEN">#REF!</definedName>
    <definedName name="res_sum" hidden="1">{#N/A,#N/A,FALSE,"COVER1.XLS ";#N/A,#N/A,FALSE,"RACT1.XLS";#N/A,#N/A,FALSE,"RACT2.XLS";#N/A,#N/A,FALSE,"ECCMP";#N/A,#N/A,FALSE,"WELDER.XLS"}</definedName>
    <definedName name="res_sum_1" hidden="1">{#N/A,#N/A,FALSE,"COVER1.XLS ";#N/A,#N/A,FALSE,"RACT1.XLS";#N/A,#N/A,FALSE,"RACT2.XLS";#N/A,#N/A,FALSE,"ECCMP";#N/A,#N/A,FALSE,"WELDER.XLS"}</definedName>
    <definedName name="RES_US" localSheetId="1">#REF!</definedName>
    <definedName name="RES_US" localSheetId="3">#REF!</definedName>
    <definedName name="RES_US">#REF!</definedName>
    <definedName name="RESS_FRETE" localSheetId="1">#REF!</definedName>
    <definedName name="RESS_FRETE" localSheetId="3">#REF!</definedName>
    <definedName name="RESS_FRETE">#REF!</definedName>
    <definedName name="Rest_pwr_kW" localSheetId="1">#REF!</definedName>
    <definedName name="Rest_pwr_kW" localSheetId="3">#REF!</definedName>
    <definedName name="Rest_pwr_kW">#REF!</definedName>
    <definedName name="Rest_stm_Tph" localSheetId="1">#REF!</definedName>
    <definedName name="Rest_stm_Tph" localSheetId="3">#REF!</definedName>
    <definedName name="Rest_stm_Tph">#REF!</definedName>
    <definedName name="RESULTADO" localSheetId="1">#REF!</definedName>
    <definedName name="RESULTADO" localSheetId="3">#REF!</definedName>
    <definedName name="RESULTADO">#REF!</definedName>
    <definedName name="resumen.pta" localSheetId="1">#REF!</definedName>
    <definedName name="resumen.pta" localSheetId="3">#REF!</definedName>
    <definedName name="resumen.pta">#REF!</definedName>
    <definedName name="resumen.ta" localSheetId="1">#REF!</definedName>
    <definedName name="resumen.ta" localSheetId="3">#REF!</definedName>
    <definedName name="resumen.ta">#REF!</definedName>
    <definedName name="Rev.__0.0" localSheetId="1">#REF!</definedName>
    <definedName name="Rev.__0.0" localSheetId="3">#REF!</definedName>
    <definedName name="Rev.__0.0">#REF!</definedName>
    <definedName name="REVISION" localSheetId="1">#REF!</definedName>
    <definedName name="REVISION" localSheetId="3">#REF!</definedName>
    <definedName name="REVISION">#REF!</definedName>
    <definedName name="rferrer" localSheetId="1">#REF!</definedName>
    <definedName name="rferrer" localSheetId="3">#REF!</definedName>
    <definedName name="rferrer">#REF!</definedName>
    <definedName name="RJ">[6]Value!$AE$13</definedName>
    <definedName name="rjd">[6]Value!$AE$30</definedName>
    <definedName name="RM">[6]Value!$AE$11</definedName>
    <definedName name="RMPRICE" localSheetId="1">#REF!</definedName>
    <definedName name="RMPRICE" localSheetId="3">#REF!</definedName>
    <definedName name="RMPRICE">#REF!</definedName>
    <definedName name="ROTTERDAMFENOL" localSheetId="1">#REF!</definedName>
    <definedName name="ROTTERDAMFENOL" localSheetId="3">#REF!</definedName>
    <definedName name="ROTTERDAMFENOL">#REF!</definedName>
    <definedName name="rpt_Mrkt_Prod." localSheetId="1">#REF!</definedName>
    <definedName name="rpt_Mrkt_Prod." localSheetId="3">#REF!</definedName>
    <definedName name="rpt_Mrkt_Prod.">#REF!</definedName>
    <definedName name="rpt_Mrkt_Prod.a" localSheetId="1">#REF!</definedName>
    <definedName name="rpt_Mrkt_Prod.a" localSheetId="3">#REF!</definedName>
    <definedName name="rpt_Mrkt_Prod.a">#REF!</definedName>
    <definedName name="rpt_Mrkt_Prod.d" localSheetId="1">#REF!</definedName>
    <definedName name="rpt_Mrkt_Prod.d" localSheetId="3">#REF!</definedName>
    <definedName name="rpt_Mrkt_Prod.d">#REF!</definedName>
    <definedName name="rpt_Mrkt_Prod.e" localSheetId="1">#REF!</definedName>
    <definedName name="rpt_Mrkt_Prod.e" localSheetId="3">#REF!</definedName>
    <definedName name="rpt_Mrkt_Prod.e">#REF!</definedName>
    <definedName name="rr"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hidden="1">{#N/A,#N/A,FALSE,"CAT3516";#N/A,#N/A,FALSE,"CAT3608";#N/A,#N/A,FALSE,"Wartsila";#N/A,#N/A,FALSE,"Asm";#N/A,#N/A,FALSE,"DG cost"}</definedName>
    <definedName name="rrr_1" hidden="1">{#N/A,#N/A,FALSE,"CAT3516";#N/A,#N/A,FALSE,"CAT3608";#N/A,#N/A,FALSE,"Wartsila";#N/A,#N/A,FALSE,"Asm";#N/A,#N/A,FALSE,"DG cost"}</definedName>
    <definedName name="rrr_1_1" hidden="1">{#N/A,#N/A,FALSE,"CAT3516";#N/A,#N/A,FALSE,"CAT3608";#N/A,#N/A,FALSE,"Wartsila";#N/A,#N/A,FALSE,"Asm";#N/A,#N/A,FALSE,"DG cost"}</definedName>
    <definedName name="rrr_1_2" hidden="1">{#N/A,#N/A,FALSE,"CAT3516";#N/A,#N/A,FALSE,"CAT3608";#N/A,#N/A,FALSE,"Wartsila";#N/A,#N/A,FALSE,"Asm";#N/A,#N/A,FALSE,"DG cost"}</definedName>
    <definedName name="rrr_2" hidden="1">{#N/A,#N/A,FALSE,"CAT3516";#N/A,#N/A,FALSE,"CAT3608";#N/A,#N/A,FALSE,"Wartsila";#N/A,#N/A,FALSE,"Asm";#N/A,#N/A,FALSE,"DG cost"}</definedName>
    <definedName name="rrr_3" hidden="1">{#N/A,#N/A,FALSE,"CAT3516";#N/A,#N/A,FALSE,"CAT3608";#N/A,#N/A,FALSE,"Wartsila";#N/A,#N/A,FALSE,"Asm";#N/A,#N/A,FALSE,"DG cost"}</definedName>
    <definedName name="rt_insu">[23]Contract!$Z$6</definedName>
    <definedName name="rt_insu_9" localSheetId="1">#REF!</definedName>
    <definedName name="rt_insu_9" localSheetId="3">#REF!</definedName>
    <definedName name="rt_insu_9">#REF!</definedName>
    <definedName name="rt_intt">[23]Contract!$AC$6</definedName>
    <definedName name="rt_intt_9" localSheetId="1">#REF!</definedName>
    <definedName name="rt_intt_9" localSheetId="3">#REF!</definedName>
    <definedName name="rt_intt_9">#REF!</definedName>
    <definedName name="rt_intt1">[13]CNT!$AE$5</definedName>
    <definedName name="RTD" localSheetId="1">#REF!</definedName>
    <definedName name="RTD" localSheetId="3">#REF!</definedName>
    <definedName name="RTD">#REF!</definedName>
    <definedName name="RTD_Sep" localSheetId="1" hidden="1">#REF!</definedName>
    <definedName name="RTD_Sep" localSheetId="3" hidden="1">#REF!</definedName>
    <definedName name="RTD_Sep" hidden="1">#REF!</definedName>
    <definedName name="RTG">[6]Value!$AE$11</definedName>
    <definedName name="RTR">[6]Value!$AE$27</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'[25]PRMT-03'!$H$9</definedName>
    <definedName name="S.Sold_To" localSheetId="1">#REF!</definedName>
    <definedName name="S.Sold_To" localSheetId="3">#REF!</definedName>
    <definedName name="S.Sold_To">#REF!</definedName>
    <definedName name="S_AJE_Tot_Data" localSheetId="1">#REF!</definedName>
    <definedName name="S_AJE_Tot_Data" localSheetId="3">#REF!</definedName>
    <definedName name="S_AJE_Tot_Data">#REF!</definedName>
    <definedName name="S_CY_Beg_Data" localSheetId="1">#REF!</definedName>
    <definedName name="S_CY_Beg_Data" localSheetId="3">#REF!</definedName>
    <definedName name="S_CY_Beg_Data">#REF!</definedName>
    <definedName name="S_CY_End_Data" localSheetId="1">#REF!</definedName>
    <definedName name="S_CY_End_Data" localSheetId="3">#REF!</definedName>
    <definedName name="S_CY_End_Data">#REF!</definedName>
    <definedName name="S_PY_End_Data" localSheetId="1">#REF!</definedName>
    <definedName name="S_PY_End_Data" localSheetId="3">#REF!</definedName>
    <definedName name="S_PY_End_Data">#REF!</definedName>
    <definedName name="S1_" localSheetId="1">#REF!</definedName>
    <definedName name="S1_" localSheetId="3">#REF!</definedName>
    <definedName name="S1_">#REF!</definedName>
    <definedName name="S2_" localSheetId="1">#REF!</definedName>
    <definedName name="S2_" localSheetId="3">#REF!</definedName>
    <definedName name="S2_">#REF!</definedName>
    <definedName name="Sabine_Gas" localSheetId="1">#REF!</definedName>
    <definedName name="Sabine_Gas" localSheetId="3">#REF!</definedName>
    <definedName name="Sabine_Gas">#REF!</definedName>
    <definedName name="Safety" localSheetId="1">#REF!</definedName>
    <definedName name="Safety" localSheetId="3">#REF!</definedName>
    <definedName name="Safety">#REF!</definedName>
    <definedName name="SAL.DMT" localSheetId="1">#REF!</definedName>
    <definedName name="SAL.DMT" localSheetId="3">#REF!</definedName>
    <definedName name="SAL.DMT">#REF!</definedName>
    <definedName name="SAL.PTA" localSheetId="1">#REF!</definedName>
    <definedName name="SAL.PTA" localSheetId="3">#REF!</definedName>
    <definedName name="SAL.PTA">#REF!</definedName>
    <definedName name="SALDO_A_DISP_ACION" localSheetId="1">#REF!</definedName>
    <definedName name="SALDO_A_DISP_ACION" localSheetId="3">#REF!</definedName>
    <definedName name="SALDO_A_DISP_ACION">#REF!</definedName>
    <definedName name="SALDO_FINAL_DE_CX" localSheetId="1">#REF!</definedName>
    <definedName name="SALDO_FINAL_DE_CX" localSheetId="3">#REF!</definedName>
    <definedName name="SALDO_FINAL_DE_CX">#REF!</definedName>
    <definedName name="sales" localSheetId="1">#REF!</definedName>
    <definedName name="sales" localSheetId="3">#REF!</definedName>
    <definedName name="sales">#REF!</definedName>
    <definedName name="Sales_Owner" localSheetId="1">#REF!</definedName>
    <definedName name="Sales_Owner" localSheetId="3">#REF!</definedName>
    <definedName name="Sales_Owner">#REF!</definedName>
    <definedName name="SANTANDEFENOL" localSheetId="1">#REF!</definedName>
    <definedName name="SANTANDEFENOL" localSheetId="3">#REF!</definedName>
    <definedName name="SANTANDEFENOL">#REF!</definedName>
    <definedName name="santanderfenol" localSheetId="1">#REF!</definedName>
    <definedName name="santanderfenol" localSheetId="3">#REF!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1">#REF!</definedName>
    <definedName name="SBALogo" localSheetId="3">#REF!</definedName>
    <definedName name="SBALogo">#REF!</definedName>
    <definedName name="SBAlogo2" localSheetId="1">#REF!</definedName>
    <definedName name="SBAlogo2" localSheetId="3">#REF!</definedName>
    <definedName name="SBAlogo2">#REF!</definedName>
    <definedName name="Scenario" localSheetId="1">#REF!</definedName>
    <definedName name="Scenario" localSheetId="3">#REF!</definedName>
    <definedName name="Scenario">#REF!</definedName>
    <definedName name="SchBS" localSheetId="1">#REF!</definedName>
    <definedName name="SchBS" localSheetId="3">#REF!</definedName>
    <definedName name="SchBS">#REF!</definedName>
    <definedName name="Sched_Pay" localSheetId="1">#REF!</definedName>
    <definedName name="Sched_Pay" localSheetId="3">#REF!</definedName>
    <definedName name="Sched_Pay">#REF!</definedName>
    <definedName name="Scheduled_Extra_Payments" localSheetId="1">#REF!</definedName>
    <definedName name="Scheduled_Extra_Payments" localSheetId="3">#REF!</definedName>
    <definedName name="Scheduled_Extra_Payments">#REF!</definedName>
    <definedName name="Scheduled_Interest_Rate" localSheetId="1">#REF!</definedName>
    <definedName name="Scheduled_Interest_Rate" localSheetId="3">#REF!</definedName>
    <definedName name="Scheduled_Interest_Rate">#REF!</definedName>
    <definedName name="Scheduled_Monthly_Payment" localSheetId="1">#REF!</definedName>
    <definedName name="Scheduled_Monthly_Payment" localSheetId="3">#REF!</definedName>
    <definedName name="Scheduled_Monthly_Payment">#REF!</definedName>
    <definedName name="SCO_STATE" localSheetId="1">#REF!</definedName>
    <definedName name="SCO_STATE" localSheetId="3">#REF!</definedName>
    <definedName name="SCO_STATE">#REF!</definedName>
    <definedName name="SCO_STLIAB" localSheetId="1">#REF!</definedName>
    <definedName name="SCO_STLIAB" localSheetId="3">#REF!</definedName>
    <definedName name="SCO_STLIAB">#REF!</definedName>
    <definedName name="SD"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1">#REF!</definedName>
    <definedName name="sdatecol" localSheetId="3">#REF!</definedName>
    <definedName name="sdatecol">#REF!</definedName>
    <definedName name="sdf" localSheetId="1">#REF!</definedName>
    <definedName name="sdf" localSheetId="3">#REF!</definedName>
    <definedName name="sdf">#REF!</definedName>
    <definedName name="SDF_1" hidden="1">{#N/A,#N/A,FALSE,"CAT3516";#N/A,#N/A,FALSE,"CAT3608";#N/A,#N/A,FALSE,"Wartsila";#N/A,#N/A,FALSE,"Asm";#N/A,#N/A,FALSE,"DG cost"}</definedName>
    <definedName name="SDF_1_1" hidden="1">{#N/A,#N/A,FALSE,"CAT3516";#N/A,#N/A,FALSE,"CAT3608";#N/A,#N/A,FALSE,"Wartsila";#N/A,#N/A,FALSE,"Asm";#N/A,#N/A,FALSE,"DG cost"}</definedName>
    <definedName name="SDF_1_2" hidden="1">{#N/A,#N/A,FALSE,"CAT3516";#N/A,#N/A,FALSE,"CAT3608";#N/A,#N/A,FALSE,"Wartsila";#N/A,#N/A,FALSE,"Asm";#N/A,#N/A,FALSE,"DG cost"}</definedName>
    <definedName name="SDF_2" hidden="1">{#N/A,#N/A,FALSE,"CAT3516";#N/A,#N/A,FALSE,"CAT3608";#N/A,#N/A,FALSE,"Wartsila";#N/A,#N/A,FALSE,"Asm";#N/A,#N/A,FALSE,"DG cost"}</definedName>
    <definedName name="SDF_3" hidden="1">{#N/A,#N/A,FALSE,"CAT3516";#N/A,#N/A,FALSE,"CAT3608";#N/A,#N/A,FALSE,"Wartsila";#N/A,#N/A,FALSE,"Asm";#N/A,#N/A,FALSE,"DG cost"}</definedName>
    <definedName name="sdfdf" localSheetId="1">#REF!</definedName>
    <definedName name="sdfdf" localSheetId="3">#REF!</definedName>
    <definedName name="sdfdf">#REF!</definedName>
    <definedName name="SDFGHHJH" localSheetId="1">#REF!</definedName>
    <definedName name="SDFGHHJH" localSheetId="3">#REF!</definedName>
    <definedName name="SDFGHHJH">#REF!</definedName>
    <definedName name="sdfsdf" hidden="1">{"LVMH Debt Equity",#N/A,TRUE,"CONSO LVMH Current BS"}</definedName>
    <definedName name="sdjhsdfjdsf" localSheetId="1">#REF!</definedName>
    <definedName name="sdjhsdfjdsf" localSheetId="3">#REF!</definedName>
    <definedName name="sdjhsdfjdsf">#REF!</definedName>
    <definedName name="sds" localSheetId="1">#REF!</definedName>
    <definedName name="sds" localSheetId="3">#REF!</definedName>
    <definedName name="sds">#REF!</definedName>
    <definedName name="SDY" localSheetId="1">#REF!</definedName>
    <definedName name="SDY" localSheetId="3">#REF!</definedName>
    <definedName name="SDY">#REF!</definedName>
    <definedName name="SEBELAS" localSheetId="1">#REF!</definedName>
    <definedName name="SEBELAS" localSheetId="3">#REF!</definedName>
    <definedName name="SEBELAS">#REF!</definedName>
    <definedName name="SEIS">"Caixa de texto 6"</definedName>
    <definedName name="SEMBILAN" localSheetId="1">#REF!</definedName>
    <definedName name="SEMBILAN" localSheetId="3">#REF!</definedName>
    <definedName name="SEMBILAN">#REF!</definedName>
    <definedName name="sen" localSheetId="1">#REF!</definedName>
    <definedName name="sen" localSheetId="3">#REF!</definedName>
    <definedName name="sen">#REF!</definedName>
    <definedName name="Sep" hidden="1">{#N/A,#N/A,FALSE,"CAT3516";#N/A,#N/A,FALSE,"CAT3608";#N/A,#N/A,FALSE,"Wartsila";#N/A,#N/A,FALSE,"Asm";#N/A,#N/A,FALSE,"DG cost"}</definedName>
    <definedName name="Sep_1" hidden="1">{#N/A,#N/A,FALSE,"CAT3516";#N/A,#N/A,FALSE,"CAT3608";#N/A,#N/A,FALSE,"Wartsila";#N/A,#N/A,FALSE,"Asm";#N/A,#N/A,FALSE,"DG cost"}</definedName>
    <definedName name="SEPTIEMBRE" localSheetId="1">#REF!</definedName>
    <definedName name="SEPTIEMBRE" localSheetId="3">#REF!</definedName>
    <definedName name="SEPTIEMBRE">#REF!</definedName>
    <definedName name="SEPULUH" localSheetId="1">#REF!</definedName>
    <definedName name="SEPULUH" localSheetId="3">#REF!</definedName>
    <definedName name="SEPULUH">#REF!</definedName>
    <definedName name="sgd" localSheetId="1">#REF!/#REF!</definedName>
    <definedName name="sgd" localSheetId="3">#REF!/#REF!</definedName>
    <definedName name="sgd">#REF!/#REF!</definedName>
    <definedName name="Short">[18]เงินกู้ธนชาติ!$E$17</definedName>
    <definedName name="short1">'[18]เงินกู้ MGC'!$E$17</definedName>
    <definedName name="shortname" localSheetId="1">#REF!</definedName>
    <definedName name="shortname" localSheetId="3">#REF!</definedName>
    <definedName name="shortname">#REF!</definedName>
    <definedName name="Show.Acct.Update.Warning" localSheetId="1" hidden="1">#REF!</definedName>
    <definedName name="Show.Acct.Update.Warning" localSheetId="3" hidden="1">#REF!</definedName>
    <definedName name="Show.Acct.Update.Warning" hidden="1">#REF!</definedName>
    <definedName name="Show.MDB.Update.Warning" localSheetId="1" hidden="1">#REF!</definedName>
    <definedName name="Show.MDB.Update.Warning" localSheetId="3" hidden="1">#REF!</definedName>
    <definedName name="Show.MDB.Update.Warning" hidden="1">#REF!</definedName>
    <definedName name="Show_Dialog1">#N/A</definedName>
    <definedName name="SI" localSheetId="1">#REF!</definedName>
    <definedName name="SI" localSheetId="3">#REF!</definedName>
    <definedName name="SI">#REF!</definedName>
    <definedName name="sihhgd" localSheetId="1">#REF!</definedName>
    <definedName name="sihhgd" localSheetId="3">#REF!</definedName>
    <definedName name="sihhgd">#REF!</definedName>
    <definedName name="Sing1Q03" localSheetId="1">#REF!</definedName>
    <definedName name="Sing1Q03" localSheetId="3">#REF!</definedName>
    <definedName name="Sing1Q03">#REF!</definedName>
    <definedName name="Sing1Q04" localSheetId="1">#REF!</definedName>
    <definedName name="Sing1Q04" localSheetId="3">#REF!</definedName>
    <definedName name="Sing1Q04">#REF!</definedName>
    <definedName name="Sing1Q05" localSheetId="1">#REF!</definedName>
    <definedName name="Sing1Q05" localSheetId="3">#REF!</definedName>
    <definedName name="Sing1Q05">#REF!</definedName>
    <definedName name="Sing2Q03" localSheetId="1">#REF!</definedName>
    <definedName name="Sing2Q03" localSheetId="3">#REF!</definedName>
    <definedName name="Sing2Q03">#REF!</definedName>
    <definedName name="Sing2Q04" localSheetId="1">#REF!</definedName>
    <definedName name="Sing2Q04" localSheetId="3">#REF!</definedName>
    <definedName name="Sing2Q04">#REF!</definedName>
    <definedName name="Sing2Q05" localSheetId="1">#REF!</definedName>
    <definedName name="Sing2Q05" localSheetId="3">#REF!</definedName>
    <definedName name="Sing2Q05">#REF!</definedName>
    <definedName name="Sing3Q03" localSheetId="1">#REF!</definedName>
    <definedName name="Sing3Q03" localSheetId="3">#REF!</definedName>
    <definedName name="Sing3Q03">#REF!</definedName>
    <definedName name="Sing3Q04" localSheetId="1">#REF!</definedName>
    <definedName name="Sing3Q04" localSheetId="3">#REF!</definedName>
    <definedName name="Sing3Q04">#REF!</definedName>
    <definedName name="Sing3Q05" localSheetId="1">#REF!</definedName>
    <definedName name="Sing3Q05" localSheetId="3">#REF!</definedName>
    <definedName name="Sing3Q05">#REF!</definedName>
    <definedName name="Sing4Q03" localSheetId="1">#REF!</definedName>
    <definedName name="Sing4Q03" localSheetId="3">#REF!</definedName>
    <definedName name="Sing4Q03">#REF!</definedName>
    <definedName name="Sing4Q04" localSheetId="1">#REF!</definedName>
    <definedName name="Sing4Q04" localSheetId="3">#REF!</definedName>
    <definedName name="Sing4Q04">#REF!</definedName>
    <definedName name="Sing4Q05" localSheetId="1">#REF!</definedName>
    <definedName name="Sing4Q05" localSheetId="3">#REF!</definedName>
    <definedName name="Sing4Q05">#REF!</definedName>
    <definedName name="Site" localSheetId="1">#REF!</definedName>
    <definedName name="Site" localSheetId="3">#REF!</definedName>
    <definedName name="Site">#REF!</definedName>
    <definedName name="SM">[6]Value!$AE$20</definedName>
    <definedName name="SOBE">"Caixa de texto 3"</definedName>
    <definedName name="SomActif_H1" localSheetId="1">#REF!</definedName>
    <definedName name="SomActif_H1" localSheetId="3">#REF!</definedName>
    <definedName name="SomActif_H1">#REF!</definedName>
    <definedName name="SomActif_H2" localSheetId="1">#REF!</definedName>
    <definedName name="SomActif_H2" localSheetId="3">#REF!</definedName>
    <definedName name="SomActif_H2">#REF!</definedName>
    <definedName name="SomActif_H3" localSheetId="1">#REF!</definedName>
    <definedName name="SomActif_H3" localSheetId="3">#REF!</definedName>
    <definedName name="SomActif_H3">#REF!</definedName>
    <definedName name="SomActif_H4" localSheetId="1">#REF!</definedName>
    <definedName name="SomActif_H4" localSheetId="3">#REF!</definedName>
    <definedName name="SomActif_H4">#REF!</definedName>
    <definedName name="SomActif_H5" localSheetId="1">#REF!</definedName>
    <definedName name="SomActif_H5" localSheetId="3">#REF!</definedName>
    <definedName name="SomActif_H5">#REF!</definedName>
    <definedName name="SomActif_P1" localSheetId="1">#REF!</definedName>
    <definedName name="SomActif_P1" localSheetId="3">#REF!</definedName>
    <definedName name="SomActif_P1">#REF!</definedName>
    <definedName name="SomActif_P2" localSheetId="1">#REF!</definedName>
    <definedName name="SomActif_P2" localSheetId="3">#REF!</definedName>
    <definedName name="SomActif_P2">#REF!</definedName>
    <definedName name="SomActif_P3" localSheetId="1">#REF!</definedName>
    <definedName name="SomActif_P3" localSheetId="3">#REF!</definedName>
    <definedName name="SomActif_P3">#REF!</definedName>
    <definedName name="SomActif_P4" localSheetId="1">#REF!</definedName>
    <definedName name="SomActif_P4" localSheetId="3">#REF!</definedName>
    <definedName name="SomActif_P4">#REF!</definedName>
    <definedName name="SomActif_P5" localSheetId="1">#REF!</definedName>
    <definedName name="SomActif_P5" localSheetId="3">#REF!</definedName>
    <definedName name="SomActif_P5">#REF!</definedName>
    <definedName name="SomActifCT_H1" localSheetId="1">#REF!</definedName>
    <definedName name="SomActifCT_H1" localSheetId="3">#REF!</definedName>
    <definedName name="SomActifCT_H1">#REF!</definedName>
    <definedName name="SomActifCT_H2" localSheetId="1">#REF!</definedName>
    <definedName name="SomActifCT_H2" localSheetId="3">#REF!</definedName>
    <definedName name="SomActifCT_H2">#REF!</definedName>
    <definedName name="SomActifCT_H3" localSheetId="1">#REF!</definedName>
    <definedName name="SomActifCT_H3" localSheetId="3">#REF!</definedName>
    <definedName name="SomActifCT_H3">#REF!</definedName>
    <definedName name="SomActifCT_H4" localSheetId="1">#REF!</definedName>
    <definedName name="SomActifCT_H4" localSheetId="3">#REF!</definedName>
    <definedName name="SomActifCT_H4">#REF!</definedName>
    <definedName name="SomActifCT_H5" localSheetId="1">#REF!</definedName>
    <definedName name="SomActifCT_H5" localSheetId="3">#REF!</definedName>
    <definedName name="SomActifCT_H5">#REF!</definedName>
    <definedName name="SomActifCT_P1" localSheetId="1">#REF!</definedName>
    <definedName name="SomActifCT_P1" localSheetId="3">#REF!</definedName>
    <definedName name="SomActifCT_P1">#REF!</definedName>
    <definedName name="SomActifCT_P2" localSheetId="1">#REF!</definedName>
    <definedName name="SomActifCT_P2" localSheetId="3">#REF!</definedName>
    <definedName name="SomActifCT_P2">#REF!</definedName>
    <definedName name="SomActifCT_P3" localSheetId="1">#REF!</definedName>
    <definedName name="SomActifCT_P3" localSheetId="3">#REF!</definedName>
    <definedName name="SomActifCT_P3">#REF!</definedName>
    <definedName name="SomActifCT_P4" localSheetId="1">#REF!</definedName>
    <definedName name="SomActifCT_P4" localSheetId="3">#REF!</definedName>
    <definedName name="SomActifCT_P4">#REF!</definedName>
    <definedName name="SomActifCT_P5" localSheetId="1">#REF!</definedName>
    <definedName name="SomActifCT_P5" localSheetId="3">#REF!</definedName>
    <definedName name="SomActifCT_P5">#REF!</definedName>
    <definedName name="SomAnnée_H1" localSheetId="1">#REF!</definedName>
    <definedName name="SomAnnée_H1" localSheetId="3">#REF!</definedName>
    <definedName name="SomAnnée_H1">#REF!</definedName>
    <definedName name="SomAnnée_H2" localSheetId="1">#REF!</definedName>
    <definedName name="SomAnnée_H2" localSheetId="3">#REF!</definedName>
    <definedName name="SomAnnée_H2">#REF!</definedName>
    <definedName name="SomAnnée_H3" localSheetId="1">#REF!</definedName>
    <definedName name="SomAnnée_H3" localSheetId="3">#REF!</definedName>
    <definedName name="SomAnnée_H3">#REF!</definedName>
    <definedName name="SomAnnée_H4" localSheetId="1">#REF!</definedName>
    <definedName name="SomAnnée_H4" localSheetId="3">#REF!</definedName>
    <definedName name="SomAnnée_H4">#REF!</definedName>
    <definedName name="SomAnnée_H5" localSheetId="1">#REF!</definedName>
    <definedName name="SomAnnée_H5" localSheetId="3">#REF!</definedName>
    <definedName name="SomAnnée_H5">#REF!</definedName>
    <definedName name="SomAnnée_P1" localSheetId="1">#REF!</definedName>
    <definedName name="SomAnnée_P1" localSheetId="3">#REF!</definedName>
    <definedName name="SomAnnée_P1">#REF!</definedName>
    <definedName name="SomAnnée_P2" localSheetId="1">#REF!</definedName>
    <definedName name="SomAnnée_P2" localSheetId="3">#REF!</definedName>
    <definedName name="SomAnnée_P2">#REF!</definedName>
    <definedName name="SomAnnée_P3" localSheetId="1">#REF!</definedName>
    <definedName name="SomAnnée_P3" localSheetId="3">#REF!</definedName>
    <definedName name="SomAnnée_P3">#REF!</definedName>
    <definedName name="SomAnnée_P4" localSheetId="1">#REF!</definedName>
    <definedName name="SomAnnée_P4" localSheetId="3">#REF!</definedName>
    <definedName name="SomAnnée_P4">#REF!</definedName>
    <definedName name="SomAnnée_P5" localSheetId="1">#REF!</definedName>
    <definedName name="SomAnnée_P5" localSheetId="3">#REF!</definedName>
    <definedName name="SomAnnée_P5">#REF!</definedName>
    <definedName name="SomBAAII_H" localSheetId="1">#REF!</definedName>
    <definedName name="SomBAAII_H" localSheetId="3">#REF!</definedName>
    <definedName name="SomBAAII_H">#REF!</definedName>
    <definedName name="SomBAAII_P" localSheetId="1">#REF!</definedName>
    <definedName name="SomBAAII_P" localSheetId="3">#REF!</definedName>
    <definedName name="SomBAAII_P">#REF!</definedName>
    <definedName name="SomBAAll_H1" localSheetId="1">#REF!</definedName>
    <definedName name="SomBAAll_H1" localSheetId="3">#REF!</definedName>
    <definedName name="SomBAAll_H1">#REF!</definedName>
    <definedName name="SomBAAll_H2" localSheetId="1">#REF!</definedName>
    <definedName name="SomBAAll_H2" localSheetId="3">#REF!</definedName>
    <definedName name="SomBAAll_H2">#REF!</definedName>
    <definedName name="SomBAAll_H3" localSheetId="1">#REF!</definedName>
    <definedName name="SomBAAll_H3" localSheetId="3">#REF!</definedName>
    <definedName name="SomBAAll_H3">#REF!</definedName>
    <definedName name="SomBAAll_H4" localSheetId="1">#REF!</definedName>
    <definedName name="SomBAAll_H4" localSheetId="3">#REF!</definedName>
    <definedName name="SomBAAll_H4">#REF!</definedName>
    <definedName name="SomBAAll_H5" localSheetId="1">#REF!</definedName>
    <definedName name="SomBAAll_H5" localSheetId="3">#REF!</definedName>
    <definedName name="SomBAAll_H5">#REF!</definedName>
    <definedName name="SomBAAll_P1" localSheetId="1">#REF!</definedName>
    <definedName name="SomBAAll_P1" localSheetId="3">#REF!</definedName>
    <definedName name="SomBAAll_P1">#REF!</definedName>
    <definedName name="SomBAAll_P2" localSheetId="1">#REF!</definedName>
    <definedName name="SomBAAll_P2" localSheetId="3">#REF!</definedName>
    <definedName name="SomBAAll_P2">#REF!</definedName>
    <definedName name="SomBAAll_P3" localSheetId="1">#REF!</definedName>
    <definedName name="SomBAAll_P3" localSheetId="3">#REF!</definedName>
    <definedName name="SomBAAll_P3">#REF!</definedName>
    <definedName name="SomBAAll_P4" localSheetId="1">#REF!</definedName>
    <definedName name="SomBAAll_P4" localSheetId="3">#REF!</definedName>
    <definedName name="SomBAAll_P4">#REF!</definedName>
    <definedName name="SomBAAll_P5" localSheetId="1">#REF!</definedName>
    <definedName name="SomBAAll_P5" localSheetId="3">#REF!</definedName>
    <definedName name="SomBAAll_P5">#REF!</definedName>
    <definedName name="SomBenB_H" localSheetId="1">#REF!</definedName>
    <definedName name="SomBenB_H" localSheetId="3">#REF!</definedName>
    <definedName name="SomBenB_H">#REF!</definedName>
    <definedName name="SomBenB_H1" localSheetId="1">#REF!</definedName>
    <definedName name="SomBenB_H1" localSheetId="3">#REF!</definedName>
    <definedName name="SomBenB_H1">#REF!</definedName>
    <definedName name="SomBenB_H2" localSheetId="1">#REF!</definedName>
    <definedName name="SomBenB_H2" localSheetId="3">#REF!</definedName>
    <definedName name="SomBenB_H2">#REF!</definedName>
    <definedName name="SomBenB_H3" localSheetId="1">#REF!</definedName>
    <definedName name="SomBenB_H3" localSheetId="3">#REF!</definedName>
    <definedName name="SomBenB_H3">#REF!</definedName>
    <definedName name="SomBenB_H4" localSheetId="1">#REF!</definedName>
    <definedName name="SomBenB_H4" localSheetId="3">#REF!</definedName>
    <definedName name="SomBenB_H4">#REF!</definedName>
    <definedName name="SomBenB_H5" localSheetId="1">#REF!</definedName>
    <definedName name="SomBenB_H5" localSheetId="3">#REF!</definedName>
    <definedName name="SomBenB_H5">#REF!</definedName>
    <definedName name="SomBenB_P" localSheetId="1">#REF!</definedName>
    <definedName name="SomBenB_P" localSheetId="3">#REF!</definedName>
    <definedName name="SomBenB_P">#REF!</definedName>
    <definedName name="SomBenB_P1" localSheetId="1">#REF!</definedName>
    <definedName name="SomBenB_P1" localSheetId="3">#REF!</definedName>
    <definedName name="SomBenB_P1">#REF!</definedName>
    <definedName name="SomBenB_P2" localSheetId="1">#REF!</definedName>
    <definedName name="SomBenB_P2" localSheetId="3">#REF!</definedName>
    <definedName name="SomBenB_P2">#REF!</definedName>
    <definedName name="SomBenB_P3" localSheetId="1">#REF!</definedName>
    <definedName name="SomBenB_P3" localSheetId="3">#REF!</definedName>
    <definedName name="SomBenB_P3">#REF!</definedName>
    <definedName name="SomBenB_P4" localSheetId="1">#REF!</definedName>
    <definedName name="SomBenB_P4" localSheetId="3">#REF!</definedName>
    <definedName name="SomBenB_P4">#REF!</definedName>
    <definedName name="SomBenB_P5" localSheetId="1">#REF!</definedName>
    <definedName name="SomBenB_P5" localSheetId="3">#REF!</definedName>
    <definedName name="SomBenB_P5">#REF!</definedName>
    <definedName name="SomBénéficeN_H1" localSheetId="1">#REF!</definedName>
    <definedName name="SomBénéficeN_H1" localSheetId="3">#REF!</definedName>
    <definedName name="SomBénéficeN_H1">#REF!</definedName>
    <definedName name="SomBénéficeN_H2" localSheetId="1">#REF!</definedName>
    <definedName name="SomBénéficeN_H2" localSheetId="3">#REF!</definedName>
    <definedName name="SomBénéficeN_H2">#REF!</definedName>
    <definedName name="SomBénéficeN_H3" localSheetId="1">#REF!</definedName>
    <definedName name="SomBénéficeN_H3" localSheetId="3">#REF!</definedName>
    <definedName name="SomBénéficeN_H3">#REF!</definedName>
    <definedName name="SomBénéficeN_H4" localSheetId="1">#REF!</definedName>
    <definedName name="SomBénéficeN_H4" localSheetId="3">#REF!</definedName>
    <definedName name="SomBénéficeN_H4">#REF!</definedName>
    <definedName name="SomBénéficeN_H5" localSheetId="1">#REF!</definedName>
    <definedName name="SomBénéficeN_H5" localSheetId="3">#REF!</definedName>
    <definedName name="SomBénéficeN_H5">#REF!</definedName>
    <definedName name="SomBénéficeN_P1" localSheetId="1">#REF!</definedName>
    <definedName name="SomBénéficeN_P1" localSheetId="3">#REF!</definedName>
    <definedName name="SomBénéficeN_P1">#REF!</definedName>
    <definedName name="SomBénéficeN_P2" localSheetId="1">#REF!</definedName>
    <definedName name="SomBénéficeN_P2" localSheetId="3">#REF!</definedName>
    <definedName name="SomBénéficeN_P2">#REF!</definedName>
    <definedName name="SomBénéficeN_P3" localSheetId="1">#REF!</definedName>
    <definedName name="SomBénéficeN_P3" localSheetId="3">#REF!</definedName>
    <definedName name="SomBénéficeN_P3">#REF!</definedName>
    <definedName name="SomBénéficeN_P4" localSheetId="1">#REF!</definedName>
    <definedName name="SomBénéficeN_P4" localSheetId="3">#REF!</definedName>
    <definedName name="SomBénéficeN_P4">#REF!</definedName>
    <definedName name="SomBénéficeN_P5" localSheetId="1">#REF!</definedName>
    <definedName name="SomBénéficeN_P5" localSheetId="3">#REF!</definedName>
    <definedName name="SomBénéficeN_P5">#REF!</definedName>
    <definedName name="SomBénéficeNet_H" localSheetId="1">#REF!</definedName>
    <definedName name="SomBénéficeNet_H" localSheetId="3">#REF!</definedName>
    <definedName name="SomBénéficeNet_H">#REF!</definedName>
    <definedName name="SomBénéficeNet_P" localSheetId="1">#REF!</definedName>
    <definedName name="SomBénéficeNet_P" localSheetId="3">#REF!</definedName>
    <definedName name="SomBénéficeNet_P">#REF!</definedName>
    <definedName name="SomCActions_H1" localSheetId="1">#REF!</definedName>
    <definedName name="SomCActions_H1" localSheetId="3">#REF!</definedName>
    <definedName name="SomCActions_H1">#REF!</definedName>
    <definedName name="SomCActions_H2" localSheetId="1">#REF!</definedName>
    <definedName name="SomCActions_H2" localSheetId="3">#REF!</definedName>
    <definedName name="SomCActions_H2">#REF!</definedName>
    <definedName name="SomCActions_H3" localSheetId="1">#REF!</definedName>
    <definedName name="SomCActions_H3" localSheetId="3">#REF!</definedName>
    <definedName name="SomCActions_H3">#REF!</definedName>
    <definedName name="SomCActions_H4" localSheetId="1">#REF!</definedName>
    <definedName name="SomCActions_H4" localSheetId="3">#REF!</definedName>
    <definedName name="SomCActions_H4">#REF!</definedName>
    <definedName name="SomCActions_H5" localSheetId="1">#REF!</definedName>
    <definedName name="SomCActions_H5" localSheetId="3">#REF!</definedName>
    <definedName name="SomCActions_H5">#REF!</definedName>
    <definedName name="SomCActions_P1" localSheetId="1">#REF!</definedName>
    <definedName name="SomCActions_P1" localSheetId="3">#REF!</definedName>
    <definedName name="SomCActions_P1">#REF!</definedName>
    <definedName name="SomCActions_P2" localSheetId="1">#REF!</definedName>
    <definedName name="SomCActions_P2" localSheetId="3">#REF!</definedName>
    <definedName name="SomCActions_P2">#REF!</definedName>
    <definedName name="SomCActions_P3" localSheetId="1">#REF!</definedName>
    <definedName name="SomCActions_P3" localSheetId="3">#REF!</definedName>
    <definedName name="SomCActions_P3">#REF!</definedName>
    <definedName name="SomCActions_P4" localSheetId="1">#REF!</definedName>
    <definedName name="SomCActions_P4" localSheetId="3">#REF!</definedName>
    <definedName name="SomCActions_P4">#REF!</definedName>
    <definedName name="SomCActions_P5" localSheetId="1">#REF!</definedName>
    <definedName name="SomCActions_P5" localSheetId="3">#REF!</definedName>
    <definedName name="SomCActions_P5">#REF!</definedName>
    <definedName name="SomCapActions_H" localSheetId="1">#REF!</definedName>
    <definedName name="SomCapActions_H" localSheetId="3">#REF!</definedName>
    <definedName name="SomCapActions_H">#REF!</definedName>
    <definedName name="SomCapActions_P" localSheetId="1">#REF!</definedName>
    <definedName name="SomCapActions_P" localSheetId="3">#REF!</definedName>
    <definedName name="SomCapActions_P">#REF!</definedName>
    <definedName name="SomCapitauxP_H1" localSheetId="1">#REF!</definedName>
    <definedName name="SomCapitauxP_H1" localSheetId="3">#REF!</definedName>
    <definedName name="SomCapitauxP_H1">#REF!</definedName>
    <definedName name="SomCapitauxP_H2" localSheetId="1">#REF!</definedName>
    <definedName name="SomCapitauxP_H2" localSheetId="3">#REF!</definedName>
    <definedName name="SomCapitauxP_H2">#REF!</definedName>
    <definedName name="SomCapitauxP_H3" localSheetId="1">#REF!</definedName>
    <definedName name="SomCapitauxP_H3" localSheetId="3">#REF!</definedName>
    <definedName name="SomCapitauxP_H3">#REF!</definedName>
    <definedName name="SomCapitauxP_H4" localSheetId="1">#REF!</definedName>
    <definedName name="SomCapitauxP_H4" localSheetId="3">#REF!</definedName>
    <definedName name="SomCapitauxP_H4">#REF!</definedName>
    <definedName name="SomCapitauxP_H5" localSheetId="1">#REF!</definedName>
    <definedName name="SomCapitauxP_H5" localSheetId="3">#REF!</definedName>
    <definedName name="SomCapitauxP_H5">#REF!</definedName>
    <definedName name="SomCapitauxP_P1" localSheetId="1">#REF!</definedName>
    <definedName name="SomCapitauxP_P1" localSheetId="3">#REF!</definedName>
    <definedName name="SomCapitauxP_P1">#REF!</definedName>
    <definedName name="SomCapitauxP_P2" localSheetId="1">#REF!</definedName>
    <definedName name="SomCapitauxP_P2" localSheetId="3">#REF!</definedName>
    <definedName name="SomCapitauxP_P2">#REF!</definedName>
    <definedName name="SomCapitauxP_P3" localSheetId="1">#REF!</definedName>
    <definedName name="SomCapitauxP_P3" localSheetId="3">#REF!</definedName>
    <definedName name="SomCapitauxP_P3">#REF!</definedName>
    <definedName name="SomCapitauxP_P4" localSheetId="1">#REF!</definedName>
    <definedName name="SomCapitauxP_P4" localSheetId="3">#REF!</definedName>
    <definedName name="SomCapitauxP_P4">#REF!</definedName>
    <definedName name="SomCapitauxP_P5" localSheetId="1">#REF!</definedName>
    <definedName name="SomCapitauxP_P5" localSheetId="3">#REF!</definedName>
    <definedName name="SomCapitauxP_P5">#REF!</definedName>
    <definedName name="SomChiffreA_H1" localSheetId="1">#REF!</definedName>
    <definedName name="SomChiffreA_H1" localSheetId="3">#REF!</definedName>
    <definedName name="SomChiffreA_H1">#REF!</definedName>
    <definedName name="SomChiffreA_H2" localSheetId="1">#REF!</definedName>
    <definedName name="SomChiffreA_H2" localSheetId="3">#REF!</definedName>
    <definedName name="SomChiffreA_H2">#REF!</definedName>
    <definedName name="SomChiffreA_H3" localSheetId="1">#REF!</definedName>
    <definedName name="SomChiffreA_H3" localSheetId="3">#REF!</definedName>
    <definedName name="SomChiffreA_H3">#REF!</definedName>
    <definedName name="SomChiffreA_H4" localSheetId="1">#REF!</definedName>
    <definedName name="SomChiffreA_H4" localSheetId="3">#REF!</definedName>
    <definedName name="SomChiffreA_H4">#REF!</definedName>
    <definedName name="SomChiffreA_H5" localSheetId="1">#REF!</definedName>
    <definedName name="SomChiffreA_H5" localSheetId="3">#REF!</definedName>
    <definedName name="SomChiffreA_H5">#REF!</definedName>
    <definedName name="SomChiffreA_P1" localSheetId="1">#REF!</definedName>
    <definedName name="SomChiffreA_P1" localSheetId="3">#REF!</definedName>
    <definedName name="SomChiffreA_P1">#REF!</definedName>
    <definedName name="SomChiffreA_P2" localSheetId="1">#REF!</definedName>
    <definedName name="SomChiffreA_P2" localSheetId="3">#REF!</definedName>
    <definedName name="SomChiffreA_P2">#REF!</definedName>
    <definedName name="SomChiffreA_P3" localSheetId="1">#REF!</definedName>
    <definedName name="SomChiffreA_P3" localSheetId="3">#REF!</definedName>
    <definedName name="SomChiffreA_P3">#REF!</definedName>
    <definedName name="SomChiffreA_P4" localSheetId="1">#REF!</definedName>
    <definedName name="SomChiffreA_P4" localSheetId="3">#REF!</definedName>
    <definedName name="SomChiffreA_P4">#REF!</definedName>
    <definedName name="SomChiffreA_P5" localSheetId="1">#REF!</definedName>
    <definedName name="SomChiffreA_P5" localSheetId="3">#REF!</definedName>
    <definedName name="SomChiffreA_P5">#REF!</definedName>
    <definedName name="SomÉmissionA_H1" localSheetId="1">#REF!</definedName>
    <definedName name="SomÉmissionA_H1" localSheetId="3">#REF!</definedName>
    <definedName name="SomÉmissionA_H1">#REF!</definedName>
    <definedName name="SomÉmissionA_H2" localSheetId="1">#REF!</definedName>
    <definedName name="SomÉmissionA_H2" localSheetId="3">#REF!</definedName>
    <definedName name="SomÉmissionA_H2">#REF!</definedName>
    <definedName name="SomÉmissionA_H3" localSheetId="1">#REF!</definedName>
    <definedName name="SomÉmissionA_H3" localSheetId="3">#REF!</definedName>
    <definedName name="SomÉmissionA_H3">#REF!</definedName>
    <definedName name="SomÉmissionA_H4" localSheetId="1">#REF!</definedName>
    <definedName name="SomÉmissionA_H4" localSheetId="3">#REF!</definedName>
    <definedName name="SomÉmissionA_H4">#REF!</definedName>
    <definedName name="SomÉmissionA_H5" localSheetId="1">#REF!</definedName>
    <definedName name="SomÉmissionA_H5" localSheetId="3">#REF!</definedName>
    <definedName name="SomÉmissionA_H5">#REF!</definedName>
    <definedName name="SomÉmissionA_P1" localSheetId="1">#REF!</definedName>
    <definedName name="SomÉmissionA_P1" localSheetId="3">#REF!</definedName>
    <definedName name="SomÉmissionA_P1">#REF!</definedName>
    <definedName name="SomÉmissionA_P2" localSheetId="1">#REF!</definedName>
    <definedName name="SomÉmissionA_P2" localSheetId="3">#REF!</definedName>
    <definedName name="SomÉmissionA_P2">#REF!</definedName>
    <definedName name="SomÉmissionA_P3" localSheetId="1">#REF!</definedName>
    <definedName name="SomÉmissionA_P3" localSheetId="3">#REF!</definedName>
    <definedName name="SomÉmissionA_P3">#REF!</definedName>
    <definedName name="SomÉmissionA_P4" localSheetId="1">#REF!</definedName>
    <definedName name="SomÉmissionA_P4" localSheetId="3">#REF!</definedName>
    <definedName name="SomÉmissionA_P4">#REF!</definedName>
    <definedName name="SomÉmissionA_P5" localSheetId="1">#REF!</definedName>
    <definedName name="SomÉmissionA_P5" localSheetId="3">#REF!</definedName>
    <definedName name="SomÉmissionA_P5">#REF!</definedName>
    <definedName name="SomÉmissionActions_H" localSheetId="1">#REF!</definedName>
    <definedName name="SomÉmissionActions_H" localSheetId="3">#REF!</definedName>
    <definedName name="SomÉmissionActions_H">#REF!</definedName>
    <definedName name="SomÉmissionActions_P" localSheetId="1">#REF!</definedName>
    <definedName name="SomÉmissionActions_P" localSheetId="3">#REF!</definedName>
    <definedName name="SomÉmissionActions_P">#REF!</definedName>
    <definedName name="SomEncPlacTempFin_H" localSheetId="1">#REF!</definedName>
    <definedName name="SomEncPlacTempFin_H" localSheetId="3">#REF!</definedName>
    <definedName name="SomEncPlacTempFin_H">#REF!</definedName>
    <definedName name="SomEncPlacTempFin_H1" localSheetId="1">#REF!</definedName>
    <definedName name="SomEncPlacTempFin_H1" localSheetId="3">#REF!</definedName>
    <definedName name="SomEncPlacTempFin_H1">#REF!</definedName>
    <definedName name="SomEncPlacTempFin_H2" localSheetId="1">#REF!</definedName>
    <definedName name="SomEncPlacTempFin_H2" localSheetId="3">#REF!</definedName>
    <definedName name="SomEncPlacTempFin_H2">#REF!</definedName>
    <definedName name="SomEncPlacTempFin_H3" localSheetId="1">#REF!</definedName>
    <definedName name="SomEncPlacTempFin_H3" localSheetId="3">#REF!</definedName>
    <definedName name="SomEncPlacTempFin_H3">#REF!</definedName>
    <definedName name="SomEncPlacTempFin_H4" localSheetId="1">#REF!</definedName>
    <definedName name="SomEncPlacTempFin_H4" localSheetId="3">#REF!</definedName>
    <definedName name="SomEncPlacTempFin_H4">#REF!</definedName>
    <definedName name="SomEncPlacTempFin_H5" localSheetId="1">#REF!</definedName>
    <definedName name="SomEncPlacTempFin_H5" localSheetId="3">#REF!</definedName>
    <definedName name="SomEncPlacTempFin_H5">#REF!</definedName>
    <definedName name="SomEncPlacTempFin_P" localSheetId="1">#REF!</definedName>
    <definedName name="SomEncPlacTempFin_P" localSheetId="3">#REF!</definedName>
    <definedName name="SomEncPlacTempFin_P">#REF!</definedName>
    <definedName name="SomEncPlacTempFin_P1" localSheetId="1">#REF!</definedName>
    <definedName name="SomEncPlacTempFin_P1" localSheetId="3">#REF!</definedName>
    <definedName name="SomEncPlacTempFin_P1">#REF!</definedName>
    <definedName name="SomEncPlacTempFin_P2" localSheetId="1">#REF!</definedName>
    <definedName name="SomEncPlacTempFin_P2" localSheetId="3">#REF!</definedName>
    <definedName name="SomEncPlacTempFin_P2">#REF!</definedName>
    <definedName name="SomEncPlacTempFin_P3" localSheetId="1">#REF!</definedName>
    <definedName name="SomEncPlacTempFin_P3" localSheetId="3">#REF!</definedName>
    <definedName name="SomEncPlacTempFin_P3">#REF!</definedName>
    <definedName name="SomEncPlacTempFin_P4" localSheetId="1">#REF!</definedName>
    <definedName name="SomEncPlacTempFin_P4" localSheetId="3">#REF!</definedName>
    <definedName name="SomEncPlacTempFin_P4">#REF!</definedName>
    <definedName name="SomEncPlacTempFin_P5" localSheetId="1">#REF!</definedName>
    <definedName name="SomEncPlacTempFin_P5" localSheetId="3">#REF!</definedName>
    <definedName name="SomEncPlacTempFin_P5">#REF!</definedName>
    <definedName name="SomÉvolutionD_H1" localSheetId="1">#REF!</definedName>
    <definedName name="SomÉvolutionD_H1" localSheetId="3">#REF!</definedName>
    <definedName name="SomÉvolutionD_H1">#REF!</definedName>
    <definedName name="SomÉvolutionD_H2" localSheetId="1">#REF!</definedName>
    <definedName name="SomÉvolutionD_H2" localSheetId="3">#REF!</definedName>
    <definedName name="SomÉvolutionD_H2">#REF!</definedName>
    <definedName name="SomÉvolutionD_H3" localSheetId="1">#REF!</definedName>
    <definedName name="SomÉvolutionD_H3" localSheetId="3">#REF!</definedName>
    <definedName name="SomÉvolutionD_H3">#REF!</definedName>
    <definedName name="SomÉvolutionD_H4" localSheetId="1">#REF!</definedName>
    <definedName name="SomÉvolutionD_H4" localSheetId="3">#REF!</definedName>
    <definedName name="SomÉvolutionD_H4">#REF!</definedName>
    <definedName name="SomÉvolutionD_H5" localSheetId="1">#REF!</definedName>
    <definedName name="SomÉvolutionD_H5" localSheetId="3">#REF!</definedName>
    <definedName name="SomÉvolutionD_H5">#REF!</definedName>
    <definedName name="SomÉvolutionD_P1" localSheetId="1">#REF!</definedName>
    <definedName name="SomÉvolutionD_P1" localSheetId="3">#REF!</definedName>
    <definedName name="SomÉvolutionD_P1">#REF!</definedName>
    <definedName name="SomÉvolutionD_P2" localSheetId="1">#REF!</definedName>
    <definedName name="SomÉvolutionD_P2" localSheetId="3">#REF!</definedName>
    <definedName name="SomÉvolutionD_P2">#REF!</definedName>
    <definedName name="SomÉvolutionD_P3" localSheetId="1">#REF!</definedName>
    <definedName name="SomÉvolutionD_P3" localSheetId="3">#REF!</definedName>
    <definedName name="SomÉvolutionD_P3">#REF!</definedName>
    <definedName name="SomÉvolutionD_P4" localSheetId="1">#REF!</definedName>
    <definedName name="SomÉvolutionD_P4" localSheetId="3">#REF!</definedName>
    <definedName name="SomÉvolutionD_P4">#REF!</definedName>
    <definedName name="SomÉvolutionD_P5" localSheetId="1">#REF!</definedName>
    <definedName name="SomÉvolutionD_P5" localSheetId="3">#REF!</definedName>
    <definedName name="SomÉvolutionD_P5">#REF!</definedName>
    <definedName name="SomÉvolutionDette_H" localSheetId="1">#REF!</definedName>
    <definedName name="SomÉvolutionDette_H" localSheetId="3">#REF!</definedName>
    <definedName name="SomÉvolutionDette_H">#REF!</definedName>
    <definedName name="SomÉvolutionDette_P" localSheetId="1">#REF!</definedName>
    <definedName name="SomÉvolutionDette_P" localSheetId="3">#REF!</definedName>
    <definedName name="SomÉvolutionDette_P">#REF!</definedName>
    <definedName name="SomFluxActExpl_H1" localSheetId="1">#REF!</definedName>
    <definedName name="SomFluxActExpl_H1" localSheetId="3">#REF!</definedName>
    <definedName name="SomFluxActExpl_H1">#REF!</definedName>
    <definedName name="SomFluxActExpl_H2" localSheetId="1">#REF!</definedName>
    <definedName name="SomFluxActExpl_H2" localSheetId="3">#REF!</definedName>
    <definedName name="SomFluxActExpl_H2">#REF!</definedName>
    <definedName name="SomFluxActExpl_H3" localSheetId="1">#REF!</definedName>
    <definedName name="SomFluxActExpl_H3" localSheetId="3">#REF!</definedName>
    <definedName name="SomFluxActExpl_H3">#REF!</definedName>
    <definedName name="SomFluxActExpl_H4" localSheetId="1">#REF!</definedName>
    <definedName name="SomFluxActExpl_H4" localSheetId="3">#REF!</definedName>
    <definedName name="SomFluxActExpl_H4">#REF!</definedName>
    <definedName name="SomFluxActExpl_H5" localSheetId="1">#REF!</definedName>
    <definedName name="SomFluxActExpl_H5" localSheetId="3">#REF!</definedName>
    <definedName name="SomFluxActExpl_H5">#REF!</definedName>
    <definedName name="SomFluxActExpl_P1" localSheetId="1">#REF!</definedName>
    <definedName name="SomFluxActExpl_P1" localSheetId="3">#REF!</definedName>
    <definedName name="SomFluxActExpl_P1">#REF!</definedName>
    <definedName name="SomFluxActExpl_P2" localSheetId="1">#REF!</definedName>
    <definedName name="SomFluxActExpl_P2" localSheetId="3">#REF!</definedName>
    <definedName name="SomFluxActExpl_P2">#REF!</definedName>
    <definedName name="SomFluxActExpl_P3" localSheetId="1">#REF!</definedName>
    <definedName name="SomFluxActExpl_P3" localSheetId="3">#REF!</definedName>
    <definedName name="SomFluxActExpl_P3">#REF!</definedName>
    <definedName name="SomFluxActExpl_P4" localSheetId="1">#REF!</definedName>
    <definedName name="SomFluxActExpl_P4" localSheetId="3">#REF!</definedName>
    <definedName name="SomFluxActExpl_P4">#REF!</definedName>
    <definedName name="SomFluxActExpl_P5" localSheetId="1">#REF!</definedName>
    <definedName name="SomFluxActExpl_P5" localSheetId="3">#REF!</definedName>
    <definedName name="SomFluxActExpl_P5">#REF!</definedName>
    <definedName name="SomFluxActFin_H1" localSheetId="1">#REF!</definedName>
    <definedName name="SomFluxActFin_H1" localSheetId="3">#REF!</definedName>
    <definedName name="SomFluxActFin_H1">#REF!</definedName>
    <definedName name="SomFluxActFin_H2" localSheetId="1">#REF!</definedName>
    <definedName name="SomFluxActFin_H2" localSheetId="3">#REF!</definedName>
    <definedName name="SomFluxActFin_H2">#REF!</definedName>
    <definedName name="SomFluxActFin_H3" localSheetId="1">#REF!</definedName>
    <definedName name="SomFluxActFin_H3" localSheetId="3">#REF!</definedName>
    <definedName name="SomFluxActFin_H3">#REF!</definedName>
    <definedName name="SomFluxActFin_H4" localSheetId="1">#REF!</definedName>
    <definedName name="SomFluxActFin_H4" localSheetId="3">#REF!</definedName>
    <definedName name="SomFluxActFin_H4">#REF!</definedName>
    <definedName name="SomFluxActFin_H5" localSheetId="1">#REF!</definedName>
    <definedName name="SomFluxActFin_H5" localSheetId="3">#REF!</definedName>
    <definedName name="SomFluxActFin_H5">#REF!</definedName>
    <definedName name="SomFluxActFin_P1" localSheetId="1">#REF!</definedName>
    <definedName name="SomFluxActFin_P1" localSheetId="3">#REF!</definedName>
    <definedName name="SomFluxActFin_P1">#REF!</definedName>
    <definedName name="SomFluxActFin_P2" localSheetId="1">#REF!</definedName>
    <definedName name="SomFluxActFin_P2" localSheetId="3">#REF!</definedName>
    <definedName name="SomFluxActFin_P2">#REF!</definedName>
    <definedName name="SomFluxActFin_P3" localSheetId="1">#REF!</definedName>
    <definedName name="SomFluxActFin_P3" localSheetId="3">#REF!</definedName>
    <definedName name="SomFluxActFin_P3">#REF!</definedName>
    <definedName name="SomFluxActFin_P4" localSheetId="1">#REF!</definedName>
    <definedName name="SomFluxActFin_P4" localSheetId="3">#REF!</definedName>
    <definedName name="SomFluxActFin_P4">#REF!</definedName>
    <definedName name="SomFluxActFin_P5" localSheetId="1">#REF!</definedName>
    <definedName name="SomFluxActFin_P5" localSheetId="3">#REF!</definedName>
    <definedName name="SomFluxActFin_P5">#REF!</definedName>
    <definedName name="SomFluxActInv_H1" localSheetId="1">#REF!</definedName>
    <definedName name="SomFluxActInv_H1" localSheetId="3">#REF!</definedName>
    <definedName name="SomFluxActInv_H1">#REF!</definedName>
    <definedName name="SomFluxActInv_H2" localSheetId="1">#REF!</definedName>
    <definedName name="SomFluxActInv_H2" localSheetId="3">#REF!</definedName>
    <definedName name="SomFluxActInv_H2">#REF!</definedName>
    <definedName name="SomFluxActInv_H3" localSheetId="1">#REF!</definedName>
    <definedName name="SomFluxActInv_H3" localSheetId="3">#REF!</definedName>
    <definedName name="SomFluxActInv_H3">#REF!</definedName>
    <definedName name="SomFluxActInv_H4" localSheetId="1">#REF!</definedName>
    <definedName name="SomFluxActInv_H4" localSheetId="3">#REF!</definedName>
    <definedName name="SomFluxActInv_H4">#REF!</definedName>
    <definedName name="SomFluxActInv_H5" localSheetId="1">#REF!</definedName>
    <definedName name="SomFluxActInv_H5" localSheetId="3">#REF!</definedName>
    <definedName name="SomFluxActInv_H5">#REF!</definedName>
    <definedName name="SomFluxActInv_P1" localSheetId="1">#REF!</definedName>
    <definedName name="SomFluxActInv_P1" localSheetId="3">#REF!</definedName>
    <definedName name="SomFluxActInv_P1">#REF!</definedName>
    <definedName name="SomFluxActInv_P2" localSheetId="1">#REF!</definedName>
    <definedName name="SomFluxActInv_P2" localSheetId="3">#REF!</definedName>
    <definedName name="SomFluxActInv_P2">#REF!</definedName>
    <definedName name="SomFluxActInv_P3" localSheetId="1">#REF!</definedName>
    <definedName name="SomFluxActInv_P3" localSheetId="3">#REF!</definedName>
    <definedName name="SomFluxActInv_P3">#REF!</definedName>
    <definedName name="SomFluxActInv_P4" localSheetId="1">#REF!</definedName>
    <definedName name="SomFluxActInv_P4" localSheetId="3">#REF!</definedName>
    <definedName name="SomFluxActInv_P4">#REF!</definedName>
    <definedName name="SomFluxActInv_P5" localSheetId="1">#REF!</definedName>
    <definedName name="SomFluxActInv_P5" localSheetId="3">#REF!</definedName>
    <definedName name="SomFluxActInv_P5">#REF!</definedName>
    <definedName name="SomFluxTrésorerieActExp_H" localSheetId="1">#REF!</definedName>
    <definedName name="SomFluxTrésorerieActExp_H" localSheetId="3">#REF!</definedName>
    <definedName name="SomFluxTrésorerieActExp_H">#REF!</definedName>
    <definedName name="SomFluxTrésorerieActExp_P" localSheetId="1">#REF!</definedName>
    <definedName name="SomFluxTrésorerieActExp_P" localSheetId="3">#REF!</definedName>
    <definedName name="SomFluxTrésorerieActExp_P">#REF!</definedName>
    <definedName name="SomFluxTrésorerieActFin_H" localSheetId="1">#REF!</definedName>
    <definedName name="SomFluxTrésorerieActFin_H" localSheetId="3">#REF!</definedName>
    <definedName name="SomFluxTrésorerieActFin_H">#REF!</definedName>
    <definedName name="SomFluxTrésorerieActFin_P" localSheetId="1">#REF!</definedName>
    <definedName name="SomFluxTrésorerieActFin_P" localSheetId="3">#REF!</definedName>
    <definedName name="SomFluxTrésorerieActFin_P">#REF!</definedName>
    <definedName name="SomFluxTrésorerieActInv_H" localSheetId="1">#REF!</definedName>
    <definedName name="SomFluxTrésorerieActInv_H" localSheetId="3">#REF!</definedName>
    <definedName name="SomFluxTrésorerieActInv_H">#REF!</definedName>
    <definedName name="SomFluxTrésorerieActInv_P" localSheetId="1">#REF!</definedName>
    <definedName name="SomFluxTrésorerieActInv_P" localSheetId="3">#REF!</definedName>
    <definedName name="SomFluxTrésorerieActInv_P">#REF!</definedName>
    <definedName name="SomFondsR_H" localSheetId="1">#REF!</definedName>
    <definedName name="SomFondsR_H" localSheetId="3">#REF!</definedName>
    <definedName name="SomFondsR_H">#REF!</definedName>
    <definedName name="SomFondsR_H1" localSheetId="1">#REF!</definedName>
    <definedName name="SomFondsR_H1" localSheetId="3">#REF!</definedName>
    <definedName name="SomFondsR_H1">#REF!</definedName>
    <definedName name="SomFondsR_H2" localSheetId="1">#REF!</definedName>
    <definedName name="SomFondsR_H2" localSheetId="3">#REF!</definedName>
    <definedName name="SomFondsR_H2">#REF!</definedName>
    <definedName name="SomFondsR_H3" localSheetId="1">#REF!</definedName>
    <definedName name="SomFondsR_H3" localSheetId="3">#REF!</definedName>
    <definedName name="SomFondsR_H3">#REF!</definedName>
    <definedName name="SomFondsR_H4" localSheetId="1">#REF!</definedName>
    <definedName name="SomFondsR_H4" localSheetId="3">#REF!</definedName>
    <definedName name="SomFondsR_H4">#REF!</definedName>
    <definedName name="SomFondsR_H5" localSheetId="1">#REF!</definedName>
    <definedName name="SomFondsR_H5" localSheetId="3">#REF!</definedName>
    <definedName name="SomFondsR_H5">#REF!</definedName>
    <definedName name="SomFondsR_P" localSheetId="1">#REF!</definedName>
    <definedName name="SomFondsR_P" localSheetId="3">#REF!</definedName>
    <definedName name="SomFondsR_P">#REF!</definedName>
    <definedName name="SomFondsR_P1" localSheetId="1">#REF!</definedName>
    <definedName name="SomFondsR_P1" localSheetId="3">#REF!</definedName>
    <definedName name="SomFondsR_P1">#REF!</definedName>
    <definedName name="SomFondsR_P2" localSheetId="1">#REF!</definedName>
    <definedName name="SomFondsR_P2" localSheetId="3">#REF!</definedName>
    <definedName name="SomFondsR_P2">#REF!</definedName>
    <definedName name="SomFondsR_P3" localSheetId="1">#REF!</definedName>
    <definedName name="SomFondsR_P3" localSheetId="3">#REF!</definedName>
    <definedName name="SomFondsR_P3">#REF!</definedName>
    <definedName name="SomFondsR_P4" localSheetId="1">#REF!</definedName>
    <definedName name="SomFondsR_P4" localSheetId="3">#REF!</definedName>
    <definedName name="SomFondsR_P4">#REF!</definedName>
    <definedName name="SomFondsR_P5" localSheetId="1">#REF!</definedName>
    <definedName name="SomFondsR_P5" localSheetId="3">#REF!</definedName>
    <definedName name="SomFondsR_P5">#REF!</definedName>
    <definedName name="SomMargeB_H1" localSheetId="1">#REF!</definedName>
    <definedName name="SomMargeB_H1" localSheetId="3">#REF!</definedName>
    <definedName name="SomMargeB_H1">#REF!</definedName>
    <definedName name="SomMargeB_H2" localSheetId="1">#REF!</definedName>
    <definedName name="SomMargeB_H2" localSheetId="3">#REF!</definedName>
    <definedName name="SomMargeB_H2">#REF!</definedName>
    <definedName name="SomMargeB_H3" localSheetId="1">#REF!</definedName>
    <definedName name="SomMargeB_H3" localSheetId="3">#REF!</definedName>
    <definedName name="SomMargeB_H3">#REF!</definedName>
    <definedName name="SomMargeB_H4" localSheetId="1">#REF!</definedName>
    <definedName name="SomMargeB_H4" localSheetId="3">#REF!</definedName>
    <definedName name="SomMargeB_H4">#REF!</definedName>
    <definedName name="SomMargeB_H5" localSheetId="1">#REF!</definedName>
    <definedName name="SomMargeB_H5" localSheetId="3">#REF!</definedName>
    <definedName name="SomMargeB_H5">#REF!</definedName>
    <definedName name="SomMargeB_P1" localSheetId="1">#REF!</definedName>
    <definedName name="SomMargeB_P1" localSheetId="3">#REF!</definedName>
    <definedName name="SomMargeB_P1">#REF!</definedName>
    <definedName name="SomMargeB_P2" localSheetId="1">#REF!</definedName>
    <definedName name="SomMargeB_P2" localSheetId="3">#REF!</definedName>
    <definedName name="SomMargeB_P2">#REF!</definedName>
    <definedName name="SomMargeB_P3" localSheetId="1">#REF!</definedName>
    <definedName name="SomMargeB_P3" localSheetId="3">#REF!</definedName>
    <definedName name="SomMargeB_P3">#REF!</definedName>
    <definedName name="SomMargeB_P4" localSheetId="1">#REF!</definedName>
    <definedName name="SomMargeB_P4" localSheetId="3">#REF!</definedName>
    <definedName name="SomMargeB_P4">#REF!</definedName>
    <definedName name="SomMargeB_P5" localSheetId="1">#REF!</definedName>
    <definedName name="SomMargeB_P5" localSheetId="3">#REF!</definedName>
    <definedName name="SomMargeB_P5">#REF!</definedName>
    <definedName name="SomMargeBrute_H" localSheetId="1">#REF!</definedName>
    <definedName name="SomMargeBrute_H" localSheetId="3">#REF!</definedName>
    <definedName name="SomMargeBrute_H">#REF!</definedName>
    <definedName name="SomMargeBrute_P" localSheetId="1">#REF!</definedName>
    <definedName name="SomMargeBrute_P" localSheetId="3">#REF!</definedName>
    <definedName name="SomMargeBrute_P">#REF!</definedName>
    <definedName name="SomPassif_H1" localSheetId="1">#REF!</definedName>
    <definedName name="SomPassif_H1" localSheetId="3">#REF!</definedName>
    <definedName name="SomPassif_H1">#REF!</definedName>
    <definedName name="SomPassif_H2" localSheetId="1">#REF!</definedName>
    <definedName name="SomPassif_H2" localSheetId="3">#REF!</definedName>
    <definedName name="SomPassif_H2">#REF!</definedName>
    <definedName name="SomPassif_H3" localSheetId="1">#REF!</definedName>
    <definedName name="SomPassif_H3" localSheetId="3">#REF!</definedName>
    <definedName name="SomPassif_H3">#REF!</definedName>
    <definedName name="SomPassif_H4" localSheetId="1">#REF!</definedName>
    <definedName name="SomPassif_H4" localSheetId="3">#REF!</definedName>
    <definedName name="SomPassif_H4">#REF!</definedName>
    <definedName name="SomPassif_H5" localSheetId="1">#REF!</definedName>
    <definedName name="SomPassif_H5" localSheetId="3">#REF!</definedName>
    <definedName name="SomPassif_H5">#REF!</definedName>
    <definedName name="SomPassif_P1" localSheetId="1">#REF!</definedName>
    <definedName name="SomPassif_P1" localSheetId="3">#REF!</definedName>
    <definedName name="SomPassif_P1">#REF!</definedName>
    <definedName name="SomPassif_P2" localSheetId="1">#REF!</definedName>
    <definedName name="SomPassif_P2" localSheetId="3">#REF!</definedName>
    <definedName name="SomPassif_P2">#REF!</definedName>
    <definedName name="SomPassif_P3" localSheetId="1">#REF!</definedName>
    <definedName name="SomPassif_P3" localSheetId="3">#REF!</definedName>
    <definedName name="SomPassif_P3">#REF!</definedName>
    <definedName name="SomPassif_P4" localSheetId="1">#REF!</definedName>
    <definedName name="SomPassif_P4" localSheetId="3">#REF!</definedName>
    <definedName name="SomPassif_P4">#REF!</definedName>
    <definedName name="SomPassif_P5" localSheetId="1">#REF!</definedName>
    <definedName name="SomPassif_P5" localSheetId="3">#REF!</definedName>
    <definedName name="SomPassif_P5">#REF!</definedName>
    <definedName name="SomPassifCT_H1" localSheetId="1">#REF!</definedName>
    <definedName name="SomPassifCT_H1" localSheetId="3">#REF!</definedName>
    <definedName name="SomPassifCT_H1">#REF!</definedName>
    <definedName name="SomPassifCT_H2" localSheetId="1">#REF!</definedName>
    <definedName name="SomPassifCT_H2" localSheetId="3">#REF!</definedName>
    <definedName name="SomPassifCT_H2">#REF!</definedName>
    <definedName name="SomPassifCT_H3" localSheetId="1">#REF!</definedName>
    <definedName name="SomPassifCT_H3" localSheetId="3">#REF!</definedName>
    <definedName name="SomPassifCT_H3">#REF!</definedName>
    <definedName name="SomPassifCT_H4" localSheetId="1">#REF!</definedName>
    <definedName name="SomPassifCT_H4" localSheetId="3">#REF!</definedName>
    <definedName name="SomPassifCT_H4">#REF!</definedName>
    <definedName name="SomPassifCT_H5" localSheetId="1">#REF!</definedName>
    <definedName name="SomPassifCT_H5" localSheetId="3">#REF!</definedName>
    <definedName name="SomPassifCT_H5">#REF!</definedName>
    <definedName name="SomPassifCT_P1" localSheetId="1">#REF!</definedName>
    <definedName name="SomPassifCT_P1" localSheetId="3">#REF!</definedName>
    <definedName name="SomPassifCT_P1">#REF!</definedName>
    <definedName name="SomPassifCT_P2" localSheetId="1">#REF!</definedName>
    <definedName name="SomPassifCT_P2" localSheetId="3">#REF!</definedName>
    <definedName name="SomPassifCT_P2">#REF!</definedName>
    <definedName name="SomPassifCT_P3" localSheetId="1">#REF!</definedName>
    <definedName name="SomPassifCT_P3" localSheetId="3">#REF!</definedName>
    <definedName name="SomPassifCT_P3">#REF!</definedName>
    <definedName name="SomPassifCT_P4" localSheetId="1">#REF!</definedName>
    <definedName name="SomPassifCT_P4" localSheetId="3">#REF!</definedName>
    <definedName name="SomPassifCT_P4">#REF!</definedName>
    <definedName name="SomPassifCT_P5" localSheetId="1">#REF!</definedName>
    <definedName name="SomPassifCT_P5" localSheetId="3">#REF!</definedName>
    <definedName name="SomPassifCT_P5">#REF!</definedName>
    <definedName name="SomRatioAutoFin_H" localSheetId="1">#REF!</definedName>
    <definedName name="SomRatioAutoFin_H" localSheetId="3">#REF!</definedName>
    <definedName name="SomRatioAutoFin_H">#REF!</definedName>
    <definedName name="SomRatioAutoFin_H1" localSheetId="1">#REF!</definedName>
    <definedName name="SomRatioAutoFin_H1" localSheetId="3">#REF!</definedName>
    <definedName name="SomRatioAutoFin_H1">#REF!</definedName>
    <definedName name="SomRatioAutoFin_H2" localSheetId="1">#REF!</definedName>
    <definedName name="SomRatioAutoFin_H2" localSheetId="3">#REF!</definedName>
    <definedName name="SomRatioAutoFin_H2">#REF!</definedName>
    <definedName name="SomRatioAutoFin_H3" localSheetId="1">#REF!</definedName>
    <definedName name="SomRatioAutoFin_H3" localSheetId="3">#REF!</definedName>
    <definedName name="SomRatioAutoFin_H3">#REF!</definedName>
    <definedName name="SomRatioAutoFin_H4" localSheetId="1">#REF!</definedName>
    <definedName name="SomRatioAutoFin_H4" localSheetId="3">#REF!</definedName>
    <definedName name="SomRatioAutoFin_H4">#REF!</definedName>
    <definedName name="SomRatioAutoFin_H5" localSheetId="1">#REF!</definedName>
    <definedName name="SomRatioAutoFin_H5" localSheetId="3">#REF!</definedName>
    <definedName name="SomRatioAutoFin_H5">#REF!</definedName>
    <definedName name="SomRatioAutoFin_P" localSheetId="1">#REF!</definedName>
    <definedName name="SomRatioAutoFin_P" localSheetId="3">#REF!</definedName>
    <definedName name="SomRatioAutoFin_P">#REF!</definedName>
    <definedName name="SomRatioAutoFin_P1" localSheetId="1">#REF!</definedName>
    <definedName name="SomRatioAutoFin_P1" localSheetId="3">#REF!</definedName>
    <definedName name="SomRatioAutoFin_P1">#REF!</definedName>
    <definedName name="SomRatioAutoFin_P2" localSheetId="1">#REF!</definedName>
    <definedName name="SomRatioAutoFin_P2" localSheetId="3">#REF!</definedName>
    <definedName name="SomRatioAutoFin_P2">#REF!</definedName>
    <definedName name="SomRatioAutoFin_P3" localSheetId="1">#REF!</definedName>
    <definedName name="SomRatioAutoFin_P3" localSheetId="3">#REF!</definedName>
    <definedName name="SomRatioAutoFin_P3">#REF!</definedName>
    <definedName name="SomRatioAutoFin_P4" localSheetId="1">#REF!</definedName>
    <definedName name="SomRatioAutoFin_P4" localSheetId="3">#REF!</definedName>
    <definedName name="SomRatioAutoFin_P4">#REF!</definedName>
    <definedName name="SomRatioAutoFin_P5" localSheetId="1">#REF!</definedName>
    <definedName name="SomRatioAutoFin_P5" localSheetId="3">#REF!</definedName>
    <definedName name="SomRatioAutoFin_P5">#REF!</definedName>
    <definedName name="SomRatioDetteAvoir_H" localSheetId="1">#REF!</definedName>
    <definedName name="SomRatioDetteAvoir_H" localSheetId="3">#REF!</definedName>
    <definedName name="SomRatioDetteAvoir_H">#REF!</definedName>
    <definedName name="SomRatioDetteAvoir_H1" localSheetId="1">#REF!</definedName>
    <definedName name="SomRatioDetteAvoir_H1" localSheetId="3">#REF!</definedName>
    <definedName name="SomRatioDetteAvoir_H1">#REF!</definedName>
    <definedName name="SomRatioDetteAvoir_H2" localSheetId="1">#REF!</definedName>
    <definedName name="SomRatioDetteAvoir_H2" localSheetId="3">#REF!</definedName>
    <definedName name="SomRatioDetteAvoir_H2">#REF!</definedName>
    <definedName name="SomRatioDetteAvoir_H3" localSheetId="1">#REF!</definedName>
    <definedName name="SomRatioDetteAvoir_H3" localSheetId="3">#REF!</definedName>
    <definedName name="SomRatioDetteAvoir_H3">#REF!</definedName>
    <definedName name="SomRatioDetteAvoir_H4" localSheetId="1">#REF!</definedName>
    <definedName name="SomRatioDetteAvoir_H4" localSheetId="3">#REF!</definedName>
    <definedName name="SomRatioDetteAvoir_H4">#REF!</definedName>
    <definedName name="SomRatioDetteAvoir_H5" localSheetId="1">#REF!</definedName>
    <definedName name="SomRatioDetteAvoir_H5" localSheetId="3">#REF!</definedName>
    <definedName name="SomRatioDetteAvoir_H5">#REF!</definedName>
    <definedName name="SomRatioDetteAvoir_P" localSheetId="1">#REF!</definedName>
    <definedName name="SomRatioDetteAvoir_P" localSheetId="3">#REF!</definedName>
    <definedName name="SomRatioDetteAvoir_P">#REF!</definedName>
    <definedName name="SomRatioDetteAvoir_P1" localSheetId="1">#REF!</definedName>
    <definedName name="SomRatioDetteAvoir_P1" localSheetId="3">#REF!</definedName>
    <definedName name="SomRatioDetteAvoir_P1">#REF!</definedName>
    <definedName name="SomRatioDetteAvoir_P2" localSheetId="1">#REF!</definedName>
    <definedName name="SomRatioDetteAvoir_P2" localSheetId="3">#REF!</definedName>
    <definedName name="SomRatioDetteAvoir_P2">#REF!</definedName>
    <definedName name="SomRatioDetteAvoir_P3" localSheetId="1">#REF!</definedName>
    <definedName name="SomRatioDetteAvoir_P3" localSheetId="3">#REF!</definedName>
    <definedName name="SomRatioDetteAvoir_P3">#REF!</definedName>
    <definedName name="SomRatioDetteAvoir_P4" localSheetId="1">#REF!</definedName>
    <definedName name="SomRatioDetteAvoir_P4" localSheetId="3">#REF!</definedName>
    <definedName name="SomRatioDetteAvoir_P4">#REF!</definedName>
    <definedName name="SomRatioDetteAvoir_P5" localSheetId="1">#REF!</definedName>
    <definedName name="SomRatioDetteAvoir_P5" localSheetId="3">#REF!</definedName>
    <definedName name="SomRatioDetteAvoir_P5">#REF!</definedName>
    <definedName name="SomRatioFdsR_P" localSheetId="1">#REF!</definedName>
    <definedName name="SomRatioFdsR_P" localSheetId="3">#REF!</definedName>
    <definedName name="SomRatioFdsR_P">#REF!</definedName>
    <definedName name="SomRatioRendAvoir_H" localSheetId="1">#REF!</definedName>
    <definedName name="SomRatioRendAvoir_H" localSheetId="3">#REF!</definedName>
    <definedName name="SomRatioRendAvoir_H">#REF!</definedName>
    <definedName name="SomRatioRendAvoir_H1" localSheetId="1">#REF!</definedName>
    <definedName name="SomRatioRendAvoir_H1" localSheetId="3">#REF!</definedName>
    <definedName name="SomRatioRendAvoir_H1">#REF!</definedName>
    <definedName name="SomRatioRendAvoir_H2" localSheetId="1">#REF!</definedName>
    <definedName name="SomRatioRendAvoir_H2" localSheetId="3">#REF!</definedName>
    <definedName name="SomRatioRendAvoir_H2">#REF!</definedName>
    <definedName name="SomRatioRendAvoir_H3" localSheetId="1">#REF!</definedName>
    <definedName name="SomRatioRendAvoir_H3" localSheetId="3">#REF!</definedName>
    <definedName name="SomRatioRendAvoir_H3">#REF!</definedName>
    <definedName name="SomRatioRendAvoir_H4" localSheetId="1">#REF!</definedName>
    <definedName name="SomRatioRendAvoir_H4" localSheetId="3">#REF!</definedName>
    <definedName name="SomRatioRendAvoir_H4">#REF!</definedName>
    <definedName name="SomRatioRendAvoir_H5" localSheetId="1">#REF!</definedName>
    <definedName name="SomRatioRendAvoir_H5" localSheetId="3">#REF!</definedName>
    <definedName name="SomRatioRendAvoir_H5">#REF!</definedName>
    <definedName name="SomRatioRendAvoir_P" localSheetId="1">#REF!</definedName>
    <definedName name="SomRatioRendAvoir_P" localSheetId="3">#REF!</definedName>
    <definedName name="SomRatioRendAvoir_P">#REF!</definedName>
    <definedName name="SomRatioRendAvoir_P1" localSheetId="1">#REF!</definedName>
    <definedName name="SomRatioRendAvoir_P1" localSheetId="3">#REF!</definedName>
    <definedName name="SomRatioRendAvoir_P1">#REF!</definedName>
    <definedName name="SomRatioRendAvoir_P2" localSheetId="1">#REF!</definedName>
    <definedName name="SomRatioRendAvoir_P2" localSheetId="3">#REF!</definedName>
    <definedName name="SomRatioRendAvoir_P2">#REF!</definedName>
    <definedName name="SomRatioRendAvoir_P3" localSheetId="1">#REF!</definedName>
    <definedName name="SomRatioRendAvoir_P3" localSheetId="3">#REF!</definedName>
    <definedName name="SomRatioRendAvoir_P3">#REF!</definedName>
    <definedName name="SomRatioRendAvoir_P4" localSheetId="1">#REF!</definedName>
    <definedName name="SomRatioRendAvoir_P4" localSheetId="3">#REF!</definedName>
    <definedName name="SomRatioRendAvoir_P4">#REF!</definedName>
    <definedName name="SomRatioRendAvoir_P5" localSheetId="1">#REF!</definedName>
    <definedName name="SomRatioRendAvoir_P5" localSheetId="3">#REF!</definedName>
    <definedName name="SomRatioRendAvoir_P5">#REF!</definedName>
    <definedName name="SomTOTActif_H" localSheetId="1">#REF!</definedName>
    <definedName name="SomTOTActif_H" localSheetId="3">#REF!</definedName>
    <definedName name="SomTOTActif_H">#REF!</definedName>
    <definedName name="SomTOTActif_P" localSheetId="1">#REF!</definedName>
    <definedName name="SomTOTActif_P" localSheetId="3">#REF!</definedName>
    <definedName name="SomTOTActif_P">#REF!</definedName>
    <definedName name="SomTOTActifCT_H" localSheetId="1">#REF!</definedName>
    <definedName name="SomTOTActifCT_H" localSheetId="3">#REF!</definedName>
    <definedName name="SomTOTActifCT_H">#REF!</definedName>
    <definedName name="SomTOTActifCT_P" localSheetId="1">#REF!</definedName>
    <definedName name="SomTOTActifCT_P" localSheetId="3">#REF!</definedName>
    <definedName name="SomTOTActifCT_P">#REF!</definedName>
    <definedName name="SomTOTCapitauxP_H" localSheetId="1">#REF!</definedName>
    <definedName name="SomTOTCapitauxP_H" localSheetId="3">#REF!</definedName>
    <definedName name="SomTOTCapitauxP_H">#REF!</definedName>
    <definedName name="SomTOTCapitauxP_P" localSheetId="1">#REF!</definedName>
    <definedName name="SomTOTCapitauxP_P" localSheetId="3">#REF!</definedName>
    <definedName name="SomTOTCapitauxP_P">#REF!</definedName>
    <definedName name="SomTOTChiffreAff_H" localSheetId="1">#REF!</definedName>
    <definedName name="SomTOTChiffreAff_H" localSheetId="3">#REF!</definedName>
    <definedName name="SomTOTChiffreAff_H">#REF!</definedName>
    <definedName name="SomTOTChiffreAff_P" localSheetId="1">#REF!</definedName>
    <definedName name="SomTOTChiffreAff_P" localSheetId="3">#REF!</definedName>
    <definedName name="SomTOTChiffreAff_P">#REF!</definedName>
    <definedName name="SomTOTPassif_H" localSheetId="1">#REF!</definedName>
    <definedName name="SomTOTPassif_H" localSheetId="3">#REF!</definedName>
    <definedName name="SomTOTPassif_H">#REF!</definedName>
    <definedName name="SomTOTPassif_P" localSheetId="1">#REF!</definedName>
    <definedName name="SomTOTPassif_P" localSheetId="3">#REF!</definedName>
    <definedName name="SomTOTPassif_P">#REF!</definedName>
    <definedName name="SomTOTPassifCT_H" localSheetId="1">#REF!</definedName>
    <definedName name="SomTOTPassifCT_H" localSheetId="3">#REF!</definedName>
    <definedName name="SomTOTPassifCT_H">#REF!</definedName>
    <definedName name="SomTOTPassifCT_P" localSheetId="1">#REF!</definedName>
    <definedName name="SomTOTPassifCT_P" localSheetId="3">#REF!</definedName>
    <definedName name="SomTOTPassifCT_P">#REF!</definedName>
    <definedName name="SOSA" localSheetId="1">#REF!</definedName>
    <definedName name="SOSA" localSheetId="3">#REF!</definedName>
    <definedName name="SOSA">#REF!</definedName>
    <definedName name="SP" localSheetId="1">#REF!</definedName>
    <definedName name="SP" localSheetId="3">#REF!</definedName>
    <definedName name="SP">#REF!</definedName>
    <definedName name="SPN1TR1">"$"</definedName>
    <definedName name="spotand">#N/A</definedName>
    <definedName name="ss" localSheetId="1">#REF!</definedName>
    <definedName name="ss" localSheetId="3">#REF!</definedName>
    <definedName name="ss">#REF!</definedName>
    <definedName name="ssdsssssssssssssssssssss" localSheetId="1">#REF!</definedName>
    <definedName name="ssdsssssssssssssssssssss" localSheetId="3">#REF!</definedName>
    <definedName name="ssdsssssssssssssssssssss">#REF!</definedName>
    <definedName name="SSP">[8]PRM!$A$17:$B$18</definedName>
    <definedName name="SSPGRD" localSheetId="1">#REF!</definedName>
    <definedName name="SSPGRD" localSheetId="3">#REF!</definedName>
    <definedName name="SSPGRD">#REF!</definedName>
    <definedName name="ssss" localSheetId="1">#REF!</definedName>
    <definedName name="ssss" localSheetId="3">#REF!</definedName>
    <definedName name="ssss">#REF!</definedName>
    <definedName name="sssss" localSheetId="1" hidden="1">#REF!</definedName>
    <definedName name="sssss" localSheetId="3" hidden="1">#REF!</definedName>
    <definedName name="sssss" hidden="1">#REF!</definedName>
    <definedName name="SSSSSS" localSheetId="1">#REF!</definedName>
    <definedName name="SSSSSS" localSheetId="3">#REF!</definedName>
    <definedName name="SSSSSS">#REF!</definedName>
    <definedName name="sssssss" hidden="1">{#N/A,#N/A,FALSE,"INV14"}</definedName>
    <definedName name="sssssss_1" hidden="1">{#N/A,#N/A,FALSE,"INV14"}</definedName>
    <definedName name="ssssssssssssss" localSheetId="1">#REF!</definedName>
    <definedName name="ssssssssssssss" localSheetId="3">#REF!</definedName>
    <definedName name="ssssssssssssss">#REF!</definedName>
    <definedName name="SSSSSSSSSSSSSSSSSSSSSSSSSSSSSS" localSheetId="1" hidden="1">#REF!</definedName>
    <definedName name="SSSSSSSSSSSSSSSSSSSSSSSSSSSSSS" localSheetId="3" hidden="1">#REF!</definedName>
    <definedName name="SSSSSSSSSSSSSSSSSSSSSSSSSSSSSS" hidden="1">#REF!</definedName>
    <definedName name="Steam_23K" localSheetId="1">#REF!</definedName>
    <definedName name="Steam_23K" localSheetId="3">#REF!</definedName>
    <definedName name="Steam_23K">#REF!</definedName>
    <definedName name="Steam_5K" localSheetId="1">#REF!</definedName>
    <definedName name="Steam_5K" localSheetId="3">#REF!</definedName>
    <definedName name="Steam_5K">#REF!</definedName>
    <definedName name="Steam_87K" localSheetId="1">#REF!</definedName>
    <definedName name="Steam_87K" localSheetId="3">#REF!</definedName>
    <definedName name="Steam_87K">#REF!</definedName>
    <definedName name="Steam_Chart" localSheetId="1">#REF!</definedName>
    <definedName name="Steam_Chart" localSheetId="3">#REF!</definedName>
    <definedName name="Steam_Chart">#REF!</definedName>
    <definedName name="Steam_enthalpy10_GJpT" localSheetId="1">#REF!</definedName>
    <definedName name="Steam_enthalpy10_GJpT" localSheetId="3">#REF!</definedName>
    <definedName name="Steam_enthalpy10_GJpT">#REF!</definedName>
    <definedName name="Steam_main" localSheetId="1">#REF!</definedName>
    <definedName name="Steam_main" localSheetId="3">#REF!</definedName>
    <definedName name="Steam_main">#REF!</definedName>
    <definedName name="Steam_nett10_GJpT" localSheetId="1">#REF!</definedName>
    <definedName name="Steam_nett10_GJpT" localSheetId="3">#REF!</definedName>
    <definedName name="Steam_nett10_GJpT">#REF!</definedName>
    <definedName name="Steam_nettowarmtevraag_GJpT" localSheetId="1">#REF!</definedName>
    <definedName name="Steam_nettowarmtevraag_GJpT" localSheetId="3">#REF!</definedName>
    <definedName name="Steam_nettowarmtevraag_GJpT">#REF!</definedName>
    <definedName name="Steam_spec.enthalpy_GJpT" localSheetId="1">#REF!</definedName>
    <definedName name="Steam_spec.enthalpy_GJpT" localSheetId="3">#REF!</definedName>
    <definedName name="Steam_spec.enthalpy_GJpT">#REF!</definedName>
    <definedName name="SteamNetto_spec.enthalpy_GJpT" localSheetId="1">#REF!</definedName>
    <definedName name="SteamNetto_spec.enthalpy_GJpT" localSheetId="3">#REF!</definedName>
    <definedName name="SteamNetto_spec.enthalpy_GJpT">#REF!</definedName>
    <definedName name="STM_EXP_10" localSheetId="1">#REF!</definedName>
    <definedName name="STM_EXP_10" localSheetId="3">#REF!</definedName>
    <definedName name="STM_EXP_10">#REF!</definedName>
    <definedName name="STM_PET_10" localSheetId="1">#REF!</definedName>
    <definedName name="STM_PET_10" localSheetId="3">#REF!</definedName>
    <definedName name="STM_PET_10">#REF!</definedName>
    <definedName name="STM_PTA_10" localSheetId="1">#REF!</definedName>
    <definedName name="STM_PTA_10" localSheetId="3">#REF!</definedName>
    <definedName name="STM_PTA_10">#REF!</definedName>
    <definedName name="STM_REST_10" localSheetId="1">#REF!</definedName>
    <definedName name="STM_REST_10" localSheetId="3">#REF!</definedName>
    <definedName name="STM_REST_10">#REF!</definedName>
    <definedName name="Stm_VPSum" localSheetId="1">#REF!</definedName>
    <definedName name="Stm_VPSum" localSheetId="3">#REF!</definedName>
    <definedName name="Stm_VPSum">#REF!</definedName>
    <definedName name="STMATA" localSheetId="1">#REF!</definedName>
    <definedName name="STMATA" localSheetId="3">#REF!</definedName>
    <definedName name="STMATA">#REF!</definedName>
    <definedName name="STMSAT" localSheetId="1">#REF!</definedName>
    <definedName name="STMSAT" localSheetId="3">#REF!</definedName>
    <definedName name="STMSAT">#REF!</definedName>
    <definedName name="STMTBL" localSheetId="1">#REF!</definedName>
    <definedName name="STMTBL" localSheetId="3">#REF!</definedName>
    <definedName name="STMTBL">#REF!</definedName>
    <definedName name="Stock_Baht" localSheetId="1">#REF!</definedName>
    <definedName name="Stock_Baht" localSheetId="3">#REF!</definedName>
    <definedName name="Stock_Baht">#REF!</definedName>
    <definedName name="stores" localSheetId="1">#REF!</definedName>
    <definedName name="stores" localSheetId="3">#REF!</definedName>
    <definedName name="stores">#REF!</definedName>
    <definedName name="subsystem_lookup_table" localSheetId="1">#REF!</definedName>
    <definedName name="subsystem_lookup_table" localSheetId="3">#REF!</definedName>
    <definedName name="subsystem_lookup_table">#REF!</definedName>
    <definedName name="SUCGUNAIR">"$#REF!.$D$179"</definedName>
    <definedName name="SUMM" localSheetId="1">#REF!</definedName>
    <definedName name="SUMM" localSheetId="3">#REF!</definedName>
    <definedName name="SUMM">#REF!</definedName>
    <definedName name="SUMMARY" localSheetId="1">#REF!</definedName>
    <definedName name="SUMMARY" localSheetId="3">#REF!</definedName>
    <definedName name="SUMMARY">#REF!</definedName>
    <definedName name="summary1">#N/A</definedName>
    <definedName name="SURA"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1">#REF!</definedName>
    <definedName name="t.agua" localSheetId="3">#REF!</definedName>
    <definedName name="t.agua">#REF!</definedName>
    <definedName name="t.alm.001" localSheetId="1">#REF!</definedName>
    <definedName name="t.alm.001" localSheetId="3">#REF!</definedName>
    <definedName name="t.alm.001">#REF!</definedName>
    <definedName name="t.alm.002" localSheetId="1">#REF!</definedName>
    <definedName name="t.alm.002" localSheetId="3">#REF!</definedName>
    <definedName name="t.alm.002">#REF!</definedName>
    <definedName name="t.mes." localSheetId="1">#REF!</definedName>
    <definedName name="t.mes." localSheetId="3">#REF!</definedName>
    <definedName name="t.mes.">#REF!</definedName>
    <definedName name="T_1">1000</definedName>
    <definedName name="T_2">1000</definedName>
    <definedName name="t9113.01" localSheetId="1">#REF!</definedName>
    <definedName name="t9113.01" localSheetId="3">#REF!</definedName>
    <definedName name="t9113.01">#REF!</definedName>
    <definedName name="t9113.99" localSheetId="1">#REF!</definedName>
    <definedName name="t9113.99" localSheetId="3">#REF!</definedName>
    <definedName name="t9113.99">#REF!</definedName>
    <definedName name="TABLA" localSheetId="1">#REF!</definedName>
    <definedName name="TABLA" localSheetId="3">#REF!</definedName>
    <definedName name="TABLA">#REF!</definedName>
    <definedName name="TABLA1" localSheetId="1">#REF!</definedName>
    <definedName name="TABLA1" localSheetId="3">#REF!</definedName>
    <definedName name="TABLA1">#REF!</definedName>
    <definedName name="TABLAA" localSheetId="1">#REF!</definedName>
    <definedName name="TABLAA" localSheetId="3">#REF!</definedName>
    <definedName name="TABLAA">#REF!</definedName>
    <definedName name="TABLAB" localSheetId="1">#REF!</definedName>
    <definedName name="TABLAB" localSheetId="3">#REF!</definedName>
    <definedName name="TABLAB">#REF!</definedName>
    <definedName name="TABLAPRO" localSheetId="1">#REF!</definedName>
    <definedName name="TABLAPRO" localSheetId="3">#REF!</definedName>
    <definedName name="TABLAPRO">#REF!</definedName>
    <definedName name="TABLE" localSheetId="1">#REF!</definedName>
    <definedName name="TABLE" localSheetId="3">#REF!</definedName>
    <definedName name="TABLE">#REF!</definedName>
    <definedName name="TABLE___3" localSheetId="1">#REF!</definedName>
    <definedName name="TABLE___3" localSheetId="3">#REF!</definedName>
    <definedName name="TABLE___3">#REF!</definedName>
    <definedName name="TABLE___4" localSheetId="1">#REF!</definedName>
    <definedName name="TABLE___4" localSheetId="3">#REF!</definedName>
    <definedName name="TABLE___4">#REF!</definedName>
    <definedName name="TABLE___7" localSheetId="1">#REF!</definedName>
    <definedName name="TABLE___7" localSheetId="3">#REF!</definedName>
    <definedName name="TABLE___7">#REF!</definedName>
    <definedName name="TABLE___8" localSheetId="1">#REF!</definedName>
    <definedName name="TABLE___8" localSheetId="3">#REF!</definedName>
    <definedName name="TABLE___8">#REF!</definedName>
    <definedName name="TABLE___9" localSheetId="1">#REF!</definedName>
    <definedName name="TABLE___9" localSheetId="3">#REF!</definedName>
    <definedName name="TABLE___9">#REF!</definedName>
    <definedName name="TABLE_10" localSheetId="1">#REF!</definedName>
    <definedName name="TABLE_10" localSheetId="3">#REF!</definedName>
    <definedName name="TABLE_10">#REF!</definedName>
    <definedName name="TABLE_10___3" localSheetId="1">#REF!</definedName>
    <definedName name="TABLE_10___3" localSheetId="3">#REF!</definedName>
    <definedName name="TABLE_10___3">#REF!</definedName>
    <definedName name="TABLE_10___8" localSheetId="1">#REF!</definedName>
    <definedName name="TABLE_10___8" localSheetId="3">#REF!</definedName>
    <definedName name="TABLE_10___8">#REF!</definedName>
    <definedName name="TABLE_11" localSheetId="1">#REF!</definedName>
    <definedName name="TABLE_11" localSheetId="3">#REF!</definedName>
    <definedName name="TABLE_11">#REF!</definedName>
    <definedName name="TABLE_11___3" localSheetId="1">#REF!</definedName>
    <definedName name="TABLE_11___3" localSheetId="3">#REF!</definedName>
    <definedName name="TABLE_11___3">#REF!</definedName>
    <definedName name="TABLE_11___8" localSheetId="1">#REF!</definedName>
    <definedName name="TABLE_11___8" localSheetId="3">#REF!</definedName>
    <definedName name="TABLE_11___8">#REF!</definedName>
    <definedName name="TABLE_12" localSheetId="1">#REF!</definedName>
    <definedName name="TABLE_12" localSheetId="3">#REF!</definedName>
    <definedName name="TABLE_12">#REF!</definedName>
    <definedName name="TABLE_12___3" localSheetId="1">#REF!</definedName>
    <definedName name="TABLE_12___3" localSheetId="3">#REF!</definedName>
    <definedName name="TABLE_12___3">#REF!</definedName>
    <definedName name="TABLE_12___8" localSheetId="1">#REF!</definedName>
    <definedName name="TABLE_12___8" localSheetId="3">#REF!</definedName>
    <definedName name="TABLE_12___8">#REF!</definedName>
    <definedName name="TABLE_13" localSheetId="1">#REF!</definedName>
    <definedName name="TABLE_13" localSheetId="3">#REF!</definedName>
    <definedName name="TABLE_13">#REF!</definedName>
    <definedName name="TABLE_13___3" localSheetId="1">#REF!</definedName>
    <definedName name="TABLE_13___3" localSheetId="3">#REF!</definedName>
    <definedName name="TABLE_13___3">#REF!</definedName>
    <definedName name="TABLE_14" localSheetId="1">#REF!</definedName>
    <definedName name="TABLE_14" localSheetId="3">#REF!</definedName>
    <definedName name="TABLE_14">#REF!</definedName>
    <definedName name="TABLE_14___3" localSheetId="1">#REF!</definedName>
    <definedName name="TABLE_14___3" localSheetId="3">#REF!</definedName>
    <definedName name="TABLE_14___3">#REF!</definedName>
    <definedName name="TABLE_15" localSheetId="1">#REF!</definedName>
    <definedName name="TABLE_15" localSheetId="3">#REF!</definedName>
    <definedName name="TABLE_15">#REF!</definedName>
    <definedName name="TABLE_15___3" localSheetId="1">#REF!</definedName>
    <definedName name="TABLE_15___3" localSheetId="3">#REF!</definedName>
    <definedName name="TABLE_15___3">#REF!</definedName>
    <definedName name="TABLE_2" localSheetId="1">#REF!</definedName>
    <definedName name="TABLE_2" localSheetId="3">#REF!</definedName>
    <definedName name="TABLE_2">#REF!</definedName>
    <definedName name="TABLE_2___3" localSheetId="1">#REF!</definedName>
    <definedName name="TABLE_2___3" localSheetId="3">#REF!</definedName>
    <definedName name="TABLE_2___3">#REF!</definedName>
    <definedName name="TABLE_2___4" localSheetId="1">#REF!</definedName>
    <definedName name="TABLE_2___4" localSheetId="3">#REF!</definedName>
    <definedName name="TABLE_2___4">#REF!</definedName>
    <definedName name="TABLE_2___7" localSheetId="1">#REF!</definedName>
    <definedName name="TABLE_2___7" localSheetId="3">#REF!</definedName>
    <definedName name="TABLE_2___7">#REF!</definedName>
    <definedName name="TABLE_2___8" localSheetId="1">#REF!</definedName>
    <definedName name="TABLE_2___8" localSheetId="3">#REF!</definedName>
    <definedName name="TABLE_2___8">#REF!</definedName>
    <definedName name="TABLE_2___9" localSheetId="1">#REF!</definedName>
    <definedName name="TABLE_2___9" localSheetId="3">#REF!</definedName>
    <definedName name="TABLE_2___9">#REF!</definedName>
    <definedName name="TABLE_3" localSheetId="1">#REF!</definedName>
    <definedName name="TABLE_3" localSheetId="3">#REF!</definedName>
    <definedName name="TABLE_3">#REF!</definedName>
    <definedName name="TABLE_3___3" localSheetId="1">#REF!</definedName>
    <definedName name="TABLE_3___3" localSheetId="3">#REF!</definedName>
    <definedName name="TABLE_3___3">#REF!</definedName>
    <definedName name="TABLE_3___4" localSheetId="1">#REF!</definedName>
    <definedName name="TABLE_3___4" localSheetId="3">#REF!</definedName>
    <definedName name="TABLE_3___4">#REF!</definedName>
    <definedName name="TABLE_3___7" localSheetId="1">#REF!</definedName>
    <definedName name="TABLE_3___7" localSheetId="3">#REF!</definedName>
    <definedName name="TABLE_3___7">#REF!</definedName>
    <definedName name="TABLE_3___8" localSheetId="1">#REF!</definedName>
    <definedName name="TABLE_3___8" localSheetId="3">#REF!</definedName>
    <definedName name="TABLE_3___8">#REF!</definedName>
    <definedName name="TABLE_3___9" localSheetId="1">#REF!</definedName>
    <definedName name="TABLE_3___9" localSheetId="3">#REF!</definedName>
    <definedName name="TABLE_3___9">#REF!</definedName>
    <definedName name="TABLE_4" localSheetId="1">#REF!</definedName>
    <definedName name="TABLE_4" localSheetId="3">#REF!</definedName>
    <definedName name="TABLE_4">#REF!</definedName>
    <definedName name="TABLE_4___3" localSheetId="1">#REF!</definedName>
    <definedName name="TABLE_4___3" localSheetId="3">#REF!</definedName>
    <definedName name="TABLE_4___3">#REF!</definedName>
    <definedName name="TABLE_4___4" localSheetId="1">#REF!</definedName>
    <definedName name="TABLE_4___4" localSheetId="3">#REF!</definedName>
    <definedName name="TABLE_4___4">#REF!</definedName>
    <definedName name="TABLE_4___7" localSheetId="1">#REF!</definedName>
    <definedName name="TABLE_4___7" localSheetId="3">#REF!</definedName>
    <definedName name="TABLE_4___7">#REF!</definedName>
    <definedName name="TABLE_4___8" localSheetId="1">#REF!</definedName>
    <definedName name="TABLE_4___8" localSheetId="3">#REF!</definedName>
    <definedName name="TABLE_4___8">#REF!</definedName>
    <definedName name="TABLE_4___9" localSheetId="1">#REF!</definedName>
    <definedName name="TABLE_4___9" localSheetId="3">#REF!</definedName>
    <definedName name="TABLE_4___9">#REF!</definedName>
    <definedName name="TABLE_5" localSheetId="1">#REF!</definedName>
    <definedName name="TABLE_5" localSheetId="3">#REF!</definedName>
    <definedName name="TABLE_5">#REF!</definedName>
    <definedName name="TABLE_5___3" localSheetId="1">#REF!</definedName>
    <definedName name="TABLE_5___3" localSheetId="3">#REF!</definedName>
    <definedName name="TABLE_5___3">#REF!</definedName>
    <definedName name="TABLE_5___4" localSheetId="1">#REF!</definedName>
    <definedName name="TABLE_5___4" localSheetId="3">#REF!</definedName>
    <definedName name="TABLE_5___4">#REF!</definedName>
    <definedName name="TABLE_5___7" localSheetId="1">#REF!</definedName>
    <definedName name="TABLE_5___7" localSheetId="3">#REF!</definedName>
    <definedName name="TABLE_5___7">#REF!</definedName>
    <definedName name="TABLE_5___8" localSheetId="1">#REF!</definedName>
    <definedName name="TABLE_5___8" localSheetId="3">#REF!</definedName>
    <definedName name="TABLE_5___8">#REF!</definedName>
    <definedName name="TABLE_5___9" localSheetId="1">#REF!</definedName>
    <definedName name="TABLE_5___9" localSheetId="3">#REF!</definedName>
    <definedName name="TABLE_5___9">#REF!</definedName>
    <definedName name="TABLE_6" localSheetId="1">#REF!</definedName>
    <definedName name="TABLE_6" localSheetId="3">#REF!</definedName>
    <definedName name="TABLE_6">#REF!</definedName>
    <definedName name="TABLE_6___3" localSheetId="1">#REF!</definedName>
    <definedName name="TABLE_6___3" localSheetId="3">#REF!</definedName>
    <definedName name="TABLE_6___3">#REF!</definedName>
    <definedName name="TABLE_6___4" localSheetId="1">#REF!</definedName>
    <definedName name="TABLE_6___4" localSheetId="3">#REF!</definedName>
    <definedName name="TABLE_6___4">#REF!</definedName>
    <definedName name="TABLE_6___7" localSheetId="1">#REF!</definedName>
    <definedName name="TABLE_6___7" localSheetId="3">#REF!</definedName>
    <definedName name="TABLE_6___7">#REF!</definedName>
    <definedName name="TABLE_6___8" localSheetId="1">#REF!</definedName>
    <definedName name="TABLE_6___8" localSheetId="3">#REF!</definedName>
    <definedName name="TABLE_6___8">#REF!</definedName>
    <definedName name="TABLE_6___9" localSheetId="1">#REF!</definedName>
    <definedName name="TABLE_6___9" localSheetId="3">#REF!</definedName>
    <definedName name="TABLE_6___9">#REF!</definedName>
    <definedName name="TABLE_7___3" localSheetId="1">#REF!</definedName>
    <definedName name="TABLE_7___3" localSheetId="3">#REF!</definedName>
    <definedName name="TABLE_7___3">#REF!</definedName>
    <definedName name="TABLE_7___8" localSheetId="1">#REF!</definedName>
    <definedName name="TABLE_7___8" localSheetId="3">#REF!</definedName>
    <definedName name="TABLE_7___8">#REF!</definedName>
    <definedName name="TABLE_8___3" localSheetId="1">#REF!</definedName>
    <definedName name="TABLE_8___3" localSheetId="3">#REF!</definedName>
    <definedName name="TABLE_8___3">#REF!</definedName>
    <definedName name="TABLE_8___8" localSheetId="1">#REF!</definedName>
    <definedName name="TABLE_8___8" localSheetId="3">#REF!</definedName>
    <definedName name="TABLE_8___8">#REF!</definedName>
    <definedName name="TABLE_9___3" localSheetId="1">#REF!</definedName>
    <definedName name="TABLE_9___3" localSheetId="3">#REF!</definedName>
    <definedName name="TABLE_9___3">#REF!</definedName>
    <definedName name="TABLE_9___8" localSheetId="1">#REF!</definedName>
    <definedName name="TABLE_9___8" localSheetId="3">#REF!</definedName>
    <definedName name="TABLE_9___8">#REF!</definedName>
    <definedName name="TABLEAU1" localSheetId="1">#REF!</definedName>
    <definedName name="TABLEAU1" localSheetId="3">#REF!</definedName>
    <definedName name="TABLEAU1">#REF!</definedName>
    <definedName name="TABLEAU2" localSheetId="1">#REF!</definedName>
    <definedName name="TABLEAU2" localSheetId="3">#REF!</definedName>
    <definedName name="TABLEAU2">#REF!</definedName>
    <definedName name="TableName">"Dummy"</definedName>
    <definedName name="tacat" localSheetId="1">#REF!</definedName>
    <definedName name="tacat" localSheetId="3">#REF!</definedName>
    <definedName name="tacat">#REF!</definedName>
    <definedName name="tachem" localSheetId="1">#REF!</definedName>
    <definedName name="tachem" localSheetId="3">#REF!</definedName>
    <definedName name="tachem">#REF!</definedName>
    <definedName name="tadep" localSheetId="1">#REF!</definedName>
    <definedName name="tadep" localSheetId="3">#REF!</definedName>
    <definedName name="tadep">#REF!</definedName>
    <definedName name="tafixed" localSheetId="1">#REF!</definedName>
    <definedName name="tafixed" localSheetId="3">#REF!</definedName>
    <definedName name="tafixed">#REF!</definedName>
    <definedName name="tapow" localSheetId="1">#REF!</definedName>
    <definedName name="tapow" localSheetId="3">#REF!</definedName>
    <definedName name="tapow">#REF!</definedName>
    <definedName name="taprice" localSheetId="1">#REF!</definedName>
    <definedName name="taprice" localSheetId="3">#REF!</definedName>
    <definedName name="taprice">#REF!</definedName>
    <definedName name="taprod" localSheetId="1">#REF!</definedName>
    <definedName name="taprod" localSheetId="3">#REF!</definedName>
    <definedName name="taprod">#REF!</definedName>
    <definedName name="tapx" localSheetId="1">#REF!</definedName>
    <definedName name="tapx" localSheetId="3">#REF!</definedName>
    <definedName name="tapx">#REF!</definedName>
    <definedName name="taroy" localSheetId="1">#REF!</definedName>
    <definedName name="taroy" localSheetId="3">#REF!</definedName>
    <definedName name="taroy">#REF!</definedName>
    <definedName name="TARRAGONAACETONA" localSheetId="1">#REF!</definedName>
    <definedName name="TARRAGONAACETONA" localSheetId="3">#REF!</definedName>
    <definedName name="TARRAGONAACETONA">#REF!</definedName>
    <definedName name="tautil" localSheetId="1">#REF!</definedName>
    <definedName name="tautil" localSheetId="3">#REF!</definedName>
    <definedName name="tautil">#REF!</definedName>
    <definedName name="tawaste" localSheetId="1">#REF!</definedName>
    <definedName name="tawaste" localSheetId="3">#REF!</definedName>
    <definedName name="tawaste">#REF!</definedName>
    <definedName name="tblMicWork" localSheetId="1">#REF!</definedName>
    <definedName name="tblMicWork" localSheetId="3">#REF!</definedName>
    <definedName name="tblMicWork">#REF!</definedName>
    <definedName name="TC" localSheetId="1">#REF!</definedName>
    <definedName name="TC" localSheetId="3">#REF!</definedName>
    <definedName name="TC">#REF!</definedName>
    <definedName name="TE_501" localSheetId="1">#REF!</definedName>
    <definedName name="TE_501" localSheetId="3">#REF!</definedName>
    <definedName name="TE_501">#REF!</definedName>
    <definedName name="TE_502" localSheetId="1">#REF!</definedName>
    <definedName name="TE_502" localSheetId="3">#REF!</definedName>
    <definedName name="TE_502">#REF!</definedName>
    <definedName name="TE_511" localSheetId="1">#REF!</definedName>
    <definedName name="TE_511" localSheetId="3">#REF!</definedName>
    <definedName name="TE_511">#REF!</definedName>
    <definedName name="TE_521" localSheetId="1">#REF!</definedName>
    <definedName name="TE_521" localSheetId="3">#REF!</definedName>
    <definedName name="TE_521">#REF!</definedName>
    <definedName name="TE_553" localSheetId="1">#REF!</definedName>
    <definedName name="TE_553" localSheetId="3">#REF!</definedName>
    <definedName name="TE_553">#REF!</definedName>
    <definedName name="TE_571" localSheetId="1">#REF!</definedName>
    <definedName name="TE_571" localSheetId="3">#REF!</definedName>
    <definedName name="TE_571">#REF!</definedName>
    <definedName name="TE_573" localSheetId="1">#REF!</definedName>
    <definedName name="TE_573" localSheetId="3">#REF!</definedName>
    <definedName name="TE_573">#REF!</definedName>
    <definedName name="TE_581" localSheetId="1">#REF!</definedName>
    <definedName name="TE_581" localSheetId="3">#REF!</definedName>
    <definedName name="TE_581">#REF!</definedName>
    <definedName name="TE_582" localSheetId="1">#REF!</definedName>
    <definedName name="TE_582" localSheetId="3">#REF!</definedName>
    <definedName name="TE_582">#REF!</definedName>
    <definedName name="TE_583" localSheetId="1">#REF!</definedName>
    <definedName name="TE_583" localSheetId="3">#REF!</definedName>
    <definedName name="TE_583">#REF!</definedName>
    <definedName name="TE_741" localSheetId="1">#REF!</definedName>
    <definedName name="TE_741" localSheetId="3">#REF!</definedName>
    <definedName name="TE_741">#REF!</definedName>
    <definedName name="TE_791" localSheetId="1">#REF!</definedName>
    <definedName name="TE_791" localSheetId="3">#REF!</definedName>
    <definedName name="TE_791">#REF!</definedName>
    <definedName name="TE_806" localSheetId="1">#REF!</definedName>
    <definedName name="TE_806" localSheetId="3">#REF!</definedName>
    <definedName name="TE_806">#REF!</definedName>
    <definedName name="TE_807" localSheetId="1">#REF!</definedName>
    <definedName name="TE_807" localSheetId="3">#REF!</definedName>
    <definedName name="TE_807">#REF!</definedName>
    <definedName name="TE_808" localSheetId="1">#REF!</definedName>
    <definedName name="TE_808" localSheetId="3">#REF!</definedName>
    <definedName name="TE_808">#REF!</definedName>
    <definedName name="TE_812" localSheetId="1">#REF!</definedName>
    <definedName name="TE_812" localSheetId="3">#REF!</definedName>
    <definedName name="TE_812">#REF!</definedName>
    <definedName name="TE_916" localSheetId="1">#REF!</definedName>
    <definedName name="TE_916" localSheetId="3">#REF!</definedName>
    <definedName name="TE_916">#REF!</definedName>
    <definedName name="TE_961" localSheetId="1">#REF!</definedName>
    <definedName name="TE_961" localSheetId="3">#REF!</definedName>
    <definedName name="TE_961">#REF!</definedName>
    <definedName name="TEMP_REFERENCE" localSheetId="1">#REF!</definedName>
    <definedName name="TEMP_REFERENCE" localSheetId="3">#REF!</definedName>
    <definedName name="TEMP_REFERENCE">#REF!</definedName>
    <definedName name="TESORACUM" localSheetId="1">#REF!</definedName>
    <definedName name="TESORACUM" localSheetId="3">#REF!</definedName>
    <definedName name="TESORACUM">#REF!</definedName>
    <definedName name="Tesoreríaacum" localSheetId="1">#REF!</definedName>
    <definedName name="Tesoreríaacum" localSheetId="3">#REF!</definedName>
    <definedName name="Tesoreríaacum">#REF!</definedName>
    <definedName name="Tesoreríames" localSheetId="1">#REF!</definedName>
    <definedName name="Tesoreríames" localSheetId="3">#REF!</definedName>
    <definedName name="Tesoreríames">#REF!</definedName>
    <definedName name="TesoreríaPrev" localSheetId="1">#REF!</definedName>
    <definedName name="TesoreríaPrev" localSheetId="3">#REF!</definedName>
    <definedName name="TesoreríaPrev">#REF!</definedName>
    <definedName name="test">#N/A</definedName>
    <definedName name="TEST0" localSheetId="1">#REF!</definedName>
    <definedName name="TEST0" localSheetId="3">#REF!</definedName>
    <definedName name="TEST0">#REF!</definedName>
    <definedName name="TEST1" localSheetId="1">#REF!</definedName>
    <definedName name="TEST1" localSheetId="3">#REF!</definedName>
    <definedName name="TEST1">#REF!</definedName>
    <definedName name="TEST10" localSheetId="1">#REF!</definedName>
    <definedName name="TEST10" localSheetId="3">#REF!</definedName>
    <definedName name="TEST10">#REF!</definedName>
    <definedName name="TEST11" localSheetId="1">#REF!</definedName>
    <definedName name="TEST11" localSheetId="3">#REF!</definedName>
    <definedName name="TEST11">#REF!</definedName>
    <definedName name="TEST12" localSheetId="1">#REF!</definedName>
    <definedName name="TEST12" localSheetId="3">#REF!</definedName>
    <definedName name="TEST12">#REF!</definedName>
    <definedName name="TEST13" localSheetId="1">#REF!</definedName>
    <definedName name="TEST13" localSheetId="3">#REF!</definedName>
    <definedName name="TEST13">#REF!</definedName>
    <definedName name="TEST14" localSheetId="1">#REF!</definedName>
    <definedName name="TEST14" localSheetId="3">#REF!</definedName>
    <definedName name="TEST14">#REF!</definedName>
    <definedName name="TEST15" localSheetId="1">#REF!</definedName>
    <definedName name="TEST15" localSheetId="3">#REF!</definedName>
    <definedName name="TEST15">#REF!</definedName>
    <definedName name="TEST16" localSheetId="1">#REF!</definedName>
    <definedName name="TEST16" localSheetId="3">#REF!</definedName>
    <definedName name="TEST16">#REF!</definedName>
    <definedName name="TEST2" localSheetId="1">#REF!</definedName>
    <definedName name="TEST2" localSheetId="3">#REF!</definedName>
    <definedName name="TEST2">#REF!</definedName>
    <definedName name="TEST3" localSheetId="1">#REF!</definedName>
    <definedName name="TEST3" localSheetId="3">#REF!</definedName>
    <definedName name="TEST3">#REF!</definedName>
    <definedName name="TEST4" localSheetId="1">#REF!</definedName>
    <definedName name="TEST4" localSheetId="3">#REF!</definedName>
    <definedName name="TEST4">#REF!</definedName>
    <definedName name="TEST5" localSheetId="1">#REF!</definedName>
    <definedName name="TEST5" localSheetId="3">#REF!</definedName>
    <definedName name="TEST5">#REF!</definedName>
    <definedName name="TEST6" localSheetId="1">#REF!</definedName>
    <definedName name="TEST6" localSheetId="3">#REF!</definedName>
    <definedName name="TEST6">#REF!</definedName>
    <definedName name="TEST7" localSheetId="1">#REF!</definedName>
    <definedName name="TEST7" localSheetId="3">#REF!</definedName>
    <definedName name="TEST7">#REF!</definedName>
    <definedName name="TEST8" localSheetId="1">#REF!</definedName>
    <definedName name="TEST8" localSheetId="3">#REF!</definedName>
    <definedName name="TEST8">#REF!</definedName>
    <definedName name="TEST9" localSheetId="1">#REF!</definedName>
    <definedName name="TEST9" localSheetId="3">#REF!</definedName>
    <definedName name="TEST9">#REF!</definedName>
    <definedName name="TESTHKEY" localSheetId="1">#REF!</definedName>
    <definedName name="TESTHKEY" localSheetId="3">#REF!</definedName>
    <definedName name="TESTHKEY">#REF!</definedName>
    <definedName name="TESTKEYS" localSheetId="1">#REF!</definedName>
    <definedName name="TESTKEYS" localSheetId="3">#REF!</definedName>
    <definedName name="TESTKEYS">#REF!</definedName>
    <definedName name="TESTVKEY" localSheetId="1">#REF!</definedName>
    <definedName name="TESTVKEY" localSheetId="3">#REF!</definedName>
    <definedName name="TESTVKEY">#REF!</definedName>
    <definedName name="TextRefCopy1" localSheetId="1">#REF!</definedName>
    <definedName name="TextRefCopy1" localSheetId="3">#REF!</definedName>
    <definedName name="TextRefCopy1">#REF!</definedName>
    <definedName name="TextRefCopy2" localSheetId="1">#REF!</definedName>
    <definedName name="TextRefCopy2" localSheetId="3">#REF!</definedName>
    <definedName name="TextRefCopy2">#REF!</definedName>
    <definedName name="TextRefCopyRangeCount" hidden="1">4</definedName>
    <definedName name="tf" localSheetId="1">#REF!</definedName>
    <definedName name="tf" localSheetId="3">#REF!</definedName>
    <definedName name="tf">#REF!</definedName>
    <definedName name="tgfg" localSheetId="1">#REF!</definedName>
    <definedName name="tgfg" localSheetId="3">#REF!</definedName>
    <definedName name="tgfg">#REF!</definedName>
    <definedName name="thb" localSheetId="1">#REF!</definedName>
    <definedName name="thb" localSheetId="3">#REF!</definedName>
    <definedName name="thb">#REF!</definedName>
    <definedName name="Third" localSheetId="1">#REF!</definedName>
    <definedName name="Third" localSheetId="3">#REF!</definedName>
    <definedName name="Third">#REF!</definedName>
    <definedName name="TIGA" localSheetId="1">#REF!</definedName>
    <definedName name="TIGA" localSheetId="3">#REF!</definedName>
    <definedName name="TIGA">#REF!</definedName>
    <definedName name="TiO2_Chart" localSheetId="1">#REF!</definedName>
    <definedName name="TiO2_Chart" localSheetId="3">#REF!</definedName>
    <definedName name="TiO2_Chart">#REF!</definedName>
    <definedName name="TiO2_VPSum" localSheetId="1">#REF!</definedName>
    <definedName name="TiO2_VPSum" localSheetId="3">#REF!</definedName>
    <definedName name="TiO2_VPSum">#REF!</definedName>
    <definedName name="TITRE" localSheetId="1">#REF!</definedName>
    <definedName name="TITRE" localSheetId="3">#REF!</definedName>
    <definedName name="TITRE">#REF!</definedName>
    <definedName name="TMACC" localSheetId="1">#REF!</definedName>
    <definedName name="TMACC" localSheetId="3">#REF!</definedName>
    <definedName name="TMACC">#REF!</definedName>
    <definedName name="TO">[6]Value!$B$6</definedName>
    <definedName name="To_Sell" localSheetId="1">#REF!,#REF!</definedName>
    <definedName name="To_Sell" localSheetId="3">#REF!,#REF!</definedName>
    <definedName name="To_Sell">#REF!,#REF!</definedName>
    <definedName name="Tot" localSheetId="1">#REF!</definedName>
    <definedName name="Tot" localSheetId="3">#REF!</definedName>
    <definedName name="Tot">#REF!</definedName>
    <definedName name="TOTActif_H" localSheetId="1">#REF!</definedName>
    <definedName name="TOTActif_H" localSheetId="3">#REF!</definedName>
    <definedName name="TOTActif_H">#REF!</definedName>
    <definedName name="TOTActif_H1" localSheetId="1">#REF!</definedName>
    <definedName name="TOTActif_H1" localSheetId="3">#REF!</definedName>
    <definedName name="TOTActif_H1">#REF!</definedName>
    <definedName name="TOTActif_H2" localSheetId="1">#REF!</definedName>
    <definedName name="TOTActif_H2" localSheetId="3">#REF!</definedName>
    <definedName name="TOTActif_H2">#REF!</definedName>
    <definedName name="TOTActif_H3" localSheetId="1">#REF!</definedName>
    <definedName name="TOTActif_H3" localSheetId="3">#REF!</definedName>
    <definedName name="TOTActif_H3">#REF!</definedName>
    <definedName name="TOTActif_H4" localSheetId="1">#REF!</definedName>
    <definedName name="TOTActif_H4" localSheetId="3">#REF!</definedName>
    <definedName name="TOTActif_H4">#REF!</definedName>
    <definedName name="TOTActif_H5" localSheetId="1">#REF!</definedName>
    <definedName name="TOTActif_H5" localSheetId="3">#REF!</definedName>
    <definedName name="TOTActif_H5">#REF!</definedName>
    <definedName name="TOTActif_I" localSheetId="1">#REF!</definedName>
    <definedName name="TOTActif_I" localSheetId="3">#REF!</definedName>
    <definedName name="TOTActif_I">#REF!</definedName>
    <definedName name="TOTActif_P" localSheetId="1">#REF!</definedName>
    <definedName name="TOTActif_P" localSheetId="3">#REF!</definedName>
    <definedName name="TOTActif_P">#REF!</definedName>
    <definedName name="TOTActif_P1" localSheetId="1">#REF!</definedName>
    <definedName name="TOTActif_P1" localSheetId="3">#REF!</definedName>
    <definedName name="TOTActif_P1">#REF!</definedName>
    <definedName name="TOTActif_P2" localSheetId="1">#REF!</definedName>
    <definedName name="TOTActif_P2" localSheetId="3">#REF!</definedName>
    <definedName name="TOTActif_P2">#REF!</definedName>
    <definedName name="TOTActif_P3" localSheetId="1">#REF!</definedName>
    <definedName name="TOTActif_P3" localSheetId="3">#REF!</definedName>
    <definedName name="TOTActif_P3">#REF!</definedName>
    <definedName name="TOTActif_P4" localSheetId="1">#REF!</definedName>
    <definedName name="TOTActif_P4" localSheetId="3">#REF!</definedName>
    <definedName name="TOTActif_P4">#REF!</definedName>
    <definedName name="TOTActif_P5" localSheetId="1">#REF!</definedName>
    <definedName name="TOTActif_P5" localSheetId="3">#REF!</definedName>
    <definedName name="TOTActif_P5">#REF!</definedName>
    <definedName name="TOTActif_P6" localSheetId="1">#REF!</definedName>
    <definedName name="TOTActif_P6" localSheetId="3">#REF!</definedName>
    <definedName name="TOTActif_P6">#REF!</definedName>
    <definedName name="TOTActifCT_H" localSheetId="1">#REF!</definedName>
    <definedName name="TOTActifCT_H" localSheetId="3">#REF!</definedName>
    <definedName name="TOTActifCT_H">#REF!</definedName>
    <definedName name="TOTActifCT_P" localSheetId="1">#REF!</definedName>
    <definedName name="TOTActifCT_P" localSheetId="3">#REF!</definedName>
    <definedName name="TOTActifCT_P">#REF!</definedName>
    <definedName name="total" localSheetId="1">#REF!</definedName>
    <definedName name="total" localSheetId="3">#REF!</definedName>
    <definedName name="total">#REF!</definedName>
    <definedName name="TOTAL.TA" localSheetId="1">#REF!</definedName>
    <definedName name="TOTAL.TA" localSheetId="3">#REF!</definedName>
    <definedName name="TOTAL.TA">#REF!</definedName>
    <definedName name="Total_Interest" localSheetId="1">#REF!</definedName>
    <definedName name="Total_Interest" localSheetId="3">#REF!</definedName>
    <definedName name="Total_Interest">#REF!</definedName>
    <definedName name="Total_NG_Nm3ph" localSheetId="1">#REF!</definedName>
    <definedName name="Total_NG_Nm3ph" localSheetId="3">#REF!</definedName>
    <definedName name="Total_NG_Nm3ph">#REF!</definedName>
    <definedName name="Total_Pay" localSheetId="1">#REF!</definedName>
    <definedName name="Total_Pay" localSheetId="3">#REF!</definedName>
    <definedName name="Total_Pay">#REF!</definedName>
    <definedName name="TOTAL_REPORT" localSheetId="1">#REF!</definedName>
    <definedName name="TOTAL_REPORT" localSheetId="3">#REF!</definedName>
    <definedName name="TOTAL_REPORT">#REF!</definedName>
    <definedName name="totalpta" localSheetId="1">#REF!</definedName>
    <definedName name="totalpta" localSheetId="3">#REF!</definedName>
    <definedName name="totalpta">#REF!</definedName>
    <definedName name="TOTCapitauxP_H" localSheetId="1">#REF!</definedName>
    <definedName name="TOTCapitauxP_H" localSheetId="3">#REF!</definedName>
    <definedName name="TOTCapitauxP_H">#REF!</definedName>
    <definedName name="TOTCapitauxP_H1" localSheetId="1">#REF!</definedName>
    <definedName name="TOTCapitauxP_H1" localSheetId="3">#REF!</definedName>
    <definedName name="TOTCapitauxP_H1">#REF!</definedName>
    <definedName name="TOTCapitauxP_H2" localSheetId="1">#REF!</definedName>
    <definedName name="TOTCapitauxP_H2" localSheetId="3">#REF!</definedName>
    <definedName name="TOTCapitauxP_H2">#REF!</definedName>
    <definedName name="TOTCapitauxP_H3" localSheetId="1">#REF!</definedName>
    <definedName name="TOTCapitauxP_H3" localSheetId="3">#REF!</definedName>
    <definedName name="TOTCapitauxP_H3">#REF!</definedName>
    <definedName name="TOTCapitauxP_H4" localSheetId="1">#REF!</definedName>
    <definedName name="TOTCapitauxP_H4" localSheetId="3">#REF!</definedName>
    <definedName name="TOTCapitauxP_H4">#REF!</definedName>
    <definedName name="TOTCapitauxP_H5" localSheetId="1">#REF!</definedName>
    <definedName name="TOTCapitauxP_H5" localSheetId="3">#REF!</definedName>
    <definedName name="TOTCapitauxP_H5">#REF!</definedName>
    <definedName name="TOTCapitauxP_I" localSheetId="1">#REF!</definedName>
    <definedName name="TOTCapitauxP_I" localSheetId="3">#REF!</definedName>
    <definedName name="TOTCapitauxP_I">#REF!</definedName>
    <definedName name="TOTCapitauxP_P" localSheetId="1">#REF!</definedName>
    <definedName name="TOTCapitauxP_P" localSheetId="3">#REF!</definedName>
    <definedName name="TOTCapitauxP_P">#REF!</definedName>
    <definedName name="TOTCapitauxP_P1" localSheetId="1">#REF!</definedName>
    <definedName name="TOTCapitauxP_P1" localSheetId="3">#REF!</definedName>
    <definedName name="TOTCapitauxP_P1">#REF!</definedName>
    <definedName name="TOTCapitauxP_P2" localSheetId="1">#REF!</definedName>
    <definedName name="TOTCapitauxP_P2" localSheetId="3">#REF!</definedName>
    <definedName name="TOTCapitauxP_P2">#REF!</definedName>
    <definedName name="TOTCapitauxP_P3" localSheetId="1">#REF!</definedName>
    <definedName name="TOTCapitauxP_P3" localSheetId="3">#REF!</definedName>
    <definedName name="TOTCapitauxP_P3">#REF!</definedName>
    <definedName name="TOTCapitauxP_P4" localSheetId="1">#REF!</definedName>
    <definedName name="TOTCapitauxP_P4" localSheetId="3">#REF!</definedName>
    <definedName name="TOTCapitauxP_P4">#REF!</definedName>
    <definedName name="TOTCapitauxP_P5" localSheetId="1">#REF!</definedName>
    <definedName name="TOTCapitauxP_P5" localSheetId="3">#REF!</definedName>
    <definedName name="TOTCapitauxP_P5">#REF!</definedName>
    <definedName name="TOTCapitauxP_P6" localSheetId="1">#REF!</definedName>
    <definedName name="TOTCapitauxP_P6" localSheetId="3">#REF!</definedName>
    <definedName name="TOTCapitauxP_P6">#REF!</definedName>
    <definedName name="TOTChiffreA_H1" localSheetId="1">#REF!</definedName>
    <definedName name="TOTChiffreA_H1" localSheetId="3">#REF!</definedName>
    <definedName name="TOTChiffreA_H1">#REF!</definedName>
    <definedName name="TOTChiffreA_H2" localSheetId="1">#REF!</definedName>
    <definedName name="TOTChiffreA_H2" localSheetId="3">#REF!</definedName>
    <definedName name="TOTChiffreA_H2">#REF!</definedName>
    <definedName name="TOTChiffreA_H3" localSheetId="1">#REF!</definedName>
    <definedName name="TOTChiffreA_H3" localSheetId="3">#REF!</definedName>
    <definedName name="TOTChiffreA_H3">#REF!</definedName>
    <definedName name="TOTChiffreA_H4" localSheetId="1">#REF!</definedName>
    <definedName name="TOTChiffreA_H4" localSheetId="3">#REF!</definedName>
    <definedName name="TOTChiffreA_H4">#REF!</definedName>
    <definedName name="TOTChiffreA_H5" localSheetId="1">#REF!</definedName>
    <definedName name="TOTChiffreA_H5" localSheetId="3">#REF!</definedName>
    <definedName name="TOTChiffreA_H5">#REF!</definedName>
    <definedName name="TOTChiffreA_I1" localSheetId="1">#REF!</definedName>
    <definedName name="TOTChiffreA_I1" localSheetId="3">#REF!</definedName>
    <definedName name="TOTChiffreA_I1">#REF!</definedName>
    <definedName name="TOTChiffreA_I2" localSheetId="1">#REF!</definedName>
    <definedName name="TOTChiffreA_I2" localSheetId="3">#REF!</definedName>
    <definedName name="TOTChiffreA_I2">#REF!</definedName>
    <definedName name="TOTChiffreA_P1" localSheetId="1">#REF!</definedName>
    <definedName name="TOTChiffreA_P1" localSheetId="3">#REF!</definedName>
    <definedName name="TOTChiffreA_P1">#REF!</definedName>
    <definedName name="TOTChiffreA_P2" localSheetId="1">#REF!</definedName>
    <definedName name="TOTChiffreA_P2" localSheetId="3">#REF!</definedName>
    <definedName name="TOTChiffreA_P2">#REF!</definedName>
    <definedName name="TOTChiffreA_P3" localSheetId="1">#REF!</definedName>
    <definedName name="TOTChiffreA_P3" localSheetId="3">#REF!</definedName>
    <definedName name="TOTChiffreA_P3">#REF!</definedName>
    <definedName name="TOTChiffreA_P4" localSheetId="1">#REF!</definedName>
    <definedName name="TOTChiffreA_P4" localSheetId="3">#REF!</definedName>
    <definedName name="TOTChiffreA_P4">#REF!</definedName>
    <definedName name="TOTChiffreA_P5" localSheetId="1">#REF!</definedName>
    <definedName name="TOTChiffreA_P5" localSheetId="3">#REF!</definedName>
    <definedName name="TOTChiffreA_P5">#REF!</definedName>
    <definedName name="TOTChiffreA_P6" localSheetId="1">#REF!</definedName>
    <definedName name="TOTChiffreA_P6" localSheetId="3">#REF!</definedName>
    <definedName name="TOTChiffreA_P6">#REF!</definedName>
    <definedName name="TOTChiffreAff_H" localSheetId="1">#REF!</definedName>
    <definedName name="TOTChiffreAff_H" localSheetId="3">#REF!</definedName>
    <definedName name="TOTChiffreAff_H">#REF!</definedName>
    <definedName name="TOTChiffreAff_P" localSheetId="1">#REF!</definedName>
    <definedName name="TOTChiffreAff_P" localSheetId="3">#REF!</definedName>
    <definedName name="TOTChiffreAff_P">#REF!</definedName>
    <definedName name="TOTPassif_H" localSheetId="1">#REF!</definedName>
    <definedName name="TOTPassif_H" localSheetId="3">#REF!</definedName>
    <definedName name="TOTPassif_H">#REF!</definedName>
    <definedName name="TOTPassif_H1" localSheetId="1">#REF!</definedName>
    <definedName name="TOTPassif_H1" localSheetId="3">#REF!</definedName>
    <definedName name="TOTPassif_H1">#REF!</definedName>
    <definedName name="TOTPassif_H2" localSheetId="1">#REF!</definedName>
    <definedName name="TOTPassif_H2" localSheetId="3">#REF!</definedName>
    <definedName name="TOTPassif_H2">#REF!</definedName>
    <definedName name="TOTPassif_H3" localSheetId="1">#REF!</definedName>
    <definedName name="TOTPassif_H3" localSheetId="3">#REF!</definedName>
    <definedName name="TOTPassif_H3">#REF!</definedName>
    <definedName name="TOTPassif_H4" localSheetId="1">#REF!</definedName>
    <definedName name="TOTPassif_H4" localSheetId="3">#REF!</definedName>
    <definedName name="TOTPassif_H4">#REF!</definedName>
    <definedName name="TOTPassif_H5" localSheetId="1">#REF!</definedName>
    <definedName name="TOTPassif_H5" localSheetId="3">#REF!</definedName>
    <definedName name="TOTPassif_H5">#REF!</definedName>
    <definedName name="TOTPassif_I" localSheetId="1">#REF!</definedName>
    <definedName name="TOTPassif_I" localSheetId="3">#REF!</definedName>
    <definedName name="TOTPassif_I">#REF!</definedName>
    <definedName name="TOTPassif_P" localSheetId="1">#REF!</definedName>
    <definedName name="TOTPassif_P" localSheetId="3">#REF!</definedName>
    <definedName name="TOTPassif_P">#REF!</definedName>
    <definedName name="TOTPassif_P1" localSheetId="1">#REF!</definedName>
    <definedName name="TOTPassif_P1" localSheetId="3">#REF!</definedName>
    <definedName name="TOTPassif_P1">#REF!</definedName>
    <definedName name="TOTPassif_P2" localSheetId="1">#REF!</definedName>
    <definedName name="TOTPassif_P2" localSheetId="3">#REF!</definedName>
    <definedName name="TOTPassif_P2">#REF!</definedName>
    <definedName name="TOTPassif_P3" localSheetId="1">#REF!</definedName>
    <definedName name="TOTPassif_P3" localSheetId="3">#REF!</definedName>
    <definedName name="TOTPassif_P3">#REF!</definedName>
    <definedName name="TOTPassif_P4" localSheetId="1">#REF!</definedName>
    <definedName name="TOTPassif_P4" localSheetId="3">#REF!</definedName>
    <definedName name="TOTPassif_P4">#REF!</definedName>
    <definedName name="TOTPassif_P5" localSheetId="1">#REF!</definedName>
    <definedName name="TOTPassif_P5" localSheetId="3">#REF!</definedName>
    <definedName name="TOTPassif_P5">#REF!</definedName>
    <definedName name="TOTPassif_P6" localSheetId="1">#REF!</definedName>
    <definedName name="TOTPassif_P6" localSheetId="3">#REF!</definedName>
    <definedName name="TOTPassif_P6">#REF!</definedName>
    <definedName name="TOTPassifCT_H" localSheetId="1">#REF!</definedName>
    <definedName name="TOTPassifCT_H" localSheetId="3">#REF!</definedName>
    <definedName name="TOTPassifCT_H">#REF!</definedName>
    <definedName name="TOTPassifCT_P" localSheetId="1">#REF!</definedName>
    <definedName name="TOTPassifCT_P" localSheetId="3">#REF!</definedName>
    <definedName name="TOTPassifCT_P">#REF!</definedName>
    <definedName name="TPA_Chart" localSheetId="1">#REF!</definedName>
    <definedName name="TPA_Chart" localSheetId="3">#REF!</definedName>
    <definedName name="TPA_Chart">#REF!</definedName>
    <definedName name="TPA_VPSum" localSheetId="1">#REF!</definedName>
    <definedName name="TPA_VPSum" localSheetId="3">#REF!</definedName>
    <definedName name="TPA_VPSum">#REF!</definedName>
    <definedName name="tr" hidden="1">{#N/A,#N/A,FALSE,"COVER.XLS";#N/A,#N/A,FALSE,"RACT1.XLS";#N/A,#N/A,FALSE,"RACT2.XLS";#N/A,#N/A,FALSE,"ECCMP";#N/A,#N/A,FALSE,"WELDER.XLS"}</definedName>
    <definedName name="tr_1" hidden="1">{#N/A,#N/A,FALSE,"COVER.XLS";#N/A,#N/A,FALSE,"RACT1.XLS";#N/A,#N/A,FALSE,"RACT2.XLS";#N/A,#N/A,FALSE,"ECCMP";#N/A,#N/A,FALSE,"WELDER.XLS"}</definedName>
    <definedName name="Trans_Cost" localSheetId="1">#REF!</definedName>
    <definedName name="Trans_Cost" localSheetId="3">#REF!</definedName>
    <definedName name="Trans_Cost">#REF!</definedName>
    <definedName name="TRASPASO">#N/A</definedName>
    <definedName name="TRATADA" localSheetId="1">#REF!</definedName>
    <definedName name="TRATADA" localSheetId="3">#REF!</definedName>
    <definedName name="TRATADA">#REF!</definedName>
    <definedName name="TRATADACC" localSheetId="1">#REF!</definedName>
    <definedName name="TRATADACC" localSheetId="3">#REF!</definedName>
    <definedName name="TRATADACC">#REF!</definedName>
    <definedName name="trc_XLS_DATASHEET_ProtectDate">36698.5297337963</definedName>
    <definedName name="trewq" localSheetId="1">#REF!</definedName>
    <definedName name="trewq" localSheetId="3">#REF!</definedName>
    <definedName name="trewq">#REF!</definedName>
    <definedName name="Trial_Bal" localSheetId="1">#REF!</definedName>
    <definedName name="Trial_Bal" localSheetId="3">#REF!</definedName>
    <definedName name="Trial_Bal">#REF!</definedName>
    <definedName name="TT">"INDORAMA SYNTHETICS, POLYESTER DIVISION, PWK"</definedName>
    <definedName name="TTD" localSheetId="1">#REF!</definedName>
    <definedName name="TTD" localSheetId="3">#REF!</definedName>
    <definedName name="TTD">#REF!</definedName>
    <definedName name="TTD_806" localSheetId="1">#REF!</definedName>
    <definedName name="TTD_806" localSheetId="3">#REF!</definedName>
    <definedName name="TTD_806">#REF!</definedName>
    <definedName name="TTD_807" localSheetId="1">#REF!</definedName>
    <definedName name="TTD_807" localSheetId="3">#REF!</definedName>
    <definedName name="TTD_807">#REF!</definedName>
    <definedName name="TTD_808" localSheetId="1">#REF!</definedName>
    <definedName name="TTD_808" localSheetId="3">#REF!</definedName>
    <definedName name="TTD_808">#REF!</definedName>
    <definedName name="TTD_812" localSheetId="1">#REF!</definedName>
    <definedName name="TTD_812" localSheetId="3">#REF!</definedName>
    <definedName name="TTD_812">#REF!</definedName>
    <definedName name="tttt" localSheetId="1">#REF!</definedName>
    <definedName name="tttt" localSheetId="3">#REF!</definedName>
    <definedName name="tttt">#REF!</definedName>
    <definedName name="TUJU" localSheetId="1">#REF!</definedName>
    <definedName name="TUJU" localSheetId="3">#REF!</definedName>
    <definedName name="TUJU">#REF!</definedName>
    <definedName name="u" localSheetId="1">#REF!</definedName>
    <definedName name="u" localSheetId="3">#REF!</definedName>
    <definedName name="u">#REF!</definedName>
    <definedName name="u_581" localSheetId="1">#REF!</definedName>
    <definedName name="u_581" localSheetId="3">#REF!</definedName>
    <definedName name="u_581">#REF!</definedName>
    <definedName name="U_916" localSheetId="1">#REF!</definedName>
    <definedName name="U_916" localSheetId="3">#REF!</definedName>
    <definedName name="U_916">#REF!</definedName>
    <definedName name="UD.BOLSACONT" localSheetId="1">#REF!</definedName>
    <definedName name="UD.BOLSACONT" localSheetId="3">#REF!</definedName>
    <definedName name="UD.BOLSACONT">#REF!</definedName>
    <definedName name="UD.BOLSADMT" localSheetId="1">#REF!</definedName>
    <definedName name="UD.BOLSADMT" localSheetId="3">#REF!</definedName>
    <definedName name="UD.BOLSADMT">#REF!</definedName>
    <definedName name="UD.BOLSAPTA" localSheetId="1">#REF!</definedName>
    <definedName name="UD.BOLSAPTA" localSheetId="3">#REF!</definedName>
    <definedName name="UD.BOLSAPTA">#REF!</definedName>
    <definedName name="UD.CARTON" localSheetId="1">#REF!</definedName>
    <definedName name="UD.CARTON" localSheetId="3">#REF!</definedName>
    <definedName name="UD.CARTON">#REF!</definedName>
    <definedName name="UD.CINTA" localSheetId="1">#REF!</definedName>
    <definedName name="UD.CINTA" localSheetId="3">#REF!</definedName>
    <definedName name="UD.CINTA">#REF!</definedName>
    <definedName name="UD.PALEDMTSACA" localSheetId="1">#REF!</definedName>
    <definedName name="UD.PALEDMTSACA" localSheetId="3">#REF!</definedName>
    <definedName name="UD.PALEDMTSACA">#REF!</definedName>
    <definedName name="UD.PALEDMTSACO" localSheetId="1">#REF!</definedName>
    <definedName name="UD.PALEDMTSACO" localSheetId="3">#REF!</definedName>
    <definedName name="UD.PALEDMTSACO">#REF!</definedName>
    <definedName name="UD.PALEPTASACA" localSheetId="1">#REF!</definedName>
    <definedName name="UD.PALEPTASACA" localSheetId="3">#REF!</definedName>
    <definedName name="UD.PALEPTASACA">#REF!</definedName>
    <definedName name="UD.PALEPTASACO" localSheetId="1">#REF!</definedName>
    <definedName name="UD.PALEPTASACO" localSheetId="3">#REF!</definedName>
    <definedName name="UD.PALEPTASACO">#REF!</definedName>
    <definedName name="UD.PALET25DMT" localSheetId="1">#REF!</definedName>
    <definedName name="UD.PALET25DMT" localSheetId="3">#REF!</definedName>
    <definedName name="UD.PALET25DMT">#REF!</definedName>
    <definedName name="UD.PALETDMTEX" localSheetId="1">#REF!</definedName>
    <definedName name="UD.PALETDMTEX" localSheetId="3">#REF!</definedName>
    <definedName name="UD.PALETDMTEX">#REF!</definedName>
    <definedName name="ud.paletdmtexpsacas" localSheetId="1">#REF!</definedName>
    <definedName name="ud.paletdmtexpsacas" localSheetId="3">#REF!</definedName>
    <definedName name="ud.paletdmtexpsacas">#REF!</definedName>
    <definedName name="UD.PALETDMTN" localSheetId="1">#REF!</definedName>
    <definedName name="UD.PALETDMTN" localSheetId="3">#REF!</definedName>
    <definedName name="UD.PALETDMTN">#REF!</definedName>
    <definedName name="UD.PALETPTA900" localSheetId="1">#REF!</definedName>
    <definedName name="UD.PALETPTA900" localSheetId="3">#REF!</definedName>
    <definedName name="UD.PALETPTA900">#REF!</definedName>
    <definedName name="UD.PALETPTAEX" localSheetId="1">#REF!</definedName>
    <definedName name="UD.PALETPTAEX" localSheetId="3">#REF!</definedName>
    <definedName name="UD.PALETPTAEX">#REF!</definedName>
    <definedName name="UD.PALETPTAN" localSheetId="1">#REF!</definedName>
    <definedName name="UD.PALETPTAN" localSheetId="3">#REF!</definedName>
    <definedName name="UD.PALETPTAN">#REF!</definedName>
    <definedName name="UD.PALETPTASACO" localSheetId="1">#REF!</definedName>
    <definedName name="UD.PALETPTASACO" localSheetId="3">#REF!</definedName>
    <definedName name="UD.PALETPTASACO">#REF!</definedName>
    <definedName name="UD.PARRILADMTSACA" localSheetId="1">#REF!</definedName>
    <definedName name="UD.PARRILADMTSACA" localSheetId="3">#REF!</definedName>
    <definedName name="UD.PARRILADMTSACA">#REF!</definedName>
    <definedName name="UD.PARRILAPTASACA" localSheetId="1">#REF!</definedName>
    <definedName name="UD.PARRILAPTASACA" localSheetId="3">#REF!</definedName>
    <definedName name="UD.PARRILAPTASACA">#REF!</definedName>
    <definedName name="UD.PARRILLA" localSheetId="1">#REF!</definedName>
    <definedName name="UD.PARRILLA" localSheetId="3">#REF!</definedName>
    <definedName name="UD.PARRILLA">#REF!</definedName>
    <definedName name="UD.PARRILLADMTSACO" localSheetId="1">#REF!</definedName>
    <definedName name="UD.PARRILLADMTSACO" localSheetId="3">#REF!</definedName>
    <definedName name="UD.PARRILLADMTSACO">#REF!</definedName>
    <definedName name="UD.PARRPTASACO" localSheetId="1">#REF!</definedName>
    <definedName name="UD.PARRPTASACO" localSheetId="3">#REF!</definedName>
    <definedName name="UD.PARRPTASACO">#REF!</definedName>
    <definedName name="UD.REJA" localSheetId="1">#REF!</definedName>
    <definedName name="UD.REJA" localSheetId="3">#REF!</definedName>
    <definedName name="UD.REJA">#REF!</definedName>
    <definedName name="UD.REJAMAD" localSheetId="1">#REF!</definedName>
    <definedName name="UD.REJAMAD" localSheetId="3">#REF!</definedName>
    <definedName name="UD.REJAMAD">#REF!</definedName>
    <definedName name="UD.SACADMT" localSheetId="1">#REF!</definedName>
    <definedName name="UD.SACADMT" localSheetId="3">#REF!</definedName>
    <definedName name="UD.SACADMT">#REF!</definedName>
    <definedName name="UD.SACAPTAEX" localSheetId="1">#REF!</definedName>
    <definedName name="UD.SACAPTAEX" localSheetId="3">#REF!</definedName>
    <definedName name="UD.SACAPTAEX">#REF!</definedName>
    <definedName name="UD.SACAPTAN" localSheetId="1">#REF!</definedName>
    <definedName name="UD.SACAPTAN" localSheetId="3">#REF!</definedName>
    <definedName name="UD.SACAPTAN">#REF!</definedName>
    <definedName name="UD.SACO25DMT" localSheetId="1">#REF!</definedName>
    <definedName name="UD.SACO25DMT" localSheetId="3">#REF!</definedName>
    <definedName name="UD.SACO25DMT">#REF!</definedName>
    <definedName name="UD.SACO25PTA" localSheetId="1">#REF!</definedName>
    <definedName name="UD.SACO25PTA" localSheetId="3">#REF!</definedName>
    <definedName name="UD.SACO25PTA">#REF!</definedName>
    <definedName name="UD.SACO25V" localSheetId="1">#REF!</definedName>
    <definedName name="UD.SACO25V" localSheetId="3">#REF!</definedName>
    <definedName name="UD.SACO25V">#REF!</definedName>
    <definedName name="UDY_501" localSheetId="1">#REF!</definedName>
    <definedName name="UDY_501" localSheetId="3">#REF!</definedName>
    <definedName name="UDY_501">#REF!</definedName>
    <definedName name="UDY_502" localSheetId="1">#REF!</definedName>
    <definedName name="UDY_502" localSheetId="3">#REF!</definedName>
    <definedName name="UDY_502">#REF!</definedName>
    <definedName name="UDY_511" localSheetId="1">#REF!</definedName>
    <definedName name="UDY_511" localSheetId="3">#REF!</definedName>
    <definedName name="UDY_511">#REF!</definedName>
    <definedName name="UDY_521" localSheetId="1">#REF!</definedName>
    <definedName name="UDY_521" localSheetId="3">#REF!</definedName>
    <definedName name="UDY_521">#REF!</definedName>
    <definedName name="UDY_553" localSheetId="1">#REF!</definedName>
    <definedName name="UDY_553" localSheetId="3">#REF!</definedName>
    <definedName name="UDY_553">#REF!</definedName>
    <definedName name="UDY_571" localSheetId="1">#REF!</definedName>
    <definedName name="UDY_571" localSheetId="3">#REF!</definedName>
    <definedName name="UDY_571">#REF!</definedName>
    <definedName name="UDY_573" localSheetId="1">#REF!</definedName>
    <definedName name="UDY_573" localSheetId="3">#REF!</definedName>
    <definedName name="UDY_573">#REF!</definedName>
    <definedName name="UDY_581" localSheetId="1">#REF!</definedName>
    <definedName name="UDY_581" localSheetId="3">#REF!</definedName>
    <definedName name="UDY_581">#REF!</definedName>
    <definedName name="UDY_582" localSheetId="1">#REF!</definedName>
    <definedName name="UDY_582" localSheetId="3">#REF!</definedName>
    <definedName name="UDY_582">#REF!</definedName>
    <definedName name="UDY_583" localSheetId="1">#REF!</definedName>
    <definedName name="UDY_583" localSheetId="3">#REF!</definedName>
    <definedName name="UDY_583">#REF!</definedName>
    <definedName name="UDY_741" localSheetId="1">#REF!</definedName>
    <definedName name="UDY_741" localSheetId="3">#REF!</definedName>
    <definedName name="UDY_741">#REF!</definedName>
    <definedName name="UDY_791" localSheetId="1">#REF!</definedName>
    <definedName name="UDY_791" localSheetId="3">#REF!</definedName>
    <definedName name="UDY_791">#REF!</definedName>
    <definedName name="UDY_916" localSheetId="1">#REF!</definedName>
    <definedName name="UDY_916" localSheetId="3">#REF!</definedName>
    <definedName name="UDY_916">#REF!</definedName>
    <definedName name="UDY_961" localSheetId="1">#REF!</definedName>
    <definedName name="UDY_961" localSheetId="3">#REF!</definedName>
    <definedName name="UDY_961">#REF!</definedName>
    <definedName name="UDY_BE" localSheetId="1">#REF!</definedName>
    <definedName name="UDY_BE" localSheetId="3">#REF!</definedName>
    <definedName name="UDY_BE">#REF!</definedName>
    <definedName name="UDY_TE" localSheetId="1">#REF!</definedName>
    <definedName name="UDY_TE" localSheetId="3">#REF!</definedName>
    <definedName name="UDY_TE">#REF!</definedName>
    <definedName name="uma"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1">#REF!</definedName>
    <definedName name="unnamed" localSheetId="3">#REF!</definedName>
    <definedName name="unnamed">#REF!</definedName>
    <definedName name="unnamed_1" localSheetId="1">#REF!</definedName>
    <definedName name="unnamed_1" localSheetId="3">#REF!</definedName>
    <definedName name="unnamed_1">#REF!</definedName>
    <definedName name="unnamed_2" localSheetId="1">#REF!</definedName>
    <definedName name="unnamed_2" localSheetId="3">#REF!</definedName>
    <definedName name="unnamed_2">#REF!</definedName>
    <definedName name="unnamed_3" localSheetId="1">#REF!</definedName>
    <definedName name="unnamed_3" localSheetId="3">#REF!</definedName>
    <definedName name="unnamed_3">#REF!</definedName>
    <definedName name="unnamed_4" localSheetId="1">#REF!</definedName>
    <definedName name="unnamed_4" localSheetId="3">#REF!</definedName>
    <definedName name="unnamed_4">#REF!</definedName>
    <definedName name="unnamed_5" localSheetId="1">#REF!</definedName>
    <definedName name="unnamed_5" localSheetId="3">#REF!</definedName>
    <definedName name="unnamed_5">#REF!</definedName>
    <definedName name="unnamed_6" localSheetId="1">#REF!</definedName>
    <definedName name="unnamed_6" localSheetId="3">#REF!</definedName>
    <definedName name="unnamed_6">#REF!</definedName>
    <definedName name="unnamed_7" localSheetId="1">#REF!</definedName>
    <definedName name="unnamed_7" localSheetId="3">#REF!</definedName>
    <definedName name="unnamed_7">#REF!</definedName>
    <definedName name="unnamed_8" localSheetId="1">#REF!</definedName>
    <definedName name="unnamed_8" localSheetId="3">#REF!</definedName>
    <definedName name="unnamed_8">#REF!</definedName>
    <definedName name="UNO" localSheetId="1">#REF!</definedName>
    <definedName name="UNO" localSheetId="3">#REF!</definedName>
    <definedName name="UNO">#REF!</definedName>
    <definedName name="up" localSheetId="1">#REF!</definedName>
    <definedName name="up" localSheetId="3">#REF!</definedName>
    <definedName name="up">#REF!</definedName>
    <definedName name="uren2010" localSheetId="1">#REF!</definedName>
    <definedName name="uren2010" localSheetId="3">#REF!</definedName>
    <definedName name="uren2010">#REF!</definedName>
    <definedName name="Urgo33" localSheetId="1" hidden="1">#REF!</definedName>
    <definedName name="Urgo33" localSheetId="3" hidden="1">#REF!</definedName>
    <definedName name="Urgo33" hidden="1">#REF!</definedName>
    <definedName name="Urgo34" localSheetId="1" hidden="1">#REF!</definedName>
    <definedName name="Urgo34" localSheetId="3" hidden="1">#REF!</definedName>
    <definedName name="Urgo34" hidden="1">#REF!</definedName>
    <definedName name="US">'[10]ADJ - RATE'!$B$3</definedName>
    <definedName name="usd">9318</definedName>
    <definedName name="USD_1" localSheetId="1">#REF!</definedName>
    <definedName name="USD_1" localSheetId="3">#REF!</definedName>
    <definedName name="USD_1">#REF!</definedName>
    <definedName name="USD_2" localSheetId="1">#REF!</definedName>
    <definedName name="USD_2" localSheetId="3">#REF!</definedName>
    <definedName name="USD_2">#REF!</definedName>
    <definedName name="USD_32">9170</definedName>
    <definedName name="USD_9">9415</definedName>
    <definedName name="USD_PER_MTR" localSheetId="1">#REF!</definedName>
    <definedName name="USD_PER_MTR" localSheetId="3">#REF!</definedName>
    <definedName name="USD_PER_MTR">#REF!</definedName>
    <definedName name="USD_PER_MTR_4" localSheetId="1">#REF!</definedName>
    <definedName name="USD_PER_MTR_4" localSheetId="3">#REF!</definedName>
    <definedName name="USD_PER_MTR_4">#REF!</definedName>
    <definedName name="USD_PER_MTR_8" localSheetId="1">#REF!</definedName>
    <definedName name="USD_PER_MTR_8" localSheetId="3">#REF!</definedName>
    <definedName name="USD_PER_MTR_8">#REF!</definedName>
    <definedName name="utility" localSheetId="1">#REF!</definedName>
    <definedName name="utility" localSheetId="3">#REF!</definedName>
    <definedName name="utility">#REF!</definedName>
    <definedName name="UTL" localSheetId="1">#REF!</definedName>
    <definedName name="UTL" localSheetId="3">#REF!</definedName>
    <definedName name="UTL">#REF!</definedName>
    <definedName name="uw_501" localSheetId="1">#REF!</definedName>
    <definedName name="uw_501" localSheetId="3">#REF!</definedName>
    <definedName name="uw_501">#REF!</definedName>
    <definedName name="uw_521" localSheetId="1">#REF!</definedName>
    <definedName name="uw_521" localSheetId="3">#REF!</definedName>
    <definedName name="uw_521">#REF!</definedName>
    <definedName name="uw_582" localSheetId="1">#REF!</definedName>
    <definedName name="uw_582" localSheetId="3">#REF!</definedName>
    <definedName name="uw_582">#REF!</definedName>
    <definedName name="v" hidden="1">{"LVMH Book P&amp;L",#N/A,FALSE,"CONSO LVMH P&amp;L"}</definedName>
    <definedName name="Vachier" localSheetId="1">#REF!</definedName>
    <definedName name="Vachier" localSheetId="3">#REF!</definedName>
    <definedName name="Vachier">#REF!</definedName>
    <definedName name="Value" localSheetId="1">#REF!</definedName>
    <definedName name="Value" localSheetId="3">#REF!</definedName>
    <definedName name="Value">#REF!</definedName>
    <definedName name="Values_Entered" localSheetId="1">IF('Historical Financials THB_TH'!Loan_Amount*'Historical Financials THB_TH'!Interest_Rate*'Historical Financials THB_TH'!Loan_Years*'Historical Financials THB_TH'!Loan_Start&gt;0,1,0)</definedName>
    <definedName name="Values_Entered" localSheetId="3">IF('Historical Financials USD_TH'!Loan_Amount*'Historical Financials USD_TH'!Interest_Rate*'Historical Financials USD_TH'!Loan_Years*'Historical Financials USD_TH'!Loan_Start&gt;0,1,0)</definedName>
    <definedName name="Values_Entered">IF(Loan_Amount*Interest_Rate*Loan_Years*Loan_Start&gt;0,1,0)</definedName>
    <definedName name="VAPOR" localSheetId="1">#REF!</definedName>
    <definedName name="VAPOR" localSheetId="3">#REF!</definedName>
    <definedName name="VAPOR">#REF!</definedName>
    <definedName name="VAPORCC" localSheetId="1">#REF!</definedName>
    <definedName name="VAPORCC" localSheetId="3">#REF!</definedName>
    <definedName name="VAPORCC">#REF!</definedName>
    <definedName name="var.alm" localSheetId="1">#REF!</definedName>
    <definedName name="var.alm" localSheetId="3">#REF!</definedName>
    <definedName name="var.alm">#REF!</definedName>
    <definedName name="Variance" localSheetId="1">#REF!</definedName>
    <definedName name="Variance" localSheetId="3">#REF!</definedName>
    <definedName name="Variance">#REF!</definedName>
    <definedName name="Variance_9" localSheetId="1">#REF!</definedName>
    <definedName name="Variance_9" localSheetId="3">#REF!</definedName>
    <definedName name="Variance_9">#REF!</definedName>
    <definedName name="VARIASCC" localSheetId="1">#REF!</definedName>
    <definedName name="VARIASCC" localSheetId="3">#REF!</definedName>
    <definedName name="VARIASCC">#REF!</definedName>
    <definedName name="VENDAS_ALP" localSheetId="1">#REF!</definedName>
    <definedName name="VENDAS_ALP" localSheetId="3">#REF!</definedName>
    <definedName name="VENDAS_ALP">#REF!</definedName>
    <definedName name="VENDAS_LAB_ME" localSheetId="1">#REF!</definedName>
    <definedName name="VENDAS_LAB_ME" localSheetId="3">#REF!</definedName>
    <definedName name="VENDAS_LAB_ME">#REF!</definedName>
    <definedName name="VENDAS_LAB_MI" localSheetId="1">#REF!</definedName>
    <definedName name="VENDAS_LAB_MI" localSheetId="3">#REF!</definedName>
    <definedName name="VENDAS_LAB_MI">#REF!</definedName>
    <definedName name="Vendas_ME_Chapas___ton" localSheetId="1">#REF!</definedName>
    <definedName name="Vendas_ME_Chapas___ton" localSheetId="3">#REF!</definedName>
    <definedName name="Vendas_ME_Chapas___ton">#REF!</definedName>
    <definedName name="Vendas_ME_Resina____ton" localSheetId="1">#REF!</definedName>
    <definedName name="Vendas_ME_Resina____ton" localSheetId="3">#REF!</definedName>
    <definedName name="Vendas_ME_Resina____ton">#REF!</definedName>
    <definedName name="Vendas_MI_Chapas____ton" localSheetId="1">#REF!</definedName>
    <definedName name="Vendas_MI_Chapas____ton" localSheetId="3">#REF!</definedName>
    <definedName name="Vendas_MI_Chapas____ton">#REF!</definedName>
    <definedName name="Vendas_MI_Resina__ton" localSheetId="1">#REF!</definedName>
    <definedName name="Vendas_MI_Resina__ton" localSheetId="3">#REF!</definedName>
    <definedName name="Vendas_MI_Resina__ton">#REF!</definedName>
    <definedName name="Vente_H1" localSheetId="1">#REF!</definedName>
    <definedName name="Vente_H1" localSheetId="3">#REF!</definedName>
    <definedName name="Vente_H1">#REF!</definedName>
    <definedName name="Vente_H2" localSheetId="1">#REF!</definedName>
    <definedName name="Vente_H2" localSheetId="3">#REF!</definedName>
    <definedName name="Vente_H2">#REF!</definedName>
    <definedName name="Vente_H3" localSheetId="1">#REF!</definedName>
    <definedName name="Vente_H3" localSheetId="3">#REF!</definedName>
    <definedName name="Vente_H3">#REF!</definedName>
    <definedName name="Vente_H4" localSheetId="1">#REF!</definedName>
    <definedName name="Vente_H4" localSheetId="3">#REF!</definedName>
    <definedName name="Vente_H4">#REF!</definedName>
    <definedName name="Vente_H5" localSheetId="1">#REF!</definedName>
    <definedName name="Vente_H5" localSheetId="3">#REF!</definedName>
    <definedName name="Vente_H5">#REF!</definedName>
    <definedName name="vente_P1" localSheetId="1">#REF!</definedName>
    <definedName name="vente_P1" localSheetId="3">#REF!</definedName>
    <definedName name="vente_P1">#REF!</definedName>
    <definedName name="Vente_P2" localSheetId="1">#REF!</definedName>
    <definedName name="Vente_P2" localSheetId="3">#REF!</definedName>
    <definedName name="Vente_P2">#REF!</definedName>
    <definedName name="Vente_P3" localSheetId="1">#REF!</definedName>
    <definedName name="Vente_P3" localSheetId="3">#REF!</definedName>
    <definedName name="Vente_P3">#REF!</definedName>
    <definedName name="Vente_P4" localSheetId="1">#REF!</definedName>
    <definedName name="Vente_P4" localSheetId="3">#REF!</definedName>
    <definedName name="Vente_P4">#REF!</definedName>
    <definedName name="Vente_P5" localSheetId="1">#REF!</definedName>
    <definedName name="Vente_P5" localSheetId="3">#REF!</definedName>
    <definedName name="Vente_P5">#REF!</definedName>
    <definedName name="Vente_P6" localSheetId="1">#REF!</definedName>
    <definedName name="Vente_P6" localSheetId="3">#REF!</definedName>
    <definedName name="Vente_P6">#REF!</definedName>
    <definedName name="Ventes2014" localSheetId="1">#REF!</definedName>
    <definedName name="Ventes2014" localSheetId="3">#REF!</definedName>
    <definedName name="Ventes2014">#REF!</definedName>
    <definedName name="Ventes2015" localSheetId="1">#REF!</definedName>
    <definedName name="Ventes2015" localSheetId="3">#REF!</definedName>
    <definedName name="Ventes2015">#REF!</definedName>
    <definedName name="VF">'[26]PRMT-00'!$H$7</definedName>
    <definedName name="VF_1" localSheetId="1">#REF!</definedName>
    <definedName name="VF_1" localSheetId="3">#REF!</definedName>
    <definedName name="VF_1">#REF!</definedName>
    <definedName name="VF_2" localSheetId="1">#REF!</definedName>
    <definedName name="VF_2" localSheetId="3">#REF!</definedName>
    <definedName name="VF_2">#REF!</definedName>
    <definedName name="VFDSA" hidden="1">{#N/A,#N/A,FALSE,"INV14"}</definedName>
    <definedName name="VFDSA_1" hidden="1">{#N/A,#N/A,FALSE,"INV14"}</definedName>
    <definedName name="Victoria_Gas" localSheetId="1">#REF!</definedName>
    <definedName name="Victoria_Gas" localSheetId="3">#REF!</definedName>
    <definedName name="Victoria_Gas">#REF!</definedName>
    <definedName name="View" localSheetId="1">#REF!</definedName>
    <definedName name="View" localSheetId="3">#REF!</definedName>
    <definedName name="View">#REF!</definedName>
    <definedName name="ViewBreakEven" localSheetId="1">#REF!</definedName>
    <definedName name="ViewBreakEven" localSheetId="3">#REF!</definedName>
    <definedName name="ViewBreakEven">#REF!</definedName>
    <definedName name="ViewBreakEven1" localSheetId="1">#REF!</definedName>
    <definedName name="ViewBreakEven1" localSheetId="3">#REF!</definedName>
    <definedName name="ViewBreakEven1">#REF!</definedName>
    <definedName name="ViewCost" localSheetId="1">#REF!</definedName>
    <definedName name="ViewCost" localSheetId="3">#REF!</definedName>
    <definedName name="ViewCost">#REF!</definedName>
    <definedName name="ViewCost1" localSheetId="1">#REF!</definedName>
    <definedName name="ViewCost1" localSheetId="3">#REF!</definedName>
    <definedName name="ViewCost1">#REF!</definedName>
    <definedName name="ViewCost2" localSheetId="1">#REF!</definedName>
    <definedName name="ViewCost2" localSheetId="3">#REF!</definedName>
    <definedName name="ViewCost2">#REF!</definedName>
    <definedName name="ViewCustom" localSheetId="1">#REF!</definedName>
    <definedName name="ViewCustom" localSheetId="3">#REF!</definedName>
    <definedName name="ViewCustom">#REF!</definedName>
    <definedName name="ViewCustom1" localSheetId="1">#REF!</definedName>
    <definedName name="ViewCustom1" localSheetId="3">#REF!</definedName>
    <definedName name="ViewCustom1">#REF!</definedName>
    <definedName name="ViewHeading" localSheetId="1">#REF!</definedName>
    <definedName name="ViewHeading" localSheetId="3">#REF!</definedName>
    <definedName name="ViewHeading">#REF!</definedName>
    <definedName name="ViewMain" localSheetId="1">#REF!</definedName>
    <definedName name="ViewMain" localSheetId="3">#REF!</definedName>
    <definedName name="ViewMain">#REF!</definedName>
    <definedName name="ViewMain1" localSheetId="1">#REF!</definedName>
    <definedName name="ViewMain1" localSheetId="3">#REF!</definedName>
    <definedName name="ViewMain1">#REF!</definedName>
    <definedName name="ViewMain2" localSheetId="1">#REF!</definedName>
    <definedName name="ViewMain2" localSheetId="3">#REF!</definedName>
    <definedName name="ViewMain2">#REF!</definedName>
    <definedName name="viewparameter" localSheetId="1">#REF!</definedName>
    <definedName name="viewparameter" localSheetId="3">#REF!</definedName>
    <definedName name="viewparameter">#REF!</definedName>
    <definedName name="viewparameter1" localSheetId="1">#REF!</definedName>
    <definedName name="viewparameter1" localSheetId="3">#REF!</definedName>
    <definedName name="viewparameter1">#REF!</definedName>
    <definedName name="VK">[6]Value!$AE$18</definedName>
    <definedName name="VTASSSS"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1">#REF!</definedName>
    <definedName name="vvv" localSheetId="3">#REF!</definedName>
    <definedName name="vvv">#REF!</definedName>
    <definedName name="vvvvvvv" localSheetId="1">#REF!</definedName>
    <definedName name="vvvvvvv" localSheetId="3">#REF!</definedName>
    <definedName name="vvvvvvv">#REF!</definedName>
    <definedName name="vvvvvvvvvvvvvvvvvvvvvvvvvvvvvvvvvvvv" localSheetId="1">#REF!</definedName>
    <definedName name="vvvvvvvvvvvvvvvvvvvvvvvvvvvvvvvvvvvv" localSheetId="3">#REF!</definedName>
    <definedName name="vvvvvvvvvvvvvvvvvvvvvvvvvvvvvvvvvvvv">#REF!</definedName>
    <definedName name="vvvvvvvvvvvvvvvvvvvvvvvvvvvvvvvvvvvvv" localSheetId="1">#REF!</definedName>
    <definedName name="vvvvvvvvvvvvvvvvvvvvvvvvvvvvvvvvvvvvv" localSheetId="3">#REF!</definedName>
    <definedName name="vvvvvvvvvvvvvvvvvvvvvvvvvvvvvvvvvvvvv">#REF!</definedName>
    <definedName name="vvvvvvvvvvvvvvvvvvvvvvvvvvvvvvvvvvvvvvvvv" localSheetId="1">#REF!</definedName>
    <definedName name="vvvvvvvvvvvvvvvvvvvvvvvvvvvvvvvvvvvvvvvvv" localSheetId="3">#REF!</definedName>
    <definedName name="vvvvvvvvvvvvvvvvvvvvvvvvvvvvvvvvvvvvvvvvv">#REF!</definedName>
    <definedName name="wa" localSheetId="1">#REF!</definedName>
    <definedName name="wa" localSheetId="3">#REF!</definedName>
    <definedName name="wa">#REF!</definedName>
    <definedName name="Waiting">"Picture 1"</definedName>
    <definedName name="warehouse" localSheetId="1">#REF!</definedName>
    <definedName name="warehouse" localSheetId="3">#REF!</definedName>
    <definedName name="warehouse">#REF!</definedName>
    <definedName name="Waste" localSheetId="1">#REF!</definedName>
    <definedName name="Waste" localSheetId="3">#REF!</definedName>
    <definedName name="Waste">#REF!</definedName>
    <definedName name="Water_Hot" localSheetId="1">#REF!</definedName>
    <definedName name="Water_Hot" localSheetId="3">#REF!</definedName>
    <definedName name="Water_Hot">#REF!</definedName>
    <definedName name="Water_UDI" localSheetId="1">#REF!</definedName>
    <definedName name="Water_UDI" localSheetId="3">#REF!</definedName>
    <definedName name="Water_UDI">#REF!</definedName>
    <definedName name="webjbdjefb" localSheetId="1" hidden="1">#REF!</definedName>
    <definedName name="webjbdjefb" localSheetId="3" hidden="1">#REF!</definedName>
    <definedName name="webjbdjefb" hidden="1">#REF!</definedName>
    <definedName name="WeeklyTable">#N/A</definedName>
    <definedName name="WGE_power_kW" localSheetId="1">#REF!</definedName>
    <definedName name="WGE_power_kW" localSheetId="3">#REF!</definedName>
    <definedName name="WGE_power_kW">#REF!</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1">#REF!</definedName>
    <definedName name="Working_Capital" localSheetId="3">#REF!</definedName>
    <definedName name="Working_Capital">#REF!</definedName>
    <definedName name="wrn" hidden="1">{"cap_structure",#N/A,FALSE,"Graph-Mkt Cap";"price",#N/A,FALSE,"Graph-Price";"ebit",#N/A,FALSE,"Graph-EBITDA";"ebitda",#N/A,FALSE,"Graph-EBITDA"}</definedName>
    <definedName name="wrn.1." hidden="1">{#N/A,#N/A,FALSE,"17MAY";#N/A,#N/A,FALSE,"24MAY"}</definedName>
    <definedName name="wrn.1._1" hidden="1">{#N/A,#N/A,FALSE,"17MAY";#N/A,#N/A,FALSE,"24MAY"}</definedName>
    <definedName name="wrn.2.2" hidden="1">{#N/A,#N/A,FALSE,"17MAY";#N/A,#N/A,FALSE,"24MAY"}</definedName>
    <definedName name="wrn.2.2_1" hidden="1">{#N/A,#N/A,FALSE,"17MAY";#N/A,#N/A,FALSE,"24MAY"}</definedName>
    <definedName name="wrn.99estimate." hidden="1">{"estsummary99",#N/A,FALSE,"99sum";"99estimate",#N/A,FALSE,"99sum"}</definedName>
    <definedName name="wrn.Alex." hidden="1">{#N/A,#N/A,FALSE,"TradeSumm";#N/A,#N/A,FALSE,"StatsSumm"}</definedName>
    <definedName name="wrn.ALL." hidden="1">{#N/A,#N/A,FALSE,"INPUTS";#N/A,#N/A,FALSE,"PROFORMA BSHEET";#N/A,#N/A,FALSE,"COMBINED";#N/A,#N/A,FALSE,"ACQUIROR";#N/A,#N/A,FALSE,"TARGET 1";#N/A,#N/A,FALSE,"TARGET 2";#N/A,#N/A,FALSE,"HIGH YIELD";#N/A,#N/A,FALSE,"OVERFUND"}</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hidden="1">{#N/A,#N/A,TRUE,"Lines";#N/A,#N/A,TRUE,"Stations";#N/A,#N/A,TRUE,"Cap. Expenses";#N/A,#N/A,TRUE,"Land";#N/A,#N/A,TRUE,"Cen Proces Sys";#N/A,#N/A,TRUE,"telecom";#N/A,#N/A,TRUE,"Other"}</definedName>
    <definedName name="wrn.Charts." hidden="1">{"Charts",#N/A,FALSE,"Charts"}</definedName>
    <definedName name="wrn.Charts._1" hidden="1">{"Charts",#N/A,FALSE,"Charts"}</definedName>
    <definedName name="wrn.client." hidden="1">{"multiple",#N/A,FALSE,"client";"margins",#N/A,FALSE,"client";"data",#N/A,FALSE,"client"}</definedName>
    <definedName name="wrn.Client3." hidden="1">{"data",#N/A,FALSE,"client (3)";"margins",#N/A,FALSE,"client (3)";"multiple",#N/A,FALSE,"client (3)"}</definedName>
    <definedName name="wrn.client4." hidden="1">{"multiple",#N/A,FALSE,"client (4)";"margins",#N/A,FALSE,"client (4)";"data",#N/A,FALSE,"client (4)"}</definedName>
    <definedName name="wrn.COMBINED." hidden="1">{#N/A,#N/A,FALSE,"INPUTS";#N/A,#N/A,FALSE,"PROFORMA BSHEET";#N/A,#N/A,FALSE,"COMBINED";#N/A,#N/A,FALSE,"HIGH YIELD";#N/A,#N/A,FALSE,"COMB_GRAPHS"}</definedName>
    <definedName name="wrn.Comparatif._.2004._.2008."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hidden="1">{"mgmt forecast",#N/A,FALSE,"Mgmt Forecast";"dcf table",#N/A,FALSE,"Mgmt Forecast";"sensitivity",#N/A,FALSE,"Mgmt Forecast";"table inputs",#N/A,FALSE,"Mgmt Forecast";"calculations",#N/A,FALSE,"Mgmt Forecast"}</definedName>
    <definedName name="wrn.DFS._.Group._.LP." hidden="1">{"DFS Group LP",#N/A,FALSE,"Taxable Income 99"}</definedName>
    <definedName name="wrn.DG._.Cost." hidden="1">{#N/A,#N/A,FALSE,"CAT3516";#N/A,#N/A,FALSE,"CAT3608";#N/A,#N/A,FALSE,"Wartsila";#N/A,#N/A,FALSE,"Asm";#N/A,#N/A,FALSE,"DG cost"}</definedName>
    <definedName name="wrn.DG._.Cost._1" hidden="1">{#N/A,#N/A,FALSE,"CAT3516";#N/A,#N/A,FALSE,"CAT3608";#N/A,#N/A,FALSE,"Wartsila";#N/A,#N/A,FALSE,"Asm";#N/A,#N/A,FALSE,"DG cost"}</definedName>
    <definedName name="wrn.DG._.Cost._1_1" hidden="1">{#N/A,#N/A,FALSE,"CAT3516";#N/A,#N/A,FALSE,"CAT3608";#N/A,#N/A,FALSE,"Wartsila";#N/A,#N/A,FALSE,"Asm";#N/A,#N/A,FALSE,"DG cost"}</definedName>
    <definedName name="wrn.DG._.Cost._1_2" hidden="1">{#N/A,#N/A,FALSE,"CAT3516";#N/A,#N/A,FALSE,"CAT3608";#N/A,#N/A,FALSE,"Wartsila";#N/A,#N/A,FALSE,"Asm";#N/A,#N/A,FALSE,"DG cost"}</definedName>
    <definedName name="wrn.DG._.Cost._2" hidden="1">{#N/A,#N/A,FALSE,"CAT3516";#N/A,#N/A,FALSE,"CAT3608";#N/A,#N/A,FALSE,"Wartsila";#N/A,#N/A,FALSE,"Asm";#N/A,#N/A,FALSE,"DG cost"}</definedName>
    <definedName name="wrn.DG._.Cost._3" hidden="1">{#N/A,#N/A,FALSE,"CAT3516";#N/A,#N/A,FALSE,"CAT3608";#N/A,#N/A,FALSE,"Wartsila";#N/A,#N/A,FALSE,"Asm";#N/A,#N/A,FALSE,"DG cost"}</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hidden="1">{#N/A,#N/A,FALSE,"OffAdvance";#N/A,#N/A,FALSE,"OffExpRprt";#N/A,#N/A,FALSE,"Entertmnt";#N/A,#N/A,FALSE,"Promotion";#N/A,#N/A,FALSE,"Travelling"}</definedName>
    <definedName name="wrn.Full._.Model." hidden="1">{"Annual",#N/A,TRUE,"BCC";"Quarterly",#N/A,TRUE,"BCC"}</definedName>
    <definedName name="wrn.Full._.Model._1" hidden="1">{"Annual",#N/A,TRUE,"BCC";"Quarterly",#N/A,TRUE,"BCC"}</definedName>
    <definedName name="wrn.Full._.report." hidden="1">{"multiple",#N/A,FALSE,"client (2)";"margins",#N/A,FALSE,"client (2)";"data",#N/A,FALSE,"client (2)";"multiple",#N/A,FALSE,"client";"margins",#N/A,FALSE,"client";"data",#N/A,FALSE,"client"}</definedName>
    <definedName name="wrn.GRAPHS." hidden="1">{#N/A,#N/A,FALSE,"ACQ_GRAPHS";#N/A,#N/A,FALSE,"T_1 GRAPHS";#N/A,#N/A,FALSE,"T_2 GRAPHS";#N/A,#N/A,FALSE,"COMB_GRAPHS"}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hidden="1">{#N/A,#N/A,FALSE,"main";#N/A,#N/A,FALSE,"100% Cash";#N/A,#N/A,FALSE,"100% Stock"}</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hidden="1">{#N/A,#N/A,FALSE,"INV14"}</definedName>
    <definedName name="wrn.INV14._1" hidden="1">{#N/A,#N/A,FALSE,"INV14"}</definedName>
    <definedName name="wrn.LV._.Hawaii._.and._.Subs." hidden="1">{"LV Hawaii &amp; Subs",#N/A,FALSE,"Taxable Income 99"}</definedName>
    <definedName name="wrn.LVMH._.Book._.PL." hidden="1">{"LVMH Book P&amp;L",#N/A,FALSE,"CONSO LVMH P&amp;L"}</definedName>
    <definedName name="wrn.LVMH._.consol._.TI." hidden="1">{"LVMH TI 99",#N/A,TRUE,"Taxable Income 99"}</definedName>
    <definedName name="wrn.LVMH._.CY._.BS." hidden="1">{"LVMH CY BS",#N/A,FALSE,"CONSO LVMH Current BS"}</definedName>
    <definedName name="wrn.LVMH._.DebtEquity." hidden="1">{"LVMH Debt Equity",#N/A,TRUE,"CONSO LVMH Current BS"}</definedName>
    <definedName name="wrn.LVMH._.ExcInt." hidden="1">{"LVMH ExcInt",#N/A,TRUE,"Taxable Income 99"}</definedName>
    <definedName name="wrn.LVMH._.Inc.." hidden="1">{"LVMH, Inc.",#N/A,FALSE,"Taxable Income 99"}</definedName>
    <definedName name="wrn.LVMH._.Inc.._.expanded." hidden="1">{"LVMH, Inc. expanded",#N/A,FALSE,"Taxable Income 99"}</definedName>
    <definedName name="wrn.LVMH._.Total._.Tax._.Consol.." hidden="1">{"LVMH Total Tax Consolidation",#N/A,FALSE,"Taxable Income 99"}</definedName>
    <definedName name="wrn.LVNA._.and._.Subs." hidden="1">{"LVNA &amp; Subs",#N/A,FALSE,"Taxable Income 99"}</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hidden="1">{#N/A,#N/A,FALSE,"OffAdvance";#N/A,#N/A,FALSE,"OffExpRprt";#N/A,#N/A,FALSE,"Travelling";#N/A,#N/A,FALSE,"Entertmnt";#N/A,#N/A,FALSE,"Promotion"}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hidden="1">{"vi1",#N/A,FALSE,"Financial Statements";"vi2",#N/A,FALSE,"Financial Statements";#N/A,#N/A,FALSE,"DCF"}</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hidden="1">{"Professional Service Summary",#N/A,FALSE,"Q3 Prof Serv"}</definedName>
    <definedName name="wrn.Q3._.Prof._.Serv._.Summary._1" hidden="1">{"Professional Service Summary",#N/A,FALSE,"Q3 Prof Serv"}</definedName>
    <definedName name="wrn.Q3._.Professional._.service._.detail." hidden="1">{"Professional Service Detail",#N/A,FALSE,"Q3 Prof Serv"}</definedName>
    <definedName name="wrn.Q3._.Professional._.service._.detail._1" hidden="1">{"Professional Service Detail",#N/A,FALSE,"Q3 Prof Serv"}</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hidden="1">{#N/A,#N/A,TRUE,"Cover Repl";#N/A,#N/A,TRUE,"P&amp;L";#N/A,#N/A,TRUE,"P&amp;L (2)";#N/A,#N/A,TRUE,"BS";#N/A,#N/A,TRUE,"Depreciation";#N/A,#N/A,TRUE,"GRAPHS";#N/A,#N/A,TRUE,"DCF EBITDA Multiple";#N/A,#N/A,TRUE,"DCF Perpetual Growth"}</definedName>
    <definedName name="wrn.report." hidden="1">{#N/A,#N/A,FALSE,"COVER.XLS";#N/A,#N/A,FALSE,"RACT1.XLS";#N/A,#N/A,FALSE,"RACT2.XLS";#N/A,#N/A,FALSE,"ECCMP";#N/A,#N/A,FALSE,"WELDER.XLS"}</definedName>
    <definedName name="wrn.report._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hidden="1">{#N/A,#N/A,FALSE,"Marketing";#N/A,#N/A,FALSE,"Selling";#N/A,#N/A,FALSE,"Promotional";#N/A,#N/A,FALSE,"Advertising"}</definedName>
    <definedName name="wrn.SCA._.Acq.." hidden="1">{#N/A,#N/A,FALSE,"main";#N/A,#N/A,FALSE,"Pooling";#N/A,#N/A,FALSE,"Purchase"}</definedName>
    <definedName name="wrn.SCA._.AcqDisv." hidden="1">{#N/A,#N/A,FALSE,"main";#N/A,#N/A,FALSE,"Purchase"}</definedName>
    <definedName name="wrn.Selective._.Distribution._.Group." hidden="1">{"Selective Distribution Group",#N/A,FALSE,"Taxable Income 99"}</definedName>
    <definedName name="wrn.Staff._.and._.Department._.Summaries." hidden="1">{"Staff and Department Summaries",#N/A,FALSE,"Staff Revenue + Comp"}</definedName>
    <definedName name="wrn.Staff._.and._.Department._.Summaries._1" hidden="1">{"Staff and Department Summaries",#N/A,FALSE,"Staff Revenue + Comp"}</definedName>
    <definedName name="wrn.Staff._.Detail." hidden="1">{"Staff Detail",#N/A,FALSE,"Staff Revenue + Comp"}</definedName>
    <definedName name="wrn.Staff._.Detail._1" hidden="1">{"Staff Detail",#N/A,FALSE,"Staff Revenue + Comp"}</definedName>
    <definedName name="wrn.Start._.Up._.Business." hidden="1">{"Start Up Business",#N/A,FALSE,"Taxable Income 99"}</definedName>
    <definedName name="wrn.summ1" hidden="1">{#N/A,#N/A,FALSE,"COVER1.XLS ";#N/A,#N/A,FALSE,"RACT1.XLS";#N/A,#N/A,FALSE,"RACT2.XLS";#N/A,#N/A,FALSE,"ECCMP";#N/A,#N/A,FALSE,"WELDER.XLS"}</definedName>
    <definedName name="wrn.summ1_1" hidden="1">{#N/A,#N/A,FALSE,"COVER1.XLS ";#N/A,#N/A,FALSE,"RACT1.XLS";#N/A,#N/A,FALSE,"RACT2.XLS";#N/A,#N/A,FALSE,"ECCMP";#N/A,#N/A,FALSE,"WELDER.XLS"}</definedName>
    <definedName name="wrn.SUMMARY." hidden="1">{"BS",#N/A,FALSE,"USA"}</definedName>
    <definedName name="wrn.summary._1" hidden="1">{#N/A,#N/A,FALSE,"COVER1.XLS ";#N/A,#N/A,FALSE,"RACT1.XLS";#N/A,#N/A,FALSE,"RACT2.XLS";#N/A,#N/A,FALSE,"ECCMP";#N/A,#N/A,FALSE,"WELDER.XLS"}</definedName>
    <definedName name="wrn.toptrial." hidden="1">{"toptrial",#N/A,TRUE,"toptrial";"adjustment",#N/A,TRUE,"toptrial";"voucher",#N/A,TRUE,"toptrial"}</definedName>
    <definedName name="wrn.Tumon._.Entertainment._.and._.Subs." hidden="1">{"Tumon Entertainment &amp; Subs",#N/A,FALSE,"Taxable Income 99"}</definedName>
    <definedName name="wrn.ut." hidden="1">{#N/A,#N/A,FALSE,"Ut";#N/A,#N/A,FALSE,"UT-h"}</definedName>
    <definedName name="wrn.ut._1" hidden="1">{#N/A,#N/A,FALSE,"Ut";#N/A,#N/A,FALSE,"UT-h"}</definedName>
    <definedName name="wrn.VALUATION." hidden="1">{#N/A,#N/A,FALSE,"Valuation Assumptions";#N/A,#N/A,FALSE,"Summary";#N/A,#N/A,FALSE,"DCF";#N/A,#N/A,FALSE,"Valuation";#N/A,#N/A,FALSE,"WACC";#N/A,#N/A,FALSE,"UBVH";#N/A,#N/A,FALSE,"Free Cash Flow"}</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hidden="1">{#N/A,#N/A,FALSE,"970301";#N/A,#N/A,FALSE,"970302";#N/A,#N/A,FALSE,"970303";#N/A,#N/A,FALSE,"970304";#N/A,#N/A,FALSE,"COM1";#N/A,#N/A,FALSE,"COM2"}</definedName>
    <definedName name="wrn.VPGM_Summary." hidden="1">{"VPGM Summary",#N/A,FALSE,"VPGM SUMMARY"}</definedName>
    <definedName name="wrn.VPGM_Summary._1" hidden="1">{"VPGM Summary",#N/A,FALSE,"VPGM SUMMARY"}</definedName>
    <definedName name="wrn.wag." hidden="1">{"inc.ann",#N/A,FALSE,"WAG";"inc.quart",#N/A,FALSE,"WAG"}</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hidden="1">{#N/A,#N/A,FALSE,"COVER1.XLS ";#N/A,#N/A,FALSE,"RACT1.XLS";#N/A,#N/A,FALSE,"RACT2.XLS";#N/A,#N/A,FALSE,"ECCMP";#N/A,#N/A,FALSE,"WELDER.XLS"}</definedName>
    <definedName name="WRN0_1" hidden="1">{#N/A,#N/A,FALSE,"COVER1.XLS ";#N/A,#N/A,FALSE,"RACT1.XLS";#N/A,#N/A,FALSE,"RACT2.XLS";#N/A,#N/A,FALSE,"ECCMP";#N/A,#N/A,FALSE,"WELDER.XLS"}</definedName>
    <definedName name="WT_501" localSheetId="1">#REF!</definedName>
    <definedName name="WT_501" localSheetId="3">#REF!</definedName>
    <definedName name="WT_501">#REF!</definedName>
    <definedName name="WT_502" localSheetId="1">#REF!</definedName>
    <definedName name="WT_502" localSheetId="3">#REF!</definedName>
    <definedName name="WT_502">#REF!</definedName>
    <definedName name="WT_511" localSheetId="1">#REF!</definedName>
    <definedName name="WT_511" localSheetId="3">#REF!</definedName>
    <definedName name="WT_511">#REF!</definedName>
    <definedName name="WT_521" localSheetId="1">#REF!</definedName>
    <definedName name="WT_521" localSheetId="3">#REF!</definedName>
    <definedName name="WT_521">#REF!</definedName>
    <definedName name="WT_553" localSheetId="1">#REF!</definedName>
    <definedName name="WT_553" localSheetId="3">#REF!</definedName>
    <definedName name="WT_553">#REF!</definedName>
    <definedName name="WT_571" localSheetId="1">#REF!</definedName>
    <definedName name="WT_571" localSheetId="3">#REF!</definedName>
    <definedName name="WT_571">#REF!</definedName>
    <definedName name="WT_573" localSheetId="1">#REF!</definedName>
    <definedName name="WT_573" localSheetId="3">#REF!</definedName>
    <definedName name="WT_573">#REF!</definedName>
    <definedName name="WT_581" localSheetId="1">#REF!</definedName>
    <definedName name="WT_581" localSheetId="3">#REF!</definedName>
    <definedName name="WT_581">#REF!</definedName>
    <definedName name="WT_582" localSheetId="1">#REF!</definedName>
    <definedName name="WT_582" localSheetId="3">#REF!</definedName>
    <definedName name="WT_582">#REF!</definedName>
    <definedName name="WT_583" localSheetId="1">#REF!</definedName>
    <definedName name="WT_583" localSheetId="3">#REF!</definedName>
    <definedName name="WT_583">#REF!</definedName>
    <definedName name="WT_741" localSheetId="1">#REF!</definedName>
    <definedName name="WT_741" localSheetId="3">#REF!</definedName>
    <definedName name="WT_741">#REF!</definedName>
    <definedName name="WT_791" localSheetId="1">#REF!</definedName>
    <definedName name="WT_791" localSheetId="3">#REF!</definedName>
    <definedName name="WT_791">#REF!</definedName>
    <definedName name="WT_806" localSheetId="1">#REF!</definedName>
    <definedName name="WT_806" localSheetId="3">#REF!</definedName>
    <definedName name="WT_806">#REF!</definedName>
    <definedName name="WT_807" localSheetId="1">#REF!</definedName>
    <definedName name="WT_807" localSheetId="3">#REF!</definedName>
    <definedName name="WT_807">#REF!</definedName>
    <definedName name="WT_808" localSheetId="1">#REF!</definedName>
    <definedName name="WT_808" localSheetId="3">#REF!</definedName>
    <definedName name="WT_808">#REF!</definedName>
    <definedName name="WT_812" localSheetId="1">#REF!</definedName>
    <definedName name="WT_812" localSheetId="3">#REF!</definedName>
    <definedName name="WT_812">#REF!</definedName>
    <definedName name="WT_916" localSheetId="1">#REF!</definedName>
    <definedName name="WT_916" localSheetId="3">#REF!</definedName>
    <definedName name="WT_916">#REF!</definedName>
    <definedName name="WT_961" localSheetId="1">#REF!</definedName>
    <definedName name="WT_961" localSheetId="3">#REF!</definedName>
    <definedName name="WT_961">#REF!</definedName>
    <definedName name="WTY" localSheetId="1">#REF!</definedName>
    <definedName name="WTY" localSheetId="3">#REF!</definedName>
    <definedName name="WTY">#REF!</definedName>
    <definedName name="WTY_P" localSheetId="1">#REF!</definedName>
    <definedName name="WTY_P" localSheetId="3">#REF!</definedName>
    <definedName name="WTY_P">#REF!</definedName>
    <definedName name="WTY_U" localSheetId="1">#REF!</definedName>
    <definedName name="WTY_U" localSheetId="3">#REF!</definedName>
    <definedName name="WTY_U">#REF!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{"Start Up Business",#N/A,FALSE,"Taxable Income 99"}</definedName>
    <definedName name="WWWW" hidden="1">{#N/A,#N/A,FALSE,"COVER.XLS";#N/A,#N/A,FALSE,"RACT1.XLS";#N/A,#N/A,FALSE,"RACT2.XLS";#N/A,#N/A,FALSE,"ECCMP";#N/A,#N/A,FALSE,"WELDER.XLS"}</definedName>
    <definedName name="WWWW_1" hidden="1">{#N/A,#N/A,FALSE,"COVER.XLS";#N/A,#N/A,FALSE,"RACT1.XLS";#N/A,#N/A,FALSE,"RACT2.XLS";#N/A,#N/A,FALSE,"ECCMP";#N/A,#N/A,FALSE,"WELDER.XLS"}</definedName>
    <definedName name="wwwwwa" localSheetId="1">#REF!</definedName>
    <definedName name="wwwwwa" localSheetId="3">#REF!</definedName>
    <definedName name="wwwwwa">#REF!</definedName>
    <definedName name="x"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1">#REF!</definedName>
    <definedName name="xCol" localSheetId="3">#REF!</definedName>
    <definedName name="xCol">#REF!</definedName>
    <definedName name="XREF_COLUMN_1" localSheetId="1" hidden="1">#REF!</definedName>
    <definedName name="XREF_COLUMN_1" localSheetId="3" hidden="1">#REF!</definedName>
    <definedName name="XREF_COLUMN_1" hidden="1">#REF!</definedName>
    <definedName name="XREF_COLUMN_2" localSheetId="1" hidden="1">#REF!</definedName>
    <definedName name="XREF_COLUMN_2" localSheetId="3" hidden="1">#REF!</definedName>
    <definedName name="XREF_COLUMN_2" hidden="1">#REF!</definedName>
    <definedName name="XREF_COLUMN_3" localSheetId="1" hidden="1">#REF!</definedName>
    <definedName name="XREF_COLUMN_3" localSheetId="3" hidden="1">#REF!</definedName>
    <definedName name="XREF_COLUMN_3" hidden="1">#REF!</definedName>
    <definedName name="XRefActiveRow" localSheetId="1" hidden="1">#REF!</definedName>
    <definedName name="XRefActiveRow" localSheetId="3" hidden="1">#REF!</definedName>
    <definedName name="XRefActiveRow" hidden="1">#REF!</definedName>
    <definedName name="XRefColumnsCount" hidden="1">3</definedName>
    <definedName name="XRefCopy1" localSheetId="1" hidden="1">#REF!</definedName>
    <definedName name="XRefCopy1" localSheetId="3" hidden="1">#REF!</definedName>
    <definedName name="XRefCopy1" hidden="1">#REF!</definedName>
    <definedName name="XRefCopy3" localSheetId="1" hidden="1">#REF!</definedName>
    <definedName name="XRefCopy3" localSheetId="3" hidden="1">#REF!</definedName>
    <definedName name="XRefCopy3" hidden="1">#REF!</definedName>
    <definedName name="XRefCopy3Row" localSheetId="1" hidden="1">#REF!</definedName>
    <definedName name="XRefCopy3Row" localSheetId="3" hidden="1">#REF!</definedName>
    <definedName name="XRefCopy3Row" hidden="1">#REF!</definedName>
    <definedName name="XRefCopy5" localSheetId="1" hidden="1">#REF!</definedName>
    <definedName name="XRefCopy5" localSheetId="3" hidden="1">#REF!</definedName>
    <definedName name="XRefCopy5" hidden="1">#REF!</definedName>
    <definedName name="XRefCopy5Row" localSheetId="1" hidden="1">#REF!</definedName>
    <definedName name="XRefCopy5Row" localSheetId="3" hidden="1">#REF!</definedName>
    <definedName name="XRefCopy5Row" hidden="1">#REF!</definedName>
    <definedName name="XRefCopyRangeCount" hidden="1">5</definedName>
    <definedName name="XRefPaste1" localSheetId="1" hidden="1">#REF!</definedName>
    <definedName name="XRefPaste1" localSheetId="3" hidden="1">#REF!</definedName>
    <definedName name="XRefPaste1" hidden="1">#REF!</definedName>
    <definedName name="XRefPaste1Row" localSheetId="1" hidden="1">#REF!</definedName>
    <definedName name="XRefPaste1Row" localSheetId="3" hidden="1">#REF!</definedName>
    <definedName name="XRefPaste1Row" hidden="1">#REF!</definedName>
    <definedName name="XRefPaste2" localSheetId="1" hidden="1">#REF!</definedName>
    <definedName name="XRefPaste2" localSheetId="3" hidden="1">#REF!</definedName>
    <definedName name="XRefPaste2" hidden="1">#REF!</definedName>
    <definedName name="XRefPaste2Row" localSheetId="1" hidden="1">#REF!</definedName>
    <definedName name="XRefPaste2Row" localSheetId="3" hidden="1">#REF!</definedName>
    <definedName name="XRefPaste2Row" hidden="1">#REF!</definedName>
    <definedName name="XRefPasteRangeCount" hidden="1">2</definedName>
    <definedName name="xrt">[27]TABLES!$A$2:$C$22</definedName>
    <definedName name="xx" hidden="1">{#N/A,#N/A,FALSE,"Titelblatt";#N/A,#N/A,FALSE,"Absatzplan";#N/A,#N/A,FALSE,"Investitionen";#N/A,#N/A,FALSE,"FER-MFR-BIL";#N/A,#N/A,FALSE,"Instrktionen"}</definedName>
    <definedName name="xx_1" hidden="1">{#N/A,#N/A,FALSE,"CAT3516";#N/A,#N/A,FALSE,"CAT3608";#N/A,#N/A,FALSE,"Wartsila";#N/A,#N/A,FALSE,"Asm";#N/A,#N/A,FALSE,"DG cost"}</definedName>
    <definedName name="xx_1_1" hidden="1">{#N/A,#N/A,FALSE,"CAT3516";#N/A,#N/A,FALSE,"CAT3608";#N/A,#N/A,FALSE,"Wartsila";#N/A,#N/A,FALSE,"Asm";#N/A,#N/A,FALSE,"DG cost"}</definedName>
    <definedName name="xx_1_2" hidden="1">{#N/A,#N/A,FALSE,"CAT3516";#N/A,#N/A,FALSE,"CAT3608";#N/A,#N/A,FALSE,"Wartsila";#N/A,#N/A,FALSE,"Asm";#N/A,#N/A,FALSE,"DG cost"}</definedName>
    <definedName name="xx_2" hidden="1">{#N/A,#N/A,FALSE,"CAT3516";#N/A,#N/A,FALSE,"CAT3608";#N/A,#N/A,FALSE,"Wartsila";#N/A,#N/A,FALSE,"Asm";#N/A,#N/A,FALSE,"DG cost"}</definedName>
    <definedName name="xx_3" hidden="1">{#N/A,#N/A,FALSE,"CAT3516";#N/A,#N/A,FALSE,"CAT3608";#N/A,#N/A,FALSE,"Wartsila";#N/A,#N/A,FALSE,"Asm";#N/A,#N/A,FALSE,"DG cost"}</definedName>
    <definedName name="xxx" localSheetId="1">#REF!</definedName>
    <definedName name="xxx" localSheetId="3">#REF!</definedName>
    <definedName name="xxx">#REF!</definedName>
    <definedName name="xxx_1" hidden="1">{#N/A,#N/A,FALSE,"CAT3516";#N/A,#N/A,FALSE,"CAT3608";#N/A,#N/A,FALSE,"Wartsila";#N/A,#N/A,FALSE,"Asm";#N/A,#N/A,FALSE,"DG cost"}</definedName>
    <definedName name="xxx_1_1" hidden="1">{#N/A,#N/A,FALSE,"CAT3516";#N/A,#N/A,FALSE,"CAT3608";#N/A,#N/A,FALSE,"Wartsila";#N/A,#N/A,FALSE,"Asm";#N/A,#N/A,FALSE,"DG cost"}</definedName>
    <definedName name="xxx_1_2" hidden="1">{#N/A,#N/A,FALSE,"CAT3516";#N/A,#N/A,FALSE,"CAT3608";#N/A,#N/A,FALSE,"Wartsila";#N/A,#N/A,FALSE,"Asm";#N/A,#N/A,FALSE,"DG cost"}</definedName>
    <definedName name="xxx_2" hidden="1">{#N/A,#N/A,FALSE,"CAT3516";#N/A,#N/A,FALSE,"CAT3608";#N/A,#N/A,FALSE,"Wartsila";#N/A,#N/A,FALSE,"Asm";#N/A,#N/A,FALSE,"DG cost"}</definedName>
    <definedName name="xxx_3" hidden="1">{#N/A,#N/A,FALSE,"CAT3516";#N/A,#N/A,FALSE,"CAT3608";#N/A,#N/A,FALSE,"Wartsila";#N/A,#N/A,FALSE,"Asm";#N/A,#N/A,FALSE,"DG cost"}</definedName>
    <definedName name="xxxx" localSheetId="1">#REF!</definedName>
    <definedName name="xxxx" localSheetId="3">#REF!</definedName>
    <definedName name="xxxx">#REF!</definedName>
    <definedName name="XXXX_1" hidden="1">{#N/A,#N/A,FALSE,"CAT3516";#N/A,#N/A,FALSE,"CAT3608";#N/A,#N/A,FALSE,"Wartsila";#N/A,#N/A,FALSE,"Asm";#N/A,#N/A,FALSE,"DG cost"}</definedName>
    <definedName name="XXXX_1_1" hidden="1">{#N/A,#N/A,FALSE,"CAT3516";#N/A,#N/A,FALSE,"CAT3608";#N/A,#N/A,FALSE,"Wartsila";#N/A,#N/A,FALSE,"Asm";#N/A,#N/A,FALSE,"DG cost"}</definedName>
    <definedName name="XXXX_1_2" hidden="1">{#N/A,#N/A,FALSE,"CAT3516";#N/A,#N/A,FALSE,"CAT3608";#N/A,#N/A,FALSE,"Wartsila";#N/A,#N/A,FALSE,"Asm";#N/A,#N/A,FALSE,"DG cost"}</definedName>
    <definedName name="XXXX_2"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1">#REF!</definedName>
    <definedName name="XYLF" localSheetId="3">#REF!</definedName>
    <definedName name="XYLF">#REF!</definedName>
    <definedName name="XYLF10" localSheetId="1">#REF!</definedName>
    <definedName name="XYLF10" localSheetId="3">#REF!</definedName>
    <definedName name="XYLF10">#REF!</definedName>
    <definedName name="XYLF11" localSheetId="1">#REF!</definedName>
    <definedName name="XYLF11" localSheetId="3">#REF!</definedName>
    <definedName name="XYLF11">#REF!</definedName>
    <definedName name="XYLF12" localSheetId="1">#REF!</definedName>
    <definedName name="XYLF12" localSheetId="3">#REF!</definedName>
    <definedName name="XYLF12">#REF!</definedName>
    <definedName name="XYLF2" localSheetId="1">#REF!</definedName>
    <definedName name="XYLF2" localSheetId="3">#REF!</definedName>
    <definedName name="XYLF2">#REF!</definedName>
    <definedName name="XYLF3" localSheetId="1">#REF!</definedName>
    <definedName name="XYLF3" localSheetId="3">#REF!</definedName>
    <definedName name="XYLF3">#REF!</definedName>
    <definedName name="XYLF4" localSheetId="1">#REF!</definedName>
    <definedName name="XYLF4" localSheetId="3">#REF!</definedName>
    <definedName name="XYLF4">#REF!</definedName>
    <definedName name="XYLF5" localSheetId="1">#REF!</definedName>
    <definedName name="XYLF5" localSheetId="3">#REF!</definedName>
    <definedName name="XYLF5">#REF!</definedName>
    <definedName name="XYLF6" localSheetId="1">#REF!</definedName>
    <definedName name="XYLF6" localSheetId="3">#REF!</definedName>
    <definedName name="XYLF6">#REF!</definedName>
    <definedName name="XYLF7" localSheetId="1">#REF!</definedName>
    <definedName name="XYLF7" localSheetId="3">#REF!</definedName>
    <definedName name="XYLF7">#REF!</definedName>
    <definedName name="XYLF8" localSheetId="1">#REF!</definedName>
    <definedName name="XYLF8" localSheetId="3">#REF!</definedName>
    <definedName name="XYLF8">#REF!</definedName>
    <definedName name="XYLF9" localSheetId="1">#REF!</definedName>
    <definedName name="XYLF9" localSheetId="3">#REF!</definedName>
    <definedName name="XYLF9">#REF!</definedName>
    <definedName name="xyz" localSheetId="1" hidden="1">#REF!</definedName>
    <definedName name="xyz" localSheetId="3" hidden="1">#REF!</definedName>
    <definedName name="xyz" hidden="1">#REF!</definedName>
    <definedName name="xyz_1" hidden="1">{#N/A,#N/A,FALSE,"CAT3516";#N/A,#N/A,FALSE,"CAT3608";#N/A,#N/A,FALSE,"Wartsila";#N/A,#N/A,FALSE,"Asm";#N/A,#N/A,FALSE,"DG cost"}</definedName>
    <definedName name="xyz_1_1" hidden="1">{#N/A,#N/A,FALSE,"CAT3516";#N/A,#N/A,FALSE,"CAT3608";#N/A,#N/A,FALSE,"Wartsila";#N/A,#N/A,FALSE,"Asm";#N/A,#N/A,FALSE,"DG cost"}</definedName>
    <definedName name="xyz_1_2" hidden="1">{#N/A,#N/A,FALSE,"CAT3516";#N/A,#N/A,FALSE,"CAT3608";#N/A,#N/A,FALSE,"Wartsila";#N/A,#N/A,FALSE,"Asm";#N/A,#N/A,FALSE,"DG cost"}</definedName>
    <definedName name="xyz_2"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1">'Historical Financials THB_TH'!USD_1/#REF!</definedName>
    <definedName name="YEN_1_1" localSheetId="3">'Historical Financials USD_TH'!USD_1/#REF!</definedName>
    <definedName name="YEN_1_1">USD_1/#REF!</definedName>
    <definedName name="YEN_1_1_1" localSheetId="1">'Historical Financials THB_TH'!USD_1/#REF!</definedName>
    <definedName name="YEN_1_1_1" localSheetId="3">'Historical Financials USD_TH'!USD_1/#REF!</definedName>
    <definedName name="YEN_1_1_1">USD_1/#REF!</definedName>
    <definedName name="YEN_1_1_1_28" localSheetId="1">'Historical Financials THB_TH'!USD_1/#REF!</definedName>
    <definedName name="YEN_1_1_1_28" localSheetId="3">'Historical Financials USD_TH'!USD_1/#REF!</definedName>
    <definedName name="YEN_1_1_1_28">USD_1/#REF!</definedName>
    <definedName name="YEN_1_1_1_34" localSheetId="1">'Historical Financials THB_TH'!USD_1/#REF!</definedName>
    <definedName name="YEN_1_1_1_34" localSheetId="3">'Historical Financials USD_TH'!USD_1/#REF!</definedName>
    <definedName name="YEN_1_1_1_34">USD_1/#REF!</definedName>
    <definedName name="YEN_1_1_1_4" localSheetId="1">'Historical Financials THB_TH'!USD_1/#REF!</definedName>
    <definedName name="YEN_1_1_1_4" localSheetId="3">'Historical Financials USD_TH'!USD_1/#REF!</definedName>
    <definedName name="YEN_1_1_1_4">USD_1/#REF!</definedName>
    <definedName name="YEN_1_1_1_46" localSheetId="1">'Historical Financials THB_TH'!USD_1/#REF!</definedName>
    <definedName name="YEN_1_1_1_46" localSheetId="3">'Historical Financials USD_TH'!USD_1/#REF!</definedName>
    <definedName name="YEN_1_1_1_46">USD_1/#REF!</definedName>
    <definedName name="YEN_1_1_1_7" localSheetId="1">'Historical Financials THB_TH'!USD_1/#REF!</definedName>
    <definedName name="YEN_1_1_1_7" localSheetId="3">'Historical Financials USD_TH'!USD_1/#REF!</definedName>
    <definedName name="YEN_1_1_1_7">USD_1/#REF!</definedName>
    <definedName name="YEN_1_1_1_8" localSheetId="1">'Historical Financials THB_TH'!USD_1/#REF!</definedName>
    <definedName name="YEN_1_1_1_8" localSheetId="3">'Historical Financials USD_TH'!USD_1/#REF!</definedName>
    <definedName name="YEN_1_1_1_8">USD_1/#REF!</definedName>
    <definedName name="YEN_1_1_28" localSheetId="1">'Historical Financials THB_TH'!USD_1/#REF!</definedName>
    <definedName name="YEN_1_1_28" localSheetId="3">'Historical Financials USD_TH'!USD_1/#REF!</definedName>
    <definedName name="YEN_1_1_28">USD_1/#REF!</definedName>
    <definedName name="YEN_1_1_34" localSheetId="1">'Historical Financials THB_TH'!USD_1/#REF!</definedName>
    <definedName name="YEN_1_1_34" localSheetId="3">'Historical Financials USD_TH'!USD_1/#REF!</definedName>
    <definedName name="YEN_1_1_34">USD_1/#REF!</definedName>
    <definedName name="YEN_1_1_4" localSheetId="1">'Historical Financials THB_TH'!USD_1/#REF!</definedName>
    <definedName name="YEN_1_1_4" localSheetId="3">'Historical Financials USD_TH'!USD_1/#REF!</definedName>
    <definedName name="YEN_1_1_4">USD_1/#REF!</definedName>
    <definedName name="YEN_1_1_46" localSheetId="1">'Historical Financials THB_TH'!USD_1/#REF!</definedName>
    <definedName name="YEN_1_1_46" localSheetId="3">'Historical Financials USD_TH'!USD_1/#REF!</definedName>
    <definedName name="YEN_1_1_46">USD_1/#REF!</definedName>
    <definedName name="YEN_1_1_7" localSheetId="1">'Historical Financials THB_TH'!USD_1/#REF!</definedName>
    <definedName name="YEN_1_1_7" localSheetId="3">'Historical Financials USD_TH'!USD_1/#REF!</definedName>
    <definedName name="YEN_1_1_7">USD_1/#REF!</definedName>
    <definedName name="YEN_1_1_8" localSheetId="1">'Historical Financials THB_TH'!USD_1/#REF!</definedName>
    <definedName name="YEN_1_1_8" localSheetId="3">'Historical Financials USD_TH'!USD_1/#REF!</definedName>
    <definedName name="YEN_1_1_8">USD_1/#REF!</definedName>
    <definedName name="YEN_1_1_8_1" localSheetId="1">'Historical Financials THB_TH'!USD_1/#REF!</definedName>
    <definedName name="YEN_1_1_8_1" localSheetId="3">'Historical Financials USD_TH'!USD_1/#REF!</definedName>
    <definedName name="YEN_1_1_8_1">USD_1/#REF!</definedName>
    <definedName name="YEN_1_1_8_1_28" localSheetId="1">'Historical Financials THB_TH'!USD_1/#REF!</definedName>
    <definedName name="YEN_1_1_8_1_28" localSheetId="3">'Historical Financials USD_TH'!USD_1/#REF!</definedName>
    <definedName name="YEN_1_1_8_1_28">USD_1/#REF!</definedName>
    <definedName name="YEN_1_1_8_1_34" localSheetId="1">'Historical Financials THB_TH'!USD_1/#REF!</definedName>
    <definedName name="YEN_1_1_8_1_34" localSheetId="3">'Historical Financials USD_TH'!USD_1/#REF!</definedName>
    <definedName name="YEN_1_1_8_1_34">USD_1/#REF!</definedName>
    <definedName name="YEN_1_1_8_1_4" localSheetId="1">'Historical Financials THB_TH'!USD_1/#REF!</definedName>
    <definedName name="YEN_1_1_8_1_4" localSheetId="3">'Historical Financials USD_TH'!USD_1/#REF!</definedName>
    <definedName name="YEN_1_1_8_1_4">USD_1/#REF!</definedName>
    <definedName name="YEN_1_1_8_1_46" localSheetId="1">'Historical Financials THB_TH'!USD_1/#REF!</definedName>
    <definedName name="YEN_1_1_8_1_46" localSheetId="3">'Historical Financials USD_TH'!USD_1/#REF!</definedName>
    <definedName name="YEN_1_1_8_1_46">USD_1/#REF!</definedName>
    <definedName name="YEN_1_1_8_1_7" localSheetId="1">'Historical Financials THB_TH'!USD_1/#REF!</definedName>
    <definedName name="YEN_1_1_8_1_7" localSheetId="3">'Historical Financials USD_TH'!USD_1/#REF!</definedName>
    <definedName name="YEN_1_1_8_1_7">USD_1/#REF!</definedName>
    <definedName name="YEN_1_1_8_1_8" localSheetId="1">'Historical Financials THB_TH'!USD_1/#REF!</definedName>
    <definedName name="YEN_1_1_8_1_8" localSheetId="3">'Historical Financials USD_TH'!USD_1/#REF!</definedName>
    <definedName name="YEN_1_1_8_1_8">USD_1/#REF!</definedName>
    <definedName name="YEN_1_1_8_28" localSheetId="1">'Historical Financials THB_TH'!USD_1/#REF!</definedName>
    <definedName name="YEN_1_1_8_28" localSheetId="3">'Historical Financials USD_TH'!USD_1/#REF!</definedName>
    <definedName name="YEN_1_1_8_28">USD_1/#REF!</definedName>
    <definedName name="YEN_1_1_8_34" localSheetId="1">'Historical Financials THB_TH'!USD_1/#REF!</definedName>
    <definedName name="YEN_1_1_8_34" localSheetId="3">'Historical Financials USD_TH'!USD_1/#REF!</definedName>
    <definedName name="YEN_1_1_8_34">USD_1/#REF!</definedName>
    <definedName name="YEN_1_1_8_4" localSheetId="1">'Historical Financials THB_TH'!USD_1/#REF!</definedName>
    <definedName name="YEN_1_1_8_4" localSheetId="3">'Historical Financials USD_TH'!USD_1/#REF!</definedName>
    <definedName name="YEN_1_1_8_4">USD_1/#REF!</definedName>
    <definedName name="YEN_1_1_8_46" localSheetId="1">'Historical Financials THB_TH'!USD_1/#REF!</definedName>
    <definedName name="YEN_1_1_8_46" localSheetId="3">'Historical Financials USD_TH'!USD_1/#REF!</definedName>
    <definedName name="YEN_1_1_8_46">USD_1/#REF!</definedName>
    <definedName name="YEN_1_1_8_7" localSheetId="1">'Historical Financials THB_TH'!USD_1/#REF!</definedName>
    <definedName name="YEN_1_1_8_7" localSheetId="3">'Historical Financials USD_TH'!USD_1/#REF!</definedName>
    <definedName name="YEN_1_1_8_7">USD_1/#REF!</definedName>
    <definedName name="YEN_1_1_8_8" localSheetId="1">'Historical Financials THB_TH'!USD_1/#REF!</definedName>
    <definedName name="YEN_1_1_8_8" localSheetId="3">'Historical Financials USD_TH'!USD_1/#REF!</definedName>
    <definedName name="YEN_1_1_8_8">USD_1/#REF!</definedName>
    <definedName name="YEN_1_8">NA()</definedName>
    <definedName name="YEN_2" localSheetId="1">'Historical Financials THB_TH'!USD_2/#REF!</definedName>
    <definedName name="YEN_2" localSheetId="3">'Historical Financials USD_TH'!USD_2/#REF!</definedName>
    <definedName name="YEN_2">USD_2/#REF!</definedName>
    <definedName name="YEN_2_1" localSheetId="1">'Historical Financials THB_TH'!USD_2/#REF!</definedName>
    <definedName name="YEN_2_1" localSheetId="3">'Historical Financials USD_TH'!USD_2/#REF!</definedName>
    <definedName name="YEN_2_1">USD_2/#REF!</definedName>
    <definedName name="YEN_2_1_28" localSheetId="1">'Historical Financials THB_TH'!USD_2/#REF!</definedName>
    <definedName name="YEN_2_1_28" localSheetId="3">'Historical Financials USD_TH'!USD_2/#REF!</definedName>
    <definedName name="YEN_2_1_28">USD_2/#REF!</definedName>
    <definedName name="YEN_2_1_34" localSheetId="1">'Historical Financials THB_TH'!USD_2/#REF!</definedName>
    <definedName name="YEN_2_1_34" localSheetId="3">'Historical Financials USD_TH'!USD_2/#REF!</definedName>
    <definedName name="YEN_2_1_34">USD_2/#REF!</definedName>
    <definedName name="YEN_2_1_4" localSheetId="1">'Historical Financials THB_TH'!USD_2/#REF!</definedName>
    <definedName name="YEN_2_1_4" localSheetId="3">'Historical Financials USD_TH'!USD_2/#REF!</definedName>
    <definedName name="YEN_2_1_4">USD_2/#REF!</definedName>
    <definedName name="YEN_2_1_46" localSheetId="1">'Historical Financials THB_TH'!USD_2/#REF!</definedName>
    <definedName name="YEN_2_1_46" localSheetId="3">'Historical Financials USD_TH'!USD_2/#REF!</definedName>
    <definedName name="YEN_2_1_46">USD_2/#REF!</definedName>
    <definedName name="YEN_2_1_7" localSheetId="1">'Historical Financials THB_TH'!USD_2/#REF!</definedName>
    <definedName name="YEN_2_1_7" localSheetId="3">'Historical Financials USD_TH'!USD_2/#REF!</definedName>
    <definedName name="YEN_2_1_7">USD_2/#REF!</definedName>
    <definedName name="YEN_2_1_8" localSheetId="1">'Historical Financials THB_TH'!USD_2/#REF!</definedName>
    <definedName name="YEN_2_1_8" localSheetId="3">'Historical Financials USD_TH'!USD_2/#REF!</definedName>
    <definedName name="YEN_2_1_8">USD_2/#REF!</definedName>
    <definedName name="YEN_2_1_8_28" localSheetId="1">'Historical Financials THB_TH'!USD_2/#REF!</definedName>
    <definedName name="YEN_2_1_8_28" localSheetId="3">'Historical Financials USD_TH'!USD_2/#REF!</definedName>
    <definedName name="YEN_2_1_8_28">USD_2/#REF!</definedName>
    <definedName name="YEN_2_1_8_34" localSheetId="1">'Historical Financials THB_TH'!USD_2/#REF!</definedName>
    <definedName name="YEN_2_1_8_34" localSheetId="3">'Historical Financials USD_TH'!USD_2/#REF!</definedName>
    <definedName name="YEN_2_1_8_34">USD_2/#REF!</definedName>
    <definedName name="YEN_2_1_8_4" localSheetId="1">'Historical Financials THB_TH'!USD_2/#REF!</definedName>
    <definedName name="YEN_2_1_8_4" localSheetId="3">'Historical Financials USD_TH'!USD_2/#REF!</definedName>
    <definedName name="YEN_2_1_8_4">USD_2/#REF!</definedName>
    <definedName name="YEN_2_1_8_46" localSheetId="1">'Historical Financials THB_TH'!USD_2/#REF!</definedName>
    <definedName name="YEN_2_1_8_46" localSheetId="3">'Historical Financials USD_TH'!USD_2/#REF!</definedName>
    <definedName name="YEN_2_1_8_46">USD_2/#REF!</definedName>
    <definedName name="YEN_2_1_8_7" localSheetId="1">'Historical Financials THB_TH'!USD_2/#REF!</definedName>
    <definedName name="YEN_2_1_8_7" localSheetId="3">'Historical Financials USD_TH'!USD_2/#REF!</definedName>
    <definedName name="YEN_2_1_8_7">USD_2/#REF!</definedName>
    <definedName name="YEN_2_1_8_8" localSheetId="1">'Historical Financials THB_TH'!USD_2/#REF!</definedName>
    <definedName name="YEN_2_1_8_8" localSheetId="3">'Historical Financials USD_TH'!USD_2/#REF!</definedName>
    <definedName name="YEN_2_1_8_8">USD_2/#REF!</definedName>
    <definedName name="YEN_2_28" localSheetId="1">'Historical Financials THB_TH'!USD_2/#REF!</definedName>
    <definedName name="YEN_2_28" localSheetId="3">'Historical Financials USD_TH'!USD_2/#REF!</definedName>
    <definedName name="YEN_2_28">USD_2/#REF!</definedName>
    <definedName name="YEN_2_34" localSheetId="1">'Historical Financials THB_TH'!USD_2/#REF!</definedName>
    <definedName name="YEN_2_34" localSheetId="3">'Historical Financials USD_TH'!USD_2/#REF!</definedName>
    <definedName name="YEN_2_34">USD_2/#REF!</definedName>
    <definedName name="YEN_2_4" localSheetId="1">'Historical Financials THB_TH'!USD_2/#REF!</definedName>
    <definedName name="YEN_2_4" localSheetId="3">'Historical Financials USD_TH'!USD_2/#REF!</definedName>
    <definedName name="YEN_2_4">USD_2/#REF!</definedName>
    <definedName name="YEN_2_46" localSheetId="1">'Historical Financials THB_TH'!USD_2/#REF!</definedName>
    <definedName name="YEN_2_46" localSheetId="3">'Historical Financials USD_TH'!USD_2/#REF!</definedName>
    <definedName name="YEN_2_46">USD_2/#REF!</definedName>
    <definedName name="YEN_2_7" localSheetId="1">'Historical Financials THB_TH'!USD_2/#REF!</definedName>
    <definedName name="YEN_2_7" localSheetId="3">'Historical Financials USD_TH'!USD_2/#REF!</definedName>
    <definedName name="YEN_2_7">USD_2/#REF!</definedName>
    <definedName name="YEN_2_8" localSheetId="1">'Historical Financials THB_TH'!USD_2/#REF!</definedName>
    <definedName name="YEN_2_8" localSheetId="3">'Historical Financials USD_TH'!USD_2/#REF!</definedName>
    <definedName name="YEN_2_8">USD_2/#REF!</definedName>
    <definedName name="YEN_2_8_28" localSheetId="1">'Historical Financials THB_TH'!USD_2/#REF!</definedName>
    <definedName name="YEN_2_8_28" localSheetId="3">'Historical Financials USD_TH'!USD_2/#REF!</definedName>
    <definedName name="YEN_2_8_28">USD_2/#REF!</definedName>
    <definedName name="YEN_2_8_34" localSheetId="1">'Historical Financials THB_TH'!USD_2/#REF!</definedName>
    <definedName name="YEN_2_8_34" localSheetId="3">'Historical Financials USD_TH'!USD_2/#REF!</definedName>
    <definedName name="YEN_2_8_34">USD_2/#REF!</definedName>
    <definedName name="YEN_2_8_4" localSheetId="1">'Historical Financials THB_TH'!USD_2/#REF!</definedName>
    <definedName name="YEN_2_8_4" localSheetId="3">'Historical Financials USD_TH'!USD_2/#REF!</definedName>
    <definedName name="YEN_2_8_4">USD_2/#REF!</definedName>
    <definedName name="YEN_2_8_46" localSheetId="1">'Historical Financials THB_TH'!USD_2/#REF!</definedName>
    <definedName name="YEN_2_8_46" localSheetId="3">'Historical Financials USD_TH'!USD_2/#REF!</definedName>
    <definedName name="YEN_2_8_46">USD_2/#REF!</definedName>
    <definedName name="YEN_2_8_7" localSheetId="1">'Historical Financials THB_TH'!USD_2/#REF!</definedName>
    <definedName name="YEN_2_8_7" localSheetId="3">'Historical Financials USD_TH'!USD_2/#REF!</definedName>
    <definedName name="YEN_2_8_7">USD_2/#REF!</definedName>
    <definedName name="YEN_2_8_8" localSheetId="1">'Historical Financials THB_TH'!USD_2/#REF!</definedName>
    <definedName name="YEN_2_8_8" localSheetId="3">'Historical Financials USD_TH'!USD_2/#REF!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 localSheetId="1">#REF!</definedName>
    <definedName name="yyyy" localSheetId="3">#REF!</definedName>
    <definedName name="yyyy">#REF!</definedName>
    <definedName name="z" localSheetId="1">#REF!</definedName>
    <definedName name="z" localSheetId="3">#REF!</definedName>
    <definedName name="z">#REF!</definedName>
    <definedName name="Z_02AD87C2_0864_11D3_B448_0004AC9D327E_.wvu.Cols" localSheetId="1" hidden="1">#REF!,#REF!</definedName>
    <definedName name="Z_02AD87C2_0864_11D3_B448_0004AC9D327E_.wvu.Cols" localSheetId="3" hidden="1">#REF!,#REF!</definedName>
    <definedName name="Z_02AD87C2_0864_11D3_B448_0004AC9D327E_.wvu.Cols" hidden="1">#REF!,#REF!</definedName>
    <definedName name="Z_02AD87C2_0864_11D3_B448_0004AC9D327E_.wvu.PrintArea" localSheetId="1" hidden="1">#REF!</definedName>
    <definedName name="Z_02AD87C2_0864_11D3_B448_0004AC9D327E_.wvu.PrintArea" localSheetId="3" hidden="1">#REF!</definedName>
    <definedName name="Z_02AD87C2_0864_11D3_B448_0004AC9D327E_.wvu.PrintArea" hidden="1">#REF!</definedName>
    <definedName name="Z_02AD87C2_0864_11D3_B448_0004AC9D327E_.wvu.PrintTitles" localSheetId="1" hidden="1">#REF!</definedName>
    <definedName name="Z_02AD87C2_0864_11D3_B448_0004AC9D327E_.wvu.PrintTitles" localSheetId="3" hidden="1">#REF!</definedName>
    <definedName name="Z_02AD87C2_0864_11D3_B448_0004AC9D327E_.wvu.PrintTitles" hidden="1">#REF!</definedName>
    <definedName name="Z_02AD87DB_0864_11D3_B448_0004AC9D327E_.wvu.Cols" localSheetId="1" hidden="1">#REF!</definedName>
    <definedName name="Z_02AD87DB_0864_11D3_B448_0004AC9D327E_.wvu.Cols" localSheetId="3" hidden="1">#REF!</definedName>
    <definedName name="Z_02AD87DB_0864_11D3_B448_0004AC9D327E_.wvu.Cols" hidden="1">#REF!</definedName>
    <definedName name="Z_02AD87DB_0864_11D3_B448_0004AC9D327E_.wvu.PrintArea" localSheetId="1" hidden="1">#REF!</definedName>
    <definedName name="Z_02AD87DB_0864_11D3_B448_0004AC9D327E_.wvu.PrintArea" localSheetId="3" hidden="1">#REF!</definedName>
    <definedName name="Z_02AD87DB_0864_11D3_B448_0004AC9D327E_.wvu.PrintArea" hidden="1">#REF!</definedName>
    <definedName name="Z_02AD87DB_0864_11D3_B448_0004AC9D327E_.wvu.PrintTitles" localSheetId="1" hidden="1">#REF!</definedName>
    <definedName name="Z_02AD87DB_0864_11D3_B448_0004AC9D327E_.wvu.PrintTitles" localSheetId="3" hidden="1">#REF!</definedName>
    <definedName name="Z_02AD87DB_0864_11D3_B448_0004AC9D327E_.wvu.PrintTitles" hidden="1">#REF!</definedName>
    <definedName name="Z_02AD87E7_0864_11D3_B448_0004AC9D327E_.wvu.Cols" localSheetId="1" hidden="1">#REF!,#REF!</definedName>
    <definedName name="Z_02AD87E7_0864_11D3_B448_0004AC9D327E_.wvu.Cols" localSheetId="3" hidden="1">#REF!,#REF!</definedName>
    <definedName name="Z_02AD87E7_0864_11D3_B448_0004AC9D327E_.wvu.Cols" hidden="1">#REF!,#REF!</definedName>
    <definedName name="Z_02AD87E7_0864_11D3_B448_0004AC9D327E_.wvu.PrintArea" localSheetId="1" hidden="1">#REF!</definedName>
    <definedName name="Z_02AD87E7_0864_11D3_B448_0004AC9D327E_.wvu.PrintArea" localSheetId="3" hidden="1">#REF!</definedName>
    <definedName name="Z_02AD87E7_0864_11D3_B448_0004AC9D327E_.wvu.PrintArea" hidden="1">#REF!</definedName>
    <definedName name="Z_02AD87E7_0864_11D3_B448_0004AC9D327E_.wvu.PrintTitles" localSheetId="1" hidden="1">#REF!</definedName>
    <definedName name="Z_02AD87E7_0864_11D3_B448_0004AC9D327E_.wvu.PrintTitles" localSheetId="3" hidden="1">#REF!</definedName>
    <definedName name="Z_02AD87E7_0864_11D3_B448_0004AC9D327E_.wvu.PrintTitles" hidden="1">#REF!</definedName>
    <definedName name="Z_02AD8800_0864_11D3_B448_0004AC9D327E_.wvu.Cols" localSheetId="1" hidden="1">#REF!</definedName>
    <definedName name="Z_02AD8800_0864_11D3_B448_0004AC9D327E_.wvu.Cols" localSheetId="3" hidden="1">#REF!</definedName>
    <definedName name="Z_02AD8800_0864_11D3_B448_0004AC9D327E_.wvu.Cols" hidden="1">#REF!</definedName>
    <definedName name="Z_02AD8800_0864_11D3_B448_0004AC9D327E_.wvu.PrintArea" localSheetId="1" hidden="1">#REF!</definedName>
    <definedName name="Z_02AD8800_0864_11D3_B448_0004AC9D327E_.wvu.PrintArea" localSheetId="3" hidden="1">#REF!</definedName>
    <definedName name="Z_02AD8800_0864_11D3_B448_0004AC9D327E_.wvu.PrintArea" hidden="1">#REF!</definedName>
    <definedName name="Z_02AD8800_0864_11D3_B448_0004AC9D327E_.wvu.PrintTitles" localSheetId="1" hidden="1">#REF!</definedName>
    <definedName name="Z_02AD8800_0864_11D3_B448_0004AC9D327E_.wvu.PrintTitles" localSheetId="3" hidden="1">#REF!</definedName>
    <definedName name="Z_02AD8800_0864_11D3_B448_0004AC9D327E_.wvu.PrintTitles" hidden="1">#REF!</definedName>
    <definedName name="Z_067E13A4_DE0F_11D2_B447_0004AC2EF02B_.wvu.PrintArea" localSheetId="1" hidden="1">#REF!</definedName>
    <definedName name="Z_067E13A4_DE0F_11D2_B447_0004AC2EF02B_.wvu.PrintArea" localSheetId="3" hidden="1">#REF!</definedName>
    <definedName name="Z_067E13A4_DE0F_11D2_B447_0004AC2EF02B_.wvu.PrintArea" hidden="1">#REF!</definedName>
    <definedName name="Z_067E13A4_DE0F_11D2_B447_0004AC2EF02B_.wvu.PrintTitles" localSheetId="1" hidden="1">#REF!</definedName>
    <definedName name="Z_067E13A4_DE0F_11D2_B447_0004AC2EF02B_.wvu.PrintTitles" localSheetId="3" hidden="1">#REF!</definedName>
    <definedName name="Z_067E13A4_DE0F_11D2_B447_0004AC2EF02B_.wvu.PrintTitles" hidden="1">#REF!</definedName>
    <definedName name="Z_067E13AF_DE0F_11D2_B447_0004AC2EF02B_.wvu.PrintArea" localSheetId="1" hidden="1">#REF!</definedName>
    <definedName name="Z_067E13AF_DE0F_11D2_B447_0004AC2EF02B_.wvu.PrintArea" localSheetId="3" hidden="1">#REF!</definedName>
    <definedName name="Z_067E13AF_DE0F_11D2_B447_0004AC2EF02B_.wvu.PrintArea" hidden="1">#REF!</definedName>
    <definedName name="Z_067E13AF_DE0F_11D2_B447_0004AC2EF02B_.wvu.PrintTitles" localSheetId="1" hidden="1">#REF!</definedName>
    <definedName name="Z_067E13AF_DE0F_11D2_B447_0004AC2EF02B_.wvu.PrintTitles" localSheetId="3" hidden="1">#REF!</definedName>
    <definedName name="Z_067E13AF_DE0F_11D2_B447_0004AC2EF02B_.wvu.PrintTitles" hidden="1">#REF!</definedName>
    <definedName name="Z_067E13D0_DE0F_11D2_B447_0004AC2EF02B_.wvu.Cols" localSheetId="1" hidden="1">#REF!</definedName>
    <definedName name="Z_067E13D0_DE0F_11D2_B447_0004AC2EF02B_.wvu.Cols" localSheetId="3" hidden="1">#REF!</definedName>
    <definedName name="Z_067E13D0_DE0F_11D2_B447_0004AC2EF02B_.wvu.Cols" hidden="1">#REF!</definedName>
    <definedName name="Z_067E13D0_DE0F_11D2_B447_0004AC2EF02B_.wvu.PrintTitles" localSheetId="1" hidden="1">#REF!</definedName>
    <definedName name="Z_067E13D0_DE0F_11D2_B447_0004AC2EF02B_.wvu.PrintTitles" localSheetId="3" hidden="1">#REF!</definedName>
    <definedName name="Z_067E13D0_DE0F_11D2_B447_0004AC2EF02B_.wvu.PrintTitles" hidden="1">#REF!</definedName>
    <definedName name="Z_067E13D8_DE0F_11D2_B447_0004AC2EF02B_.wvu.Cols" localSheetId="1" hidden="1">#REF!</definedName>
    <definedName name="Z_067E13D8_DE0F_11D2_B447_0004AC2EF02B_.wvu.Cols" localSheetId="3" hidden="1">#REF!</definedName>
    <definedName name="Z_067E13D8_DE0F_11D2_B447_0004AC2EF02B_.wvu.Cols" hidden="1">#REF!</definedName>
    <definedName name="Z_067E13D8_DE0F_11D2_B447_0004AC2EF02B_.wvu.PrintArea" localSheetId="1" hidden="1">#REF!</definedName>
    <definedName name="Z_067E13D8_DE0F_11D2_B447_0004AC2EF02B_.wvu.PrintArea" localSheetId="3" hidden="1">#REF!</definedName>
    <definedName name="Z_067E13D8_DE0F_11D2_B447_0004AC2EF02B_.wvu.PrintArea" hidden="1">#REF!</definedName>
    <definedName name="Z_067E13D8_DE0F_11D2_B447_0004AC2EF02B_.wvu.PrintTitles" localSheetId="1" hidden="1">#REF!</definedName>
    <definedName name="Z_067E13D8_DE0F_11D2_B447_0004AC2EF02B_.wvu.PrintTitles" localSheetId="3" hidden="1">#REF!</definedName>
    <definedName name="Z_067E13D8_DE0F_11D2_B447_0004AC2EF02B_.wvu.PrintTitles" hidden="1">#REF!</definedName>
    <definedName name="Z_067E13D9_DE0F_11D2_B447_0004AC2EF02B_.wvu.Cols" localSheetId="1" hidden="1">#REF!</definedName>
    <definedName name="Z_067E13D9_DE0F_11D2_B447_0004AC2EF02B_.wvu.Cols" localSheetId="3" hidden="1">#REF!</definedName>
    <definedName name="Z_067E13D9_DE0F_11D2_B447_0004AC2EF02B_.wvu.Cols" hidden="1">#REF!</definedName>
    <definedName name="Z_067E13D9_DE0F_11D2_B447_0004AC2EF02B_.wvu.PrintArea" localSheetId="1" hidden="1">#REF!</definedName>
    <definedName name="Z_067E13D9_DE0F_11D2_B447_0004AC2EF02B_.wvu.PrintArea" localSheetId="3" hidden="1">#REF!</definedName>
    <definedName name="Z_067E13D9_DE0F_11D2_B447_0004AC2EF02B_.wvu.PrintArea" hidden="1">#REF!</definedName>
    <definedName name="Z_067E13D9_DE0F_11D2_B447_0004AC2EF02B_.wvu.PrintTitles" localSheetId="1" hidden="1">#REF!</definedName>
    <definedName name="Z_067E13D9_DE0F_11D2_B447_0004AC2EF02B_.wvu.PrintTitles" localSheetId="3" hidden="1">#REF!</definedName>
    <definedName name="Z_067E13D9_DE0F_11D2_B447_0004AC2EF02B_.wvu.PrintTitles" hidden="1">#REF!</definedName>
    <definedName name="Z_067E13E3_DE0F_11D2_B447_0004AC2EF02B_.wvu.Cols" localSheetId="1" hidden="1">#REF!</definedName>
    <definedName name="Z_067E13E3_DE0F_11D2_B447_0004AC2EF02B_.wvu.Cols" localSheetId="3" hidden="1">#REF!</definedName>
    <definedName name="Z_067E13E3_DE0F_11D2_B447_0004AC2EF02B_.wvu.Cols" hidden="1">#REF!</definedName>
    <definedName name="Z_067E13E3_DE0F_11D2_B447_0004AC2EF02B_.wvu.PrintTitles" localSheetId="1" hidden="1">#REF!</definedName>
    <definedName name="Z_067E13E3_DE0F_11D2_B447_0004AC2EF02B_.wvu.PrintTitles" localSheetId="3" hidden="1">#REF!</definedName>
    <definedName name="Z_067E13E3_DE0F_11D2_B447_0004AC2EF02B_.wvu.PrintTitles" hidden="1">#REF!</definedName>
    <definedName name="Z_067E13EB_DE0F_11D2_B447_0004AC2EF02B_.wvu.Cols" localSheetId="1" hidden="1">#REF!</definedName>
    <definedName name="Z_067E13EB_DE0F_11D2_B447_0004AC2EF02B_.wvu.Cols" localSheetId="3" hidden="1">#REF!</definedName>
    <definedName name="Z_067E13EB_DE0F_11D2_B447_0004AC2EF02B_.wvu.Cols" hidden="1">#REF!</definedName>
    <definedName name="Z_067E13EB_DE0F_11D2_B447_0004AC2EF02B_.wvu.PrintArea" localSheetId="1" hidden="1">#REF!</definedName>
    <definedName name="Z_067E13EB_DE0F_11D2_B447_0004AC2EF02B_.wvu.PrintArea" localSheetId="3" hidden="1">#REF!</definedName>
    <definedName name="Z_067E13EB_DE0F_11D2_B447_0004AC2EF02B_.wvu.PrintArea" hidden="1">#REF!</definedName>
    <definedName name="Z_067E13EB_DE0F_11D2_B447_0004AC2EF02B_.wvu.PrintTitles" localSheetId="1" hidden="1">#REF!</definedName>
    <definedName name="Z_067E13EB_DE0F_11D2_B447_0004AC2EF02B_.wvu.PrintTitles" localSheetId="3" hidden="1">#REF!</definedName>
    <definedName name="Z_067E13EB_DE0F_11D2_B447_0004AC2EF02B_.wvu.PrintTitles" hidden="1">#REF!</definedName>
    <definedName name="Z_067E13EC_DE0F_11D2_B447_0004AC2EF02B_.wvu.Cols" localSheetId="1" hidden="1">#REF!</definedName>
    <definedName name="Z_067E13EC_DE0F_11D2_B447_0004AC2EF02B_.wvu.Cols" localSheetId="3" hidden="1">#REF!</definedName>
    <definedName name="Z_067E13EC_DE0F_11D2_B447_0004AC2EF02B_.wvu.Cols" hidden="1">#REF!</definedName>
    <definedName name="Z_067E13EC_DE0F_11D2_B447_0004AC2EF02B_.wvu.PrintArea" localSheetId="1" hidden="1">#REF!</definedName>
    <definedName name="Z_067E13EC_DE0F_11D2_B447_0004AC2EF02B_.wvu.PrintArea" localSheetId="3" hidden="1">#REF!</definedName>
    <definedName name="Z_067E13EC_DE0F_11D2_B447_0004AC2EF02B_.wvu.PrintArea" hidden="1">#REF!</definedName>
    <definedName name="Z_067E13EC_DE0F_11D2_B447_0004AC2EF02B_.wvu.PrintTitles" localSheetId="1" hidden="1">#REF!</definedName>
    <definedName name="Z_067E13EC_DE0F_11D2_B447_0004AC2EF02B_.wvu.PrintTitles" localSheetId="3" hidden="1">#REF!</definedName>
    <definedName name="Z_067E13EC_DE0F_11D2_B447_0004AC2EF02B_.wvu.PrintTitles" hidden="1">#REF!</definedName>
    <definedName name="Z_19618642_7A6E_11D4_AF37_0020AFD7F42C_.wvu.FilterData" localSheetId="1" hidden="1">#REF!</definedName>
    <definedName name="Z_19618642_7A6E_11D4_AF37_0020AFD7F42C_.wvu.FilterData" localSheetId="3" hidden="1">#REF!</definedName>
    <definedName name="Z_19618642_7A6E_11D4_AF37_0020AFD7F42C_.wvu.FilterData" hidden="1">#REF!</definedName>
    <definedName name="Z_19618642_7A6E_11D4_AF37_0020AFD7F42C_.wvu.PrintArea" localSheetId="1" hidden="1">#REF!</definedName>
    <definedName name="Z_19618642_7A6E_11D4_AF37_0020AFD7F42C_.wvu.PrintArea" localSheetId="3" hidden="1">#REF!</definedName>
    <definedName name="Z_19618642_7A6E_11D4_AF37_0020AFD7F42C_.wvu.PrintArea" hidden="1">#REF!</definedName>
    <definedName name="Z_19618642_7A6E_11D4_AF37_0020AFD7F42C_.wvu.Rows" localSheetId="1" hidden="1">#REF!</definedName>
    <definedName name="Z_19618642_7A6E_11D4_AF37_0020AFD7F42C_.wvu.Rows" localSheetId="3" hidden="1">#REF!</definedName>
    <definedName name="Z_19618642_7A6E_11D4_AF37_0020AFD7F42C_.wvu.Rows" hidden="1">#REF!</definedName>
    <definedName name="Z_1DCACF56_E1E8_11D2_B446_0004AC2EF02B_.wvu.Cols" localSheetId="1" hidden="1">#REF!</definedName>
    <definedName name="Z_1DCACF56_E1E8_11D2_B446_0004AC2EF02B_.wvu.Cols" localSheetId="3" hidden="1">#REF!</definedName>
    <definedName name="Z_1DCACF56_E1E8_11D2_B446_0004AC2EF02B_.wvu.Cols" hidden="1">#REF!</definedName>
    <definedName name="Z_1DCACF56_E1E8_11D2_B446_0004AC2EF02B_.wvu.PrintTitles" localSheetId="1" hidden="1">#REF!</definedName>
    <definedName name="Z_1DCACF56_E1E8_11D2_B446_0004AC2EF02B_.wvu.PrintTitles" localSheetId="3" hidden="1">#REF!</definedName>
    <definedName name="Z_1DCACF56_E1E8_11D2_B446_0004AC2EF02B_.wvu.PrintTitles" hidden="1">#REF!</definedName>
    <definedName name="Z_1DCACF5E_E1E8_11D2_B446_0004AC2EF02B_.wvu.Cols" localSheetId="1" hidden="1">#REF!</definedName>
    <definedName name="Z_1DCACF5E_E1E8_11D2_B446_0004AC2EF02B_.wvu.Cols" localSheetId="3" hidden="1">#REF!</definedName>
    <definedName name="Z_1DCACF5E_E1E8_11D2_B446_0004AC2EF02B_.wvu.Cols" hidden="1">#REF!</definedName>
    <definedName name="Z_1DCACF5E_E1E8_11D2_B446_0004AC2EF02B_.wvu.PrintArea" localSheetId="1" hidden="1">#REF!</definedName>
    <definedName name="Z_1DCACF5E_E1E8_11D2_B446_0004AC2EF02B_.wvu.PrintArea" localSheetId="3" hidden="1">#REF!</definedName>
    <definedName name="Z_1DCACF5E_E1E8_11D2_B446_0004AC2EF02B_.wvu.PrintArea" hidden="1">#REF!</definedName>
    <definedName name="Z_1DCACF5E_E1E8_11D2_B446_0004AC2EF02B_.wvu.PrintTitles" localSheetId="1" hidden="1">#REF!</definedName>
    <definedName name="Z_1DCACF5E_E1E8_11D2_B446_0004AC2EF02B_.wvu.PrintTitles" localSheetId="3" hidden="1">#REF!</definedName>
    <definedName name="Z_1DCACF5E_E1E8_11D2_B446_0004AC2EF02B_.wvu.PrintTitles" hidden="1">#REF!</definedName>
    <definedName name="Z_1DCACF5F_E1E8_11D2_B446_0004AC2EF02B_.wvu.Cols" localSheetId="1" hidden="1">#REF!</definedName>
    <definedName name="Z_1DCACF5F_E1E8_11D2_B446_0004AC2EF02B_.wvu.Cols" localSheetId="3" hidden="1">#REF!</definedName>
    <definedName name="Z_1DCACF5F_E1E8_11D2_B446_0004AC2EF02B_.wvu.Cols" hidden="1">#REF!</definedName>
    <definedName name="Z_1DCACF5F_E1E8_11D2_B446_0004AC2EF02B_.wvu.PrintArea" localSheetId="1" hidden="1">#REF!</definedName>
    <definedName name="Z_1DCACF5F_E1E8_11D2_B446_0004AC2EF02B_.wvu.PrintArea" localSheetId="3" hidden="1">#REF!</definedName>
    <definedName name="Z_1DCACF5F_E1E8_11D2_B446_0004AC2EF02B_.wvu.PrintArea" hidden="1">#REF!</definedName>
    <definedName name="Z_1DCACF5F_E1E8_11D2_B446_0004AC2EF02B_.wvu.PrintTitles" localSheetId="1" hidden="1">#REF!</definedName>
    <definedName name="Z_1DCACF5F_E1E8_11D2_B446_0004AC2EF02B_.wvu.PrintTitles" localSheetId="3" hidden="1">#REF!</definedName>
    <definedName name="Z_1DCACF5F_E1E8_11D2_B446_0004AC2EF02B_.wvu.PrintTitles" hidden="1">#REF!</definedName>
    <definedName name="Z_1DCACF69_E1E8_11D2_B446_0004AC2EF02B_.wvu.Cols" localSheetId="1" hidden="1">#REF!</definedName>
    <definedName name="Z_1DCACF69_E1E8_11D2_B446_0004AC2EF02B_.wvu.Cols" localSheetId="3" hidden="1">#REF!</definedName>
    <definedName name="Z_1DCACF69_E1E8_11D2_B446_0004AC2EF02B_.wvu.Cols" hidden="1">#REF!</definedName>
    <definedName name="Z_1DCACF69_E1E8_11D2_B446_0004AC2EF02B_.wvu.PrintTitles" localSheetId="1" hidden="1">#REF!</definedName>
    <definedName name="Z_1DCACF69_E1E8_11D2_B446_0004AC2EF02B_.wvu.PrintTitles" localSheetId="3" hidden="1">#REF!</definedName>
    <definedName name="Z_1DCACF69_E1E8_11D2_B446_0004AC2EF02B_.wvu.PrintTitles" hidden="1">#REF!</definedName>
    <definedName name="Z_1DCACF71_E1E8_11D2_B446_0004AC2EF02B_.wvu.Cols" localSheetId="1" hidden="1">#REF!</definedName>
    <definedName name="Z_1DCACF71_E1E8_11D2_B446_0004AC2EF02B_.wvu.Cols" localSheetId="3" hidden="1">#REF!</definedName>
    <definedName name="Z_1DCACF71_E1E8_11D2_B446_0004AC2EF02B_.wvu.Cols" hidden="1">#REF!</definedName>
    <definedName name="Z_1DCACF71_E1E8_11D2_B446_0004AC2EF02B_.wvu.PrintArea" localSheetId="1" hidden="1">#REF!</definedName>
    <definedName name="Z_1DCACF71_E1E8_11D2_B446_0004AC2EF02B_.wvu.PrintArea" localSheetId="3" hidden="1">#REF!</definedName>
    <definedName name="Z_1DCACF71_E1E8_11D2_B446_0004AC2EF02B_.wvu.PrintArea" hidden="1">#REF!</definedName>
    <definedName name="Z_1DCACF71_E1E8_11D2_B446_0004AC2EF02B_.wvu.PrintTitles" localSheetId="1" hidden="1">#REF!</definedName>
    <definedName name="Z_1DCACF71_E1E8_11D2_B446_0004AC2EF02B_.wvu.PrintTitles" localSheetId="3" hidden="1">#REF!</definedName>
    <definedName name="Z_1DCACF71_E1E8_11D2_B446_0004AC2EF02B_.wvu.PrintTitles" hidden="1">#REF!</definedName>
    <definedName name="Z_1DCACF72_E1E8_11D2_B446_0004AC2EF02B_.wvu.Cols" localSheetId="1" hidden="1">#REF!</definedName>
    <definedName name="Z_1DCACF72_E1E8_11D2_B446_0004AC2EF02B_.wvu.Cols" localSheetId="3" hidden="1">#REF!</definedName>
    <definedName name="Z_1DCACF72_E1E8_11D2_B446_0004AC2EF02B_.wvu.Cols" hidden="1">#REF!</definedName>
    <definedName name="Z_1DCACF72_E1E8_11D2_B446_0004AC2EF02B_.wvu.PrintArea" localSheetId="1" hidden="1">#REF!</definedName>
    <definedName name="Z_1DCACF72_E1E8_11D2_B446_0004AC2EF02B_.wvu.PrintArea" localSheetId="3" hidden="1">#REF!</definedName>
    <definedName name="Z_1DCACF72_E1E8_11D2_B446_0004AC2EF02B_.wvu.PrintArea" hidden="1">#REF!</definedName>
    <definedName name="Z_1DCACF72_E1E8_11D2_B446_0004AC2EF02B_.wvu.PrintTitles" localSheetId="1" hidden="1">#REF!</definedName>
    <definedName name="Z_1DCACF72_E1E8_11D2_B446_0004AC2EF02B_.wvu.PrintTitles" localSheetId="3" hidden="1">#REF!</definedName>
    <definedName name="Z_1DCACF72_E1E8_11D2_B446_0004AC2EF02B_.wvu.PrintTitles" hidden="1">#REF!</definedName>
    <definedName name="Z_1DCACFA0_E1E8_11D2_B446_0004AC2EF02B_.wvu.PrintArea" localSheetId="1" hidden="1">#REF!</definedName>
    <definedName name="Z_1DCACFA0_E1E8_11D2_B446_0004AC2EF02B_.wvu.PrintArea" localSheetId="3" hidden="1">#REF!</definedName>
    <definedName name="Z_1DCACFA0_E1E8_11D2_B446_0004AC2EF02B_.wvu.PrintArea" hidden="1">#REF!</definedName>
    <definedName name="Z_1DCACFA0_E1E8_11D2_B446_0004AC2EF02B_.wvu.PrintTitles" localSheetId="1" hidden="1">#REF!</definedName>
    <definedName name="Z_1DCACFA0_E1E8_11D2_B446_0004AC2EF02B_.wvu.PrintTitles" localSheetId="3" hidden="1">#REF!</definedName>
    <definedName name="Z_1DCACFA0_E1E8_11D2_B446_0004AC2EF02B_.wvu.PrintTitles" hidden="1">#REF!</definedName>
    <definedName name="Z_1DCACFAB_E1E8_11D2_B446_0004AC2EF02B_.wvu.PrintArea" localSheetId="1" hidden="1">#REF!</definedName>
    <definedName name="Z_1DCACFAB_E1E8_11D2_B446_0004AC2EF02B_.wvu.PrintArea" localSheetId="3" hidden="1">#REF!</definedName>
    <definedName name="Z_1DCACFAB_E1E8_11D2_B446_0004AC2EF02B_.wvu.PrintArea" hidden="1">#REF!</definedName>
    <definedName name="Z_1DCACFAB_E1E8_11D2_B446_0004AC2EF02B_.wvu.PrintTitles" localSheetId="1" hidden="1">#REF!</definedName>
    <definedName name="Z_1DCACFAB_E1E8_11D2_B446_0004AC2EF02B_.wvu.PrintTitles" localSheetId="3" hidden="1">#REF!</definedName>
    <definedName name="Z_1DCACFAB_E1E8_11D2_B446_0004AC2EF02B_.wvu.PrintTitles" hidden="1">#REF!</definedName>
    <definedName name="Z_1F664F0A_E5D7_11D2_B445_0004AC9D327E_.wvu.PrintArea" localSheetId="1" hidden="1">#REF!</definedName>
    <definedName name="Z_1F664F0A_E5D7_11D2_B445_0004AC9D327E_.wvu.PrintArea" localSheetId="3" hidden="1">#REF!</definedName>
    <definedName name="Z_1F664F0A_E5D7_11D2_B445_0004AC9D327E_.wvu.PrintArea" hidden="1">#REF!</definedName>
    <definedName name="Z_1F664F0A_E5D7_11D2_B445_0004AC9D327E_.wvu.PrintTitles" localSheetId="1" hidden="1">#REF!</definedName>
    <definedName name="Z_1F664F0A_E5D7_11D2_B445_0004AC9D327E_.wvu.PrintTitles" localSheetId="3" hidden="1">#REF!</definedName>
    <definedName name="Z_1F664F0A_E5D7_11D2_B445_0004AC9D327E_.wvu.PrintTitles" hidden="1">#REF!</definedName>
    <definedName name="Z_1F664F15_E5D7_11D2_B445_0004AC9D327E_.wvu.PrintArea" localSheetId="1" hidden="1">#REF!</definedName>
    <definedName name="Z_1F664F15_E5D7_11D2_B445_0004AC9D327E_.wvu.PrintArea" localSheetId="3" hidden="1">#REF!</definedName>
    <definedName name="Z_1F664F15_E5D7_11D2_B445_0004AC9D327E_.wvu.PrintArea" hidden="1">#REF!</definedName>
    <definedName name="Z_1F664F15_E5D7_11D2_B445_0004AC9D327E_.wvu.PrintTitles" localSheetId="1" hidden="1">#REF!</definedName>
    <definedName name="Z_1F664F15_E5D7_11D2_B445_0004AC9D327E_.wvu.PrintTitles" localSheetId="3" hidden="1">#REF!</definedName>
    <definedName name="Z_1F664F15_E5D7_11D2_B445_0004AC9D327E_.wvu.PrintTitles" hidden="1">#REF!</definedName>
    <definedName name="Z_1F664F36_E5D7_11D2_B445_0004AC9D327E_.wvu.Cols" localSheetId="1" hidden="1">#REF!</definedName>
    <definedName name="Z_1F664F36_E5D7_11D2_B445_0004AC9D327E_.wvu.Cols" localSheetId="3" hidden="1">#REF!</definedName>
    <definedName name="Z_1F664F36_E5D7_11D2_B445_0004AC9D327E_.wvu.Cols" hidden="1">#REF!</definedName>
    <definedName name="Z_1F664F36_E5D7_11D2_B445_0004AC9D327E_.wvu.PrintTitles" localSheetId="1" hidden="1">#REF!</definedName>
    <definedName name="Z_1F664F36_E5D7_11D2_B445_0004AC9D327E_.wvu.PrintTitles" localSheetId="3" hidden="1">#REF!</definedName>
    <definedName name="Z_1F664F36_E5D7_11D2_B445_0004AC9D327E_.wvu.PrintTitles" hidden="1">#REF!</definedName>
    <definedName name="Z_1F664F3E_E5D7_11D2_B445_0004AC9D327E_.wvu.Cols" localSheetId="1" hidden="1">#REF!</definedName>
    <definedName name="Z_1F664F3E_E5D7_11D2_B445_0004AC9D327E_.wvu.Cols" localSheetId="3" hidden="1">#REF!</definedName>
    <definedName name="Z_1F664F3E_E5D7_11D2_B445_0004AC9D327E_.wvu.Cols" hidden="1">#REF!</definedName>
    <definedName name="Z_1F664F3E_E5D7_11D2_B445_0004AC9D327E_.wvu.PrintArea" localSheetId="1" hidden="1">#REF!</definedName>
    <definedName name="Z_1F664F3E_E5D7_11D2_B445_0004AC9D327E_.wvu.PrintArea" localSheetId="3" hidden="1">#REF!</definedName>
    <definedName name="Z_1F664F3E_E5D7_11D2_B445_0004AC9D327E_.wvu.PrintArea" hidden="1">#REF!</definedName>
    <definedName name="Z_1F664F3E_E5D7_11D2_B445_0004AC9D327E_.wvu.PrintTitles" localSheetId="1" hidden="1">#REF!</definedName>
    <definedName name="Z_1F664F3E_E5D7_11D2_B445_0004AC9D327E_.wvu.PrintTitles" localSheetId="3" hidden="1">#REF!</definedName>
    <definedName name="Z_1F664F3E_E5D7_11D2_B445_0004AC9D327E_.wvu.PrintTitles" hidden="1">#REF!</definedName>
    <definedName name="Z_1F664F3F_E5D7_11D2_B445_0004AC9D327E_.wvu.Cols" localSheetId="1" hidden="1">#REF!</definedName>
    <definedName name="Z_1F664F3F_E5D7_11D2_B445_0004AC9D327E_.wvu.Cols" localSheetId="3" hidden="1">#REF!</definedName>
    <definedName name="Z_1F664F3F_E5D7_11D2_B445_0004AC9D327E_.wvu.Cols" hidden="1">#REF!</definedName>
    <definedName name="Z_1F664F3F_E5D7_11D2_B445_0004AC9D327E_.wvu.PrintArea" localSheetId="1" hidden="1">#REF!</definedName>
    <definedName name="Z_1F664F3F_E5D7_11D2_B445_0004AC9D327E_.wvu.PrintArea" localSheetId="3" hidden="1">#REF!</definedName>
    <definedName name="Z_1F664F3F_E5D7_11D2_B445_0004AC9D327E_.wvu.PrintArea" hidden="1">#REF!</definedName>
    <definedName name="Z_1F664F3F_E5D7_11D2_B445_0004AC9D327E_.wvu.PrintTitles" localSheetId="1" hidden="1">#REF!</definedName>
    <definedName name="Z_1F664F3F_E5D7_11D2_B445_0004AC9D327E_.wvu.PrintTitles" localSheetId="3" hidden="1">#REF!</definedName>
    <definedName name="Z_1F664F3F_E5D7_11D2_B445_0004AC9D327E_.wvu.PrintTitles" hidden="1">#REF!</definedName>
    <definedName name="Z_1F664F49_E5D7_11D2_B445_0004AC9D327E_.wvu.Cols" localSheetId="1" hidden="1">#REF!</definedName>
    <definedName name="Z_1F664F49_E5D7_11D2_B445_0004AC9D327E_.wvu.Cols" localSheetId="3" hidden="1">#REF!</definedName>
    <definedName name="Z_1F664F49_E5D7_11D2_B445_0004AC9D327E_.wvu.Cols" hidden="1">#REF!</definedName>
    <definedName name="Z_1F664F49_E5D7_11D2_B445_0004AC9D327E_.wvu.PrintTitles" localSheetId="1" hidden="1">#REF!</definedName>
    <definedName name="Z_1F664F49_E5D7_11D2_B445_0004AC9D327E_.wvu.PrintTitles" localSheetId="3" hidden="1">#REF!</definedName>
    <definedName name="Z_1F664F49_E5D7_11D2_B445_0004AC9D327E_.wvu.PrintTitles" hidden="1">#REF!</definedName>
    <definedName name="Z_1F664F51_E5D7_11D2_B445_0004AC9D327E_.wvu.Cols" localSheetId="1" hidden="1">#REF!</definedName>
    <definedName name="Z_1F664F51_E5D7_11D2_B445_0004AC9D327E_.wvu.Cols" localSheetId="3" hidden="1">#REF!</definedName>
    <definedName name="Z_1F664F51_E5D7_11D2_B445_0004AC9D327E_.wvu.Cols" hidden="1">#REF!</definedName>
    <definedName name="Z_1F664F51_E5D7_11D2_B445_0004AC9D327E_.wvu.PrintArea" localSheetId="1" hidden="1">#REF!</definedName>
    <definedName name="Z_1F664F51_E5D7_11D2_B445_0004AC9D327E_.wvu.PrintArea" localSheetId="3" hidden="1">#REF!</definedName>
    <definedName name="Z_1F664F51_E5D7_11D2_B445_0004AC9D327E_.wvu.PrintArea" hidden="1">#REF!</definedName>
    <definedName name="Z_1F664F51_E5D7_11D2_B445_0004AC9D327E_.wvu.PrintTitles" localSheetId="1" hidden="1">#REF!</definedName>
    <definedName name="Z_1F664F51_E5D7_11D2_B445_0004AC9D327E_.wvu.PrintTitles" localSheetId="3" hidden="1">#REF!</definedName>
    <definedName name="Z_1F664F51_E5D7_11D2_B445_0004AC9D327E_.wvu.PrintTitles" hidden="1">#REF!</definedName>
    <definedName name="Z_1F664F52_E5D7_11D2_B445_0004AC9D327E_.wvu.Cols" localSheetId="1" hidden="1">#REF!</definedName>
    <definedName name="Z_1F664F52_E5D7_11D2_B445_0004AC9D327E_.wvu.Cols" localSheetId="3" hidden="1">#REF!</definedName>
    <definedName name="Z_1F664F52_E5D7_11D2_B445_0004AC9D327E_.wvu.Cols" hidden="1">#REF!</definedName>
    <definedName name="Z_1F664F52_E5D7_11D2_B445_0004AC9D327E_.wvu.PrintArea" localSheetId="1" hidden="1">#REF!</definedName>
    <definedName name="Z_1F664F52_E5D7_11D2_B445_0004AC9D327E_.wvu.PrintArea" localSheetId="3" hidden="1">#REF!</definedName>
    <definedName name="Z_1F664F52_E5D7_11D2_B445_0004AC9D327E_.wvu.PrintArea" hidden="1">#REF!</definedName>
    <definedName name="Z_1F664F52_E5D7_11D2_B445_0004AC9D327E_.wvu.PrintTitles" localSheetId="1" hidden="1">#REF!</definedName>
    <definedName name="Z_1F664F52_E5D7_11D2_B445_0004AC9D327E_.wvu.PrintTitles" localSheetId="3" hidden="1">#REF!</definedName>
    <definedName name="Z_1F664F52_E5D7_11D2_B445_0004AC9D327E_.wvu.PrintTitles" hidden="1">#REF!</definedName>
    <definedName name="Z_35DCD7B0_E15C_11D2_B445_0004AC2EF02B_.wvu.PrintArea" localSheetId="1" hidden="1">#REF!</definedName>
    <definedName name="Z_35DCD7B0_E15C_11D2_B445_0004AC2EF02B_.wvu.PrintArea" localSheetId="3" hidden="1">#REF!</definedName>
    <definedName name="Z_35DCD7B0_E15C_11D2_B445_0004AC2EF02B_.wvu.PrintArea" hidden="1">#REF!</definedName>
    <definedName name="Z_35DCD7B0_E15C_11D2_B445_0004AC2EF02B_.wvu.PrintTitles" localSheetId="1" hidden="1">#REF!</definedName>
    <definedName name="Z_35DCD7B0_E15C_11D2_B445_0004AC2EF02B_.wvu.PrintTitles" localSheetId="3" hidden="1">#REF!</definedName>
    <definedName name="Z_35DCD7B0_E15C_11D2_B445_0004AC2EF02B_.wvu.PrintTitles" hidden="1">#REF!</definedName>
    <definedName name="Z_35DCD7BB_E15C_11D2_B445_0004AC2EF02B_.wvu.PrintArea" localSheetId="1" hidden="1">#REF!</definedName>
    <definedName name="Z_35DCD7BB_E15C_11D2_B445_0004AC2EF02B_.wvu.PrintArea" localSheetId="3" hidden="1">#REF!</definedName>
    <definedName name="Z_35DCD7BB_E15C_11D2_B445_0004AC2EF02B_.wvu.PrintArea" hidden="1">#REF!</definedName>
    <definedName name="Z_35DCD7BB_E15C_11D2_B445_0004AC2EF02B_.wvu.PrintTitles" localSheetId="1" hidden="1">#REF!</definedName>
    <definedName name="Z_35DCD7BB_E15C_11D2_B445_0004AC2EF02B_.wvu.PrintTitles" localSheetId="3" hidden="1">#REF!</definedName>
    <definedName name="Z_35DCD7BB_E15C_11D2_B445_0004AC2EF02B_.wvu.PrintTitles" hidden="1">#REF!</definedName>
    <definedName name="Z_35DCD7DC_E15C_11D2_B445_0004AC2EF02B_.wvu.Cols" localSheetId="1" hidden="1">#REF!</definedName>
    <definedName name="Z_35DCD7DC_E15C_11D2_B445_0004AC2EF02B_.wvu.Cols" localSheetId="3" hidden="1">#REF!</definedName>
    <definedName name="Z_35DCD7DC_E15C_11D2_B445_0004AC2EF02B_.wvu.Cols" hidden="1">#REF!</definedName>
    <definedName name="Z_35DCD7DC_E15C_11D2_B445_0004AC2EF02B_.wvu.PrintTitles" localSheetId="1" hidden="1">#REF!</definedName>
    <definedName name="Z_35DCD7DC_E15C_11D2_B445_0004AC2EF02B_.wvu.PrintTitles" localSheetId="3" hidden="1">#REF!</definedName>
    <definedName name="Z_35DCD7DC_E15C_11D2_B445_0004AC2EF02B_.wvu.PrintTitles" hidden="1">#REF!</definedName>
    <definedName name="Z_35DCD7E4_E15C_11D2_B445_0004AC2EF02B_.wvu.Cols" localSheetId="1" hidden="1">#REF!</definedName>
    <definedName name="Z_35DCD7E4_E15C_11D2_B445_0004AC2EF02B_.wvu.Cols" localSheetId="3" hidden="1">#REF!</definedName>
    <definedName name="Z_35DCD7E4_E15C_11D2_B445_0004AC2EF02B_.wvu.Cols" hidden="1">#REF!</definedName>
    <definedName name="Z_35DCD7E4_E15C_11D2_B445_0004AC2EF02B_.wvu.PrintArea" localSheetId="1" hidden="1">#REF!</definedName>
    <definedName name="Z_35DCD7E4_E15C_11D2_B445_0004AC2EF02B_.wvu.PrintArea" localSheetId="3" hidden="1">#REF!</definedName>
    <definedName name="Z_35DCD7E4_E15C_11D2_B445_0004AC2EF02B_.wvu.PrintArea" hidden="1">#REF!</definedName>
    <definedName name="Z_35DCD7E4_E15C_11D2_B445_0004AC2EF02B_.wvu.PrintTitles" localSheetId="1" hidden="1">#REF!</definedName>
    <definedName name="Z_35DCD7E4_E15C_11D2_B445_0004AC2EF02B_.wvu.PrintTitles" localSheetId="3" hidden="1">#REF!</definedName>
    <definedName name="Z_35DCD7E4_E15C_11D2_B445_0004AC2EF02B_.wvu.PrintTitles" hidden="1">#REF!</definedName>
    <definedName name="Z_35DCD7E5_E15C_11D2_B445_0004AC2EF02B_.wvu.Cols" localSheetId="1" hidden="1">#REF!</definedName>
    <definedName name="Z_35DCD7E5_E15C_11D2_B445_0004AC2EF02B_.wvu.Cols" localSheetId="3" hidden="1">#REF!</definedName>
    <definedName name="Z_35DCD7E5_E15C_11D2_B445_0004AC2EF02B_.wvu.Cols" hidden="1">#REF!</definedName>
    <definedName name="Z_35DCD7E5_E15C_11D2_B445_0004AC2EF02B_.wvu.PrintArea" localSheetId="1" hidden="1">#REF!</definedName>
    <definedName name="Z_35DCD7E5_E15C_11D2_B445_0004AC2EF02B_.wvu.PrintArea" localSheetId="3" hidden="1">#REF!</definedName>
    <definedName name="Z_35DCD7E5_E15C_11D2_B445_0004AC2EF02B_.wvu.PrintArea" hidden="1">#REF!</definedName>
    <definedName name="Z_35DCD7E5_E15C_11D2_B445_0004AC2EF02B_.wvu.PrintTitles" localSheetId="1" hidden="1">#REF!</definedName>
    <definedName name="Z_35DCD7E5_E15C_11D2_B445_0004AC2EF02B_.wvu.PrintTitles" localSheetId="3" hidden="1">#REF!</definedName>
    <definedName name="Z_35DCD7E5_E15C_11D2_B445_0004AC2EF02B_.wvu.PrintTitles" hidden="1">#REF!</definedName>
    <definedName name="Z_35DCD7EF_E15C_11D2_B445_0004AC2EF02B_.wvu.Cols" localSheetId="1" hidden="1">#REF!</definedName>
    <definedName name="Z_35DCD7EF_E15C_11D2_B445_0004AC2EF02B_.wvu.Cols" localSheetId="3" hidden="1">#REF!</definedName>
    <definedName name="Z_35DCD7EF_E15C_11D2_B445_0004AC2EF02B_.wvu.Cols" hidden="1">#REF!</definedName>
    <definedName name="Z_35DCD7EF_E15C_11D2_B445_0004AC2EF02B_.wvu.PrintTitles" localSheetId="1" hidden="1">#REF!</definedName>
    <definedName name="Z_35DCD7EF_E15C_11D2_B445_0004AC2EF02B_.wvu.PrintTitles" localSheetId="3" hidden="1">#REF!</definedName>
    <definedName name="Z_35DCD7EF_E15C_11D2_B445_0004AC2EF02B_.wvu.PrintTitles" hidden="1">#REF!</definedName>
    <definedName name="Z_35DCD7F7_E15C_11D2_B445_0004AC2EF02B_.wvu.Cols" localSheetId="1" hidden="1">#REF!</definedName>
    <definedName name="Z_35DCD7F7_E15C_11D2_B445_0004AC2EF02B_.wvu.Cols" localSheetId="3" hidden="1">#REF!</definedName>
    <definedName name="Z_35DCD7F7_E15C_11D2_B445_0004AC2EF02B_.wvu.Cols" hidden="1">#REF!</definedName>
    <definedName name="Z_35DCD7F7_E15C_11D2_B445_0004AC2EF02B_.wvu.PrintArea" localSheetId="1" hidden="1">#REF!</definedName>
    <definedName name="Z_35DCD7F7_E15C_11D2_B445_0004AC2EF02B_.wvu.PrintArea" localSheetId="3" hidden="1">#REF!</definedName>
    <definedName name="Z_35DCD7F7_E15C_11D2_B445_0004AC2EF02B_.wvu.PrintArea" hidden="1">#REF!</definedName>
    <definedName name="Z_35DCD7F7_E15C_11D2_B445_0004AC2EF02B_.wvu.PrintTitles" localSheetId="1" hidden="1">#REF!</definedName>
    <definedName name="Z_35DCD7F7_E15C_11D2_B445_0004AC2EF02B_.wvu.PrintTitles" localSheetId="3" hidden="1">#REF!</definedName>
    <definedName name="Z_35DCD7F7_E15C_11D2_B445_0004AC2EF02B_.wvu.PrintTitles" hidden="1">#REF!</definedName>
    <definedName name="Z_35DCD7F8_E15C_11D2_B445_0004AC2EF02B_.wvu.Cols" localSheetId="1" hidden="1">#REF!</definedName>
    <definedName name="Z_35DCD7F8_E15C_11D2_B445_0004AC2EF02B_.wvu.Cols" localSheetId="3" hidden="1">#REF!</definedName>
    <definedName name="Z_35DCD7F8_E15C_11D2_B445_0004AC2EF02B_.wvu.Cols" hidden="1">#REF!</definedName>
    <definedName name="Z_35DCD7F8_E15C_11D2_B445_0004AC2EF02B_.wvu.PrintArea" localSheetId="1" hidden="1">#REF!</definedName>
    <definedName name="Z_35DCD7F8_E15C_11D2_B445_0004AC2EF02B_.wvu.PrintArea" localSheetId="3" hidden="1">#REF!</definedName>
    <definedName name="Z_35DCD7F8_E15C_11D2_B445_0004AC2EF02B_.wvu.PrintArea" hidden="1">#REF!</definedName>
    <definedName name="Z_35DCD7F8_E15C_11D2_B445_0004AC2EF02B_.wvu.PrintTitles" localSheetId="1" hidden="1">#REF!</definedName>
    <definedName name="Z_35DCD7F8_E15C_11D2_B445_0004AC2EF02B_.wvu.PrintTitles" localSheetId="3" hidden="1">#REF!</definedName>
    <definedName name="Z_35DCD7F8_E15C_11D2_B445_0004AC2EF02B_.wvu.PrintTitles" hidden="1">#REF!</definedName>
    <definedName name="Z_35EB1658_E2C7_11D2_B444_0004AC9D327E_.wvu.PrintArea" localSheetId="1" hidden="1">#REF!</definedName>
    <definedName name="Z_35EB1658_E2C7_11D2_B444_0004AC9D327E_.wvu.PrintArea" localSheetId="3" hidden="1">#REF!</definedName>
    <definedName name="Z_35EB1658_E2C7_11D2_B444_0004AC9D327E_.wvu.PrintArea" hidden="1">#REF!</definedName>
    <definedName name="Z_35EB1658_E2C7_11D2_B444_0004AC9D327E_.wvu.PrintTitles" localSheetId="1" hidden="1">#REF!</definedName>
    <definedName name="Z_35EB1658_E2C7_11D2_B444_0004AC9D327E_.wvu.PrintTitles" localSheetId="3" hidden="1">#REF!</definedName>
    <definedName name="Z_35EB1658_E2C7_11D2_B444_0004AC9D327E_.wvu.PrintTitles" hidden="1">#REF!</definedName>
    <definedName name="Z_35EB1663_E2C7_11D2_B444_0004AC9D327E_.wvu.PrintArea" localSheetId="1" hidden="1">#REF!</definedName>
    <definedName name="Z_35EB1663_E2C7_11D2_B444_0004AC9D327E_.wvu.PrintArea" localSheetId="3" hidden="1">#REF!</definedName>
    <definedName name="Z_35EB1663_E2C7_11D2_B444_0004AC9D327E_.wvu.PrintArea" hidden="1">#REF!</definedName>
    <definedName name="Z_35EB1663_E2C7_11D2_B444_0004AC9D327E_.wvu.PrintTitles" localSheetId="1" hidden="1">#REF!</definedName>
    <definedName name="Z_35EB1663_E2C7_11D2_B444_0004AC9D327E_.wvu.PrintTitles" localSheetId="3" hidden="1">#REF!</definedName>
    <definedName name="Z_35EB1663_E2C7_11D2_B444_0004AC9D327E_.wvu.PrintTitles" hidden="1">#REF!</definedName>
    <definedName name="Z_35EB1670_E2C7_11D2_B444_0004AC9D327E_.wvu.Cols" localSheetId="1" hidden="1">#REF!</definedName>
    <definedName name="Z_35EB1670_E2C7_11D2_B444_0004AC9D327E_.wvu.Cols" localSheetId="3" hidden="1">#REF!</definedName>
    <definedName name="Z_35EB1670_E2C7_11D2_B444_0004AC9D327E_.wvu.Cols" hidden="1">#REF!</definedName>
    <definedName name="Z_35EB1670_E2C7_11D2_B444_0004AC9D327E_.wvu.PrintTitles" localSheetId="1" hidden="1">#REF!</definedName>
    <definedName name="Z_35EB1670_E2C7_11D2_B444_0004AC9D327E_.wvu.PrintTitles" localSheetId="3" hidden="1">#REF!</definedName>
    <definedName name="Z_35EB1670_E2C7_11D2_B444_0004AC9D327E_.wvu.PrintTitles" hidden="1">#REF!</definedName>
    <definedName name="Z_35EB1678_E2C7_11D2_B444_0004AC9D327E_.wvu.Cols" localSheetId="1" hidden="1">#REF!</definedName>
    <definedName name="Z_35EB1678_E2C7_11D2_B444_0004AC9D327E_.wvu.Cols" localSheetId="3" hidden="1">#REF!</definedName>
    <definedName name="Z_35EB1678_E2C7_11D2_B444_0004AC9D327E_.wvu.Cols" hidden="1">#REF!</definedName>
    <definedName name="Z_35EB1678_E2C7_11D2_B444_0004AC9D327E_.wvu.PrintArea" localSheetId="1" hidden="1">#REF!</definedName>
    <definedName name="Z_35EB1678_E2C7_11D2_B444_0004AC9D327E_.wvu.PrintArea" localSheetId="3" hidden="1">#REF!</definedName>
    <definedName name="Z_35EB1678_E2C7_11D2_B444_0004AC9D327E_.wvu.PrintArea" hidden="1">#REF!</definedName>
    <definedName name="Z_35EB1678_E2C7_11D2_B444_0004AC9D327E_.wvu.PrintTitles" localSheetId="1" hidden="1">#REF!</definedName>
    <definedName name="Z_35EB1678_E2C7_11D2_B444_0004AC9D327E_.wvu.PrintTitles" localSheetId="3" hidden="1">#REF!</definedName>
    <definedName name="Z_35EB1678_E2C7_11D2_B444_0004AC9D327E_.wvu.PrintTitles" hidden="1">#REF!</definedName>
    <definedName name="Z_35EB1679_E2C7_11D2_B444_0004AC9D327E_.wvu.Cols" localSheetId="1" hidden="1">#REF!</definedName>
    <definedName name="Z_35EB1679_E2C7_11D2_B444_0004AC9D327E_.wvu.Cols" localSheetId="3" hidden="1">#REF!</definedName>
    <definedName name="Z_35EB1679_E2C7_11D2_B444_0004AC9D327E_.wvu.Cols" hidden="1">#REF!</definedName>
    <definedName name="Z_35EB1679_E2C7_11D2_B444_0004AC9D327E_.wvu.PrintArea" localSheetId="1" hidden="1">#REF!</definedName>
    <definedName name="Z_35EB1679_E2C7_11D2_B444_0004AC9D327E_.wvu.PrintArea" localSheetId="3" hidden="1">#REF!</definedName>
    <definedName name="Z_35EB1679_E2C7_11D2_B444_0004AC9D327E_.wvu.PrintArea" hidden="1">#REF!</definedName>
    <definedName name="Z_35EB1679_E2C7_11D2_B444_0004AC9D327E_.wvu.PrintTitles" localSheetId="1" hidden="1">#REF!</definedName>
    <definedName name="Z_35EB1679_E2C7_11D2_B444_0004AC9D327E_.wvu.PrintTitles" localSheetId="3" hidden="1">#REF!</definedName>
    <definedName name="Z_35EB1679_E2C7_11D2_B444_0004AC9D327E_.wvu.PrintTitles" hidden="1">#REF!</definedName>
    <definedName name="Z_35EB1683_E2C7_11D2_B444_0004AC9D327E_.wvu.Cols" localSheetId="1" hidden="1">#REF!</definedName>
    <definedName name="Z_35EB1683_E2C7_11D2_B444_0004AC9D327E_.wvu.Cols" localSheetId="3" hidden="1">#REF!</definedName>
    <definedName name="Z_35EB1683_E2C7_11D2_B444_0004AC9D327E_.wvu.Cols" hidden="1">#REF!</definedName>
    <definedName name="Z_35EB1683_E2C7_11D2_B444_0004AC9D327E_.wvu.PrintTitles" localSheetId="1" hidden="1">#REF!</definedName>
    <definedName name="Z_35EB1683_E2C7_11D2_B444_0004AC9D327E_.wvu.PrintTitles" localSheetId="3" hidden="1">#REF!</definedName>
    <definedName name="Z_35EB1683_E2C7_11D2_B444_0004AC9D327E_.wvu.PrintTitles" hidden="1">#REF!</definedName>
    <definedName name="Z_35EB168B_E2C7_11D2_B444_0004AC9D327E_.wvu.Cols" localSheetId="1" hidden="1">#REF!</definedName>
    <definedName name="Z_35EB168B_E2C7_11D2_B444_0004AC9D327E_.wvu.Cols" localSheetId="3" hidden="1">#REF!</definedName>
    <definedName name="Z_35EB168B_E2C7_11D2_B444_0004AC9D327E_.wvu.Cols" hidden="1">#REF!</definedName>
    <definedName name="Z_35EB168B_E2C7_11D2_B444_0004AC9D327E_.wvu.PrintArea" localSheetId="1" hidden="1">#REF!</definedName>
    <definedName name="Z_35EB168B_E2C7_11D2_B444_0004AC9D327E_.wvu.PrintArea" localSheetId="3" hidden="1">#REF!</definedName>
    <definedName name="Z_35EB168B_E2C7_11D2_B444_0004AC9D327E_.wvu.PrintArea" hidden="1">#REF!</definedName>
    <definedName name="Z_35EB168B_E2C7_11D2_B444_0004AC9D327E_.wvu.PrintTitles" localSheetId="1" hidden="1">#REF!</definedName>
    <definedName name="Z_35EB168B_E2C7_11D2_B444_0004AC9D327E_.wvu.PrintTitles" localSheetId="3" hidden="1">#REF!</definedName>
    <definedName name="Z_35EB168B_E2C7_11D2_B444_0004AC9D327E_.wvu.PrintTitles" hidden="1">#REF!</definedName>
    <definedName name="Z_35EB168C_E2C7_11D2_B444_0004AC9D327E_.wvu.Cols" localSheetId="1" hidden="1">#REF!</definedName>
    <definedName name="Z_35EB168C_E2C7_11D2_B444_0004AC9D327E_.wvu.Cols" localSheetId="3" hidden="1">#REF!</definedName>
    <definedName name="Z_35EB168C_E2C7_11D2_B444_0004AC9D327E_.wvu.Cols" hidden="1">#REF!</definedName>
    <definedName name="Z_35EB168C_E2C7_11D2_B444_0004AC9D327E_.wvu.PrintArea" localSheetId="1" hidden="1">#REF!</definedName>
    <definedName name="Z_35EB168C_E2C7_11D2_B444_0004AC9D327E_.wvu.PrintArea" localSheetId="3" hidden="1">#REF!</definedName>
    <definedName name="Z_35EB168C_E2C7_11D2_B444_0004AC9D327E_.wvu.PrintArea" hidden="1">#REF!</definedName>
    <definedName name="Z_35EB168C_E2C7_11D2_B444_0004AC9D327E_.wvu.PrintTitles" localSheetId="1" hidden="1">#REF!</definedName>
    <definedName name="Z_35EB168C_E2C7_11D2_B444_0004AC9D327E_.wvu.PrintTitles" localSheetId="3" hidden="1">#REF!</definedName>
    <definedName name="Z_35EB168C_E2C7_11D2_B444_0004AC9D327E_.wvu.PrintTitles" hidden="1">#REF!</definedName>
    <definedName name="Z_35EB16AC_E2C7_11D2_B444_0004AC9D327E_.wvu.Cols" localSheetId="1" hidden="1">#REF!</definedName>
    <definedName name="Z_35EB16AC_E2C7_11D2_B444_0004AC9D327E_.wvu.Cols" localSheetId="3" hidden="1">#REF!</definedName>
    <definedName name="Z_35EB16AC_E2C7_11D2_B444_0004AC9D327E_.wvu.Cols" hidden="1">#REF!</definedName>
    <definedName name="Z_35EB16AC_E2C7_11D2_B444_0004AC9D327E_.wvu.PrintTitles" localSheetId="1" hidden="1">#REF!</definedName>
    <definedName name="Z_35EB16AC_E2C7_11D2_B444_0004AC9D327E_.wvu.PrintTitles" localSheetId="3" hidden="1">#REF!</definedName>
    <definedName name="Z_35EB16AC_E2C7_11D2_B444_0004AC9D327E_.wvu.PrintTitles" hidden="1">#REF!</definedName>
    <definedName name="Z_35EB16B4_E2C7_11D2_B444_0004AC9D327E_.wvu.Cols" localSheetId="1" hidden="1">#REF!</definedName>
    <definedName name="Z_35EB16B4_E2C7_11D2_B444_0004AC9D327E_.wvu.Cols" localSheetId="3" hidden="1">#REF!</definedName>
    <definedName name="Z_35EB16B4_E2C7_11D2_B444_0004AC9D327E_.wvu.Cols" hidden="1">#REF!</definedName>
    <definedName name="Z_35EB16B4_E2C7_11D2_B444_0004AC9D327E_.wvu.PrintArea" localSheetId="1" hidden="1">#REF!</definedName>
    <definedName name="Z_35EB16B4_E2C7_11D2_B444_0004AC9D327E_.wvu.PrintArea" localSheetId="3" hidden="1">#REF!</definedName>
    <definedName name="Z_35EB16B4_E2C7_11D2_B444_0004AC9D327E_.wvu.PrintArea" hidden="1">#REF!</definedName>
    <definedName name="Z_35EB16B4_E2C7_11D2_B444_0004AC9D327E_.wvu.PrintTitles" localSheetId="1" hidden="1">#REF!</definedName>
    <definedName name="Z_35EB16B4_E2C7_11D2_B444_0004AC9D327E_.wvu.PrintTitles" localSheetId="3" hidden="1">#REF!</definedName>
    <definedName name="Z_35EB16B4_E2C7_11D2_B444_0004AC9D327E_.wvu.PrintTitles" hidden="1">#REF!</definedName>
    <definedName name="Z_35EB16B5_E2C7_11D2_B444_0004AC9D327E_.wvu.Cols" localSheetId="1" hidden="1">#REF!</definedName>
    <definedName name="Z_35EB16B5_E2C7_11D2_B444_0004AC9D327E_.wvu.Cols" localSheetId="3" hidden="1">#REF!</definedName>
    <definedName name="Z_35EB16B5_E2C7_11D2_B444_0004AC9D327E_.wvu.Cols" hidden="1">#REF!</definedName>
    <definedName name="Z_35EB16B5_E2C7_11D2_B444_0004AC9D327E_.wvu.PrintArea" localSheetId="1" hidden="1">#REF!</definedName>
    <definedName name="Z_35EB16B5_E2C7_11D2_B444_0004AC9D327E_.wvu.PrintArea" localSheetId="3" hidden="1">#REF!</definedName>
    <definedName name="Z_35EB16B5_E2C7_11D2_B444_0004AC9D327E_.wvu.PrintArea" hidden="1">#REF!</definedName>
    <definedName name="Z_35EB16B5_E2C7_11D2_B444_0004AC9D327E_.wvu.PrintTitles" localSheetId="1" hidden="1">#REF!</definedName>
    <definedName name="Z_35EB16B5_E2C7_11D2_B444_0004AC9D327E_.wvu.PrintTitles" localSheetId="3" hidden="1">#REF!</definedName>
    <definedName name="Z_35EB16B5_E2C7_11D2_B444_0004AC9D327E_.wvu.PrintTitles" hidden="1">#REF!</definedName>
    <definedName name="Z_35EB16BF_E2C7_11D2_B444_0004AC9D327E_.wvu.Cols" localSheetId="1" hidden="1">#REF!</definedName>
    <definedName name="Z_35EB16BF_E2C7_11D2_B444_0004AC9D327E_.wvu.Cols" localSheetId="3" hidden="1">#REF!</definedName>
    <definedName name="Z_35EB16BF_E2C7_11D2_B444_0004AC9D327E_.wvu.Cols" hidden="1">#REF!</definedName>
    <definedName name="Z_35EB16BF_E2C7_11D2_B444_0004AC9D327E_.wvu.PrintTitles" localSheetId="1" hidden="1">#REF!</definedName>
    <definedName name="Z_35EB16BF_E2C7_11D2_B444_0004AC9D327E_.wvu.PrintTitles" localSheetId="3" hidden="1">#REF!</definedName>
    <definedName name="Z_35EB16BF_E2C7_11D2_B444_0004AC9D327E_.wvu.PrintTitles" hidden="1">#REF!</definedName>
    <definedName name="Z_35EB16C7_E2C7_11D2_B444_0004AC9D327E_.wvu.Cols" localSheetId="1" hidden="1">#REF!</definedName>
    <definedName name="Z_35EB16C7_E2C7_11D2_B444_0004AC9D327E_.wvu.Cols" localSheetId="3" hidden="1">#REF!</definedName>
    <definedName name="Z_35EB16C7_E2C7_11D2_B444_0004AC9D327E_.wvu.Cols" hidden="1">#REF!</definedName>
    <definedName name="Z_35EB16C7_E2C7_11D2_B444_0004AC9D327E_.wvu.PrintArea" localSheetId="1" hidden="1">#REF!</definedName>
    <definedName name="Z_35EB16C7_E2C7_11D2_B444_0004AC9D327E_.wvu.PrintArea" localSheetId="3" hidden="1">#REF!</definedName>
    <definedName name="Z_35EB16C7_E2C7_11D2_B444_0004AC9D327E_.wvu.PrintArea" hidden="1">#REF!</definedName>
    <definedName name="Z_35EB16C7_E2C7_11D2_B444_0004AC9D327E_.wvu.PrintTitles" localSheetId="1" hidden="1">#REF!</definedName>
    <definedName name="Z_35EB16C7_E2C7_11D2_B444_0004AC9D327E_.wvu.PrintTitles" localSheetId="3" hidden="1">#REF!</definedName>
    <definedName name="Z_35EB16C7_E2C7_11D2_B444_0004AC9D327E_.wvu.PrintTitles" hidden="1">#REF!</definedName>
    <definedName name="Z_35EB16C8_E2C7_11D2_B444_0004AC9D327E_.wvu.Cols" localSheetId="1" hidden="1">#REF!</definedName>
    <definedName name="Z_35EB16C8_E2C7_11D2_B444_0004AC9D327E_.wvu.Cols" localSheetId="3" hidden="1">#REF!</definedName>
    <definedName name="Z_35EB16C8_E2C7_11D2_B444_0004AC9D327E_.wvu.Cols" hidden="1">#REF!</definedName>
    <definedName name="Z_35EB16C8_E2C7_11D2_B444_0004AC9D327E_.wvu.PrintArea" localSheetId="1" hidden="1">#REF!</definedName>
    <definedName name="Z_35EB16C8_E2C7_11D2_B444_0004AC9D327E_.wvu.PrintArea" localSheetId="3" hidden="1">#REF!</definedName>
    <definedName name="Z_35EB16C8_E2C7_11D2_B444_0004AC9D327E_.wvu.PrintArea" hidden="1">#REF!</definedName>
    <definedName name="Z_35EB16C8_E2C7_11D2_B444_0004AC9D327E_.wvu.PrintTitles" localSheetId="1" hidden="1">#REF!</definedName>
    <definedName name="Z_35EB16C8_E2C7_11D2_B444_0004AC9D327E_.wvu.PrintTitles" localSheetId="3" hidden="1">#REF!</definedName>
    <definedName name="Z_35EB16C8_E2C7_11D2_B444_0004AC9D327E_.wvu.PrintTitles" hidden="1">#REF!</definedName>
    <definedName name="Z_35EB16D4_E2C7_11D2_B444_0004AC9D327E_.wvu.PrintArea" localSheetId="1" hidden="1">#REF!</definedName>
    <definedName name="Z_35EB16D4_E2C7_11D2_B444_0004AC9D327E_.wvu.PrintArea" localSheetId="3" hidden="1">#REF!</definedName>
    <definedName name="Z_35EB16D4_E2C7_11D2_B444_0004AC9D327E_.wvu.PrintArea" hidden="1">#REF!</definedName>
    <definedName name="Z_35EB16D4_E2C7_11D2_B444_0004AC9D327E_.wvu.PrintTitles" localSheetId="1" hidden="1">#REF!</definedName>
    <definedName name="Z_35EB16D4_E2C7_11D2_B444_0004AC9D327E_.wvu.PrintTitles" localSheetId="3" hidden="1">#REF!</definedName>
    <definedName name="Z_35EB16D4_E2C7_11D2_B444_0004AC9D327E_.wvu.PrintTitles" hidden="1">#REF!</definedName>
    <definedName name="Z_35EB16DF_E2C7_11D2_B444_0004AC9D327E_.wvu.PrintArea" localSheetId="1" hidden="1">#REF!</definedName>
    <definedName name="Z_35EB16DF_E2C7_11D2_B444_0004AC9D327E_.wvu.PrintArea" localSheetId="3" hidden="1">#REF!</definedName>
    <definedName name="Z_35EB16DF_E2C7_11D2_B444_0004AC9D327E_.wvu.PrintArea" hidden="1">#REF!</definedName>
    <definedName name="Z_35EB16DF_E2C7_11D2_B444_0004AC9D327E_.wvu.PrintTitles" localSheetId="1" hidden="1">#REF!</definedName>
    <definedName name="Z_35EB16DF_E2C7_11D2_B444_0004AC9D327E_.wvu.PrintTitles" localSheetId="3" hidden="1">#REF!</definedName>
    <definedName name="Z_35EB16DF_E2C7_11D2_B444_0004AC9D327E_.wvu.PrintTitles" hidden="1">#REF!</definedName>
    <definedName name="Z_35EB16FE_E2C7_11D2_B444_0004AC9D327E_.wvu.PrintArea" localSheetId="1" hidden="1">#REF!</definedName>
    <definedName name="Z_35EB16FE_E2C7_11D2_B444_0004AC9D327E_.wvu.PrintArea" localSheetId="3" hidden="1">#REF!</definedName>
    <definedName name="Z_35EB16FE_E2C7_11D2_B444_0004AC9D327E_.wvu.PrintArea" hidden="1">#REF!</definedName>
    <definedName name="Z_35EB16FE_E2C7_11D2_B444_0004AC9D327E_.wvu.PrintTitles" localSheetId="1" hidden="1">#REF!</definedName>
    <definedName name="Z_35EB16FE_E2C7_11D2_B444_0004AC9D327E_.wvu.PrintTitles" localSheetId="3" hidden="1">#REF!</definedName>
    <definedName name="Z_35EB16FE_E2C7_11D2_B444_0004AC9D327E_.wvu.PrintTitles" hidden="1">#REF!</definedName>
    <definedName name="Z_35EB1709_E2C7_11D2_B444_0004AC9D327E_.wvu.PrintArea" localSheetId="1" hidden="1">#REF!</definedName>
    <definedName name="Z_35EB1709_E2C7_11D2_B444_0004AC9D327E_.wvu.PrintArea" localSheetId="3" hidden="1">#REF!</definedName>
    <definedName name="Z_35EB1709_E2C7_11D2_B444_0004AC9D327E_.wvu.PrintArea" hidden="1">#REF!</definedName>
    <definedName name="Z_35EB1709_E2C7_11D2_B444_0004AC9D327E_.wvu.PrintTitles" localSheetId="1" hidden="1">#REF!</definedName>
    <definedName name="Z_35EB1709_E2C7_11D2_B444_0004AC9D327E_.wvu.PrintTitles" localSheetId="3" hidden="1">#REF!</definedName>
    <definedName name="Z_35EB1709_E2C7_11D2_B444_0004AC9D327E_.wvu.PrintTitles" hidden="1">#REF!</definedName>
    <definedName name="Z_3A5BE8F8_0799_11D3_B448_0004AC9D327E_.wvu.Cols" localSheetId="1" hidden="1">#REF!</definedName>
    <definedName name="Z_3A5BE8F8_0799_11D3_B448_0004AC9D327E_.wvu.Cols" localSheetId="3" hidden="1">#REF!</definedName>
    <definedName name="Z_3A5BE8F8_0799_11D3_B448_0004AC9D327E_.wvu.Cols" hidden="1">#REF!</definedName>
    <definedName name="Z_3A5BE8F8_0799_11D3_B448_0004AC9D327E_.wvu.PrintArea" localSheetId="1" hidden="1">#REF!</definedName>
    <definedName name="Z_3A5BE8F8_0799_11D3_B448_0004AC9D327E_.wvu.PrintArea" localSheetId="3" hidden="1">#REF!</definedName>
    <definedName name="Z_3A5BE8F8_0799_11D3_B448_0004AC9D327E_.wvu.PrintArea" hidden="1">#REF!</definedName>
    <definedName name="Z_3A5BE8F8_0799_11D3_B448_0004AC9D327E_.wvu.PrintTitles" localSheetId="1" hidden="1">#REF!</definedName>
    <definedName name="Z_3A5BE8F8_0799_11D3_B448_0004AC9D327E_.wvu.PrintTitles" localSheetId="3" hidden="1">#REF!</definedName>
    <definedName name="Z_3A5BE8F8_0799_11D3_B448_0004AC9D327E_.wvu.PrintTitles" hidden="1">#REF!</definedName>
    <definedName name="Z_3A5BE91B_0799_11D3_B448_0004AC9D327E_.wvu.Cols" localSheetId="1" hidden="1">#REF!</definedName>
    <definedName name="Z_3A5BE91B_0799_11D3_B448_0004AC9D327E_.wvu.Cols" localSheetId="3" hidden="1">#REF!</definedName>
    <definedName name="Z_3A5BE91B_0799_11D3_B448_0004AC9D327E_.wvu.Cols" hidden="1">#REF!</definedName>
    <definedName name="Z_3A5BE91B_0799_11D3_B448_0004AC9D327E_.wvu.PrintArea" localSheetId="1" hidden="1">#REF!</definedName>
    <definedName name="Z_3A5BE91B_0799_11D3_B448_0004AC9D327E_.wvu.PrintArea" localSheetId="3" hidden="1">#REF!</definedName>
    <definedName name="Z_3A5BE91B_0799_11D3_B448_0004AC9D327E_.wvu.PrintArea" hidden="1">#REF!</definedName>
    <definedName name="Z_3A5BE91B_0799_11D3_B448_0004AC9D327E_.wvu.PrintTitles" localSheetId="1" hidden="1">#REF!</definedName>
    <definedName name="Z_3A5BE91B_0799_11D3_B448_0004AC9D327E_.wvu.PrintTitles" localSheetId="3" hidden="1">#REF!</definedName>
    <definedName name="Z_3A5BE91B_0799_11D3_B448_0004AC9D327E_.wvu.PrintTitles" hidden="1">#REF!</definedName>
    <definedName name="Z_43B342C4_0978_11D3_B448_0004AC9D327E_.wvu.Cols" localSheetId="1" hidden="1">#REF!,#REF!</definedName>
    <definedName name="Z_43B342C4_0978_11D3_B448_0004AC9D327E_.wvu.Cols" localSheetId="3" hidden="1">#REF!,#REF!</definedName>
    <definedName name="Z_43B342C4_0978_11D3_B448_0004AC9D327E_.wvu.Cols" hidden="1">#REF!,#REF!</definedName>
    <definedName name="Z_43B342C4_0978_11D3_B448_0004AC9D327E_.wvu.PrintArea" localSheetId="1" hidden="1">#REF!</definedName>
    <definedName name="Z_43B342C4_0978_11D3_B448_0004AC9D327E_.wvu.PrintArea" localSheetId="3" hidden="1">#REF!</definedName>
    <definedName name="Z_43B342C4_0978_11D3_B448_0004AC9D327E_.wvu.PrintArea" hidden="1">#REF!</definedName>
    <definedName name="Z_43B342C4_0978_11D3_B448_0004AC9D327E_.wvu.PrintTitles" localSheetId="1" hidden="1">#REF!</definedName>
    <definedName name="Z_43B342C4_0978_11D3_B448_0004AC9D327E_.wvu.PrintTitles" localSheetId="3" hidden="1">#REF!</definedName>
    <definedName name="Z_43B342C4_0978_11D3_B448_0004AC9D327E_.wvu.PrintTitles" hidden="1">#REF!</definedName>
    <definedName name="Z_43B342C5_0978_11D3_B448_0004AC9D327E_.wvu.Cols" localSheetId="1" hidden="1">#REF!,#REF!</definedName>
    <definedName name="Z_43B342C5_0978_11D3_B448_0004AC9D327E_.wvu.Cols" localSheetId="3" hidden="1">#REF!,#REF!</definedName>
    <definedName name="Z_43B342C5_0978_11D3_B448_0004AC9D327E_.wvu.Cols" hidden="1">#REF!,#REF!</definedName>
    <definedName name="Z_43B342C5_0978_11D3_B448_0004AC9D327E_.wvu.PrintArea" localSheetId="1" hidden="1">#REF!</definedName>
    <definedName name="Z_43B342C5_0978_11D3_B448_0004AC9D327E_.wvu.PrintArea" localSheetId="3" hidden="1">#REF!</definedName>
    <definedName name="Z_43B342C5_0978_11D3_B448_0004AC9D327E_.wvu.PrintArea" hidden="1">#REF!</definedName>
    <definedName name="Z_43B342C5_0978_11D3_B448_0004AC9D327E_.wvu.PrintTitles" localSheetId="1" hidden="1">#REF!</definedName>
    <definedName name="Z_43B342C5_0978_11D3_B448_0004AC9D327E_.wvu.PrintTitles" localSheetId="3" hidden="1">#REF!</definedName>
    <definedName name="Z_43B342C5_0978_11D3_B448_0004AC9D327E_.wvu.PrintTitles" hidden="1">#REF!</definedName>
    <definedName name="Z_43B342C9_0978_11D3_B448_0004AC9D327E_.wvu.Cols" localSheetId="1" hidden="1">#REF!,#REF!</definedName>
    <definedName name="Z_43B342C9_0978_11D3_B448_0004AC9D327E_.wvu.Cols" localSheetId="3" hidden="1">#REF!,#REF!</definedName>
    <definedName name="Z_43B342C9_0978_11D3_B448_0004AC9D327E_.wvu.Cols" hidden="1">#REF!,#REF!</definedName>
    <definedName name="Z_43B342C9_0978_11D3_B448_0004AC9D327E_.wvu.PrintArea" localSheetId="1" hidden="1">#REF!</definedName>
    <definedName name="Z_43B342C9_0978_11D3_B448_0004AC9D327E_.wvu.PrintArea" localSheetId="3" hidden="1">#REF!</definedName>
    <definedName name="Z_43B342C9_0978_11D3_B448_0004AC9D327E_.wvu.PrintArea" hidden="1">#REF!</definedName>
    <definedName name="Z_43B342C9_0978_11D3_B448_0004AC9D327E_.wvu.PrintTitles" localSheetId="1" hidden="1">#REF!</definedName>
    <definedName name="Z_43B342C9_0978_11D3_B448_0004AC9D327E_.wvu.PrintTitles" localSheetId="3" hidden="1">#REF!</definedName>
    <definedName name="Z_43B342C9_0978_11D3_B448_0004AC9D327E_.wvu.PrintTitles" hidden="1">#REF!</definedName>
    <definedName name="Z_43B342DB_0978_11D3_B448_0004AC9D327E_.wvu.Cols" localSheetId="1" hidden="1">#REF!</definedName>
    <definedName name="Z_43B342DB_0978_11D3_B448_0004AC9D327E_.wvu.Cols" localSheetId="3" hidden="1">#REF!</definedName>
    <definedName name="Z_43B342DB_0978_11D3_B448_0004AC9D327E_.wvu.Cols" hidden="1">#REF!</definedName>
    <definedName name="Z_43B342DB_0978_11D3_B448_0004AC9D327E_.wvu.PrintArea" localSheetId="1" hidden="1">#REF!</definedName>
    <definedName name="Z_43B342DB_0978_11D3_B448_0004AC9D327E_.wvu.PrintArea" localSheetId="3" hidden="1">#REF!</definedName>
    <definedName name="Z_43B342DB_0978_11D3_B448_0004AC9D327E_.wvu.PrintArea" hidden="1">#REF!</definedName>
    <definedName name="Z_43B342DB_0978_11D3_B448_0004AC9D327E_.wvu.PrintTitles" localSheetId="1" hidden="1">#REF!</definedName>
    <definedName name="Z_43B342DB_0978_11D3_B448_0004AC9D327E_.wvu.PrintTitles" localSheetId="3" hidden="1">#REF!</definedName>
    <definedName name="Z_43B342DB_0978_11D3_B448_0004AC9D327E_.wvu.PrintTitles" hidden="1">#REF!</definedName>
    <definedName name="Z_43B342E7_0978_11D3_B448_0004AC9D327E_.wvu.Cols" localSheetId="1" hidden="1">#REF!,#REF!</definedName>
    <definedName name="Z_43B342E7_0978_11D3_B448_0004AC9D327E_.wvu.Cols" localSheetId="3" hidden="1">#REF!,#REF!</definedName>
    <definedName name="Z_43B342E7_0978_11D3_B448_0004AC9D327E_.wvu.Cols" hidden="1">#REF!,#REF!</definedName>
    <definedName name="Z_43B342E7_0978_11D3_B448_0004AC9D327E_.wvu.PrintArea" localSheetId="1" hidden="1">#REF!</definedName>
    <definedName name="Z_43B342E7_0978_11D3_B448_0004AC9D327E_.wvu.PrintArea" localSheetId="3" hidden="1">#REF!</definedName>
    <definedName name="Z_43B342E7_0978_11D3_B448_0004AC9D327E_.wvu.PrintArea" hidden="1">#REF!</definedName>
    <definedName name="Z_43B342E7_0978_11D3_B448_0004AC9D327E_.wvu.PrintTitles" localSheetId="1" hidden="1">#REF!</definedName>
    <definedName name="Z_43B342E7_0978_11D3_B448_0004AC9D327E_.wvu.PrintTitles" localSheetId="3" hidden="1">#REF!</definedName>
    <definedName name="Z_43B342E7_0978_11D3_B448_0004AC9D327E_.wvu.PrintTitles" hidden="1">#REF!</definedName>
    <definedName name="Z_43B342E8_0978_11D3_B448_0004AC9D327E_.wvu.Cols" localSheetId="1" hidden="1">#REF!,#REF!</definedName>
    <definedName name="Z_43B342E8_0978_11D3_B448_0004AC9D327E_.wvu.Cols" localSheetId="3" hidden="1">#REF!,#REF!</definedName>
    <definedName name="Z_43B342E8_0978_11D3_B448_0004AC9D327E_.wvu.Cols" hidden="1">#REF!,#REF!</definedName>
    <definedName name="Z_43B342E8_0978_11D3_B448_0004AC9D327E_.wvu.PrintArea" localSheetId="1" hidden="1">#REF!</definedName>
    <definedName name="Z_43B342E8_0978_11D3_B448_0004AC9D327E_.wvu.PrintArea" localSheetId="3" hidden="1">#REF!</definedName>
    <definedName name="Z_43B342E8_0978_11D3_B448_0004AC9D327E_.wvu.PrintArea" hidden="1">#REF!</definedName>
    <definedName name="Z_43B342E8_0978_11D3_B448_0004AC9D327E_.wvu.PrintTitles" localSheetId="1" hidden="1">#REF!</definedName>
    <definedName name="Z_43B342E8_0978_11D3_B448_0004AC9D327E_.wvu.PrintTitles" localSheetId="3" hidden="1">#REF!</definedName>
    <definedName name="Z_43B342E8_0978_11D3_B448_0004AC9D327E_.wvu.PrintTitles" hidden="1">#REF!</definedName>
    <definedName name="Z_43B342EC_0978_11D3_B448_0004AC9D327E_.wvu.Cols" localSheetId="1" hidden="1">#REF!,#REF!</definedName>
    <definedName name="Z_43B342EC_0978_11D3_B448_0004AC9D327E_.wvu.Cols" localSheetId="3" hidden="1">#REF!,#REF!</definedName>
    <definedName name="Z_43B342EC_0978_11D3_B448_0004AC9D327E_.wvu.Cols" hidden="1">#REF!,#REF!</definedName>
    <definedName name="Z_43B342EC_0978_11D3_B448_0004AC9D327E_.wvu.PrintArea" localSheetId="1" hidden="1">#REF!</definedName>
    <definedName name="Z_43B342EC_0978_11D3_B448_0004AC9D327E_.wvu.PrintArea" localSheetId="3" hidden="1">#REF!</definedName>
    <definedName name="Z_43B342EC_0978_11D3_B448_0004AC9D327E_.wvu.PrintArea" hidden="1">#REF!</definedName>
    <definedName name="Z_43B342EC_0978_11D3_B448_0004AC9D327E_.wvu.PrintTitles" localSheetId="1" hidden="1">#REF!</definedName>
    <definedName name="Z_43B342EC_0978_11D3_B448_0004AC9D327E_.wvu.PrintTitles" localSheetId="3" hidden="1">#REF!</definedName>
    <definedName name="Z_43B342EC_0978_11D3_B448_0004AC9D327E_.wvu.PrintTitles" hidden="1">#REF!</definedName>
    <definedName name="Z_43B342FE_0978_11D3_B448_0004AC9D327E_.wvu.Cols" localSheetId="1" hidden="1">#REF!</definedName>
    <definedName name="Z_43B342FE_0978_11D3_B448_0004AC9D327E_.wvu.Cols" localSheetId="3" hidden="1">#REF!</definedName>
    <definedName name="Z_43B342FE_0978_11D3_B448_0004AC9D327E_.wvu.Cols" hidden="1">#REF!</definedName>
    <definedName name="Z_43B342FE_0978_11D3_B448_0004AC9D327E_.wvu.PrintArea" localSheetId="1" hidden="1">#REF!</definedName>
    <definedName name="Z_43B342FE_0978_11D3_B448_0004AC9D327E_.wvu.PrintArea" localSheetId="3" hidden="1">#REF!</definedName>
    <definedName name="Z_43B342FE_0978_11D3_B448_0004AC9D327E_.wvu.PrintArea" hidden="1">#REF!</definedName>
    <definedName name="Z_43B342FE_0978_11D3_B448_0004AC9D327E_.wvu.PrintTitles" localSheetId="1" hidden="1">#REF!</definedName>
    <definedName name="Z_43B342FE_0978_11D3_B448_0004AC9D327E_.wvu.PrintTitles" localSheetId="3" hidden="1">#REF!</definedName>
    <definedName name="Z_43B342FE_0978_11D3_B448_0004AC9D327E_.wvu.PrintTitles" hidden="1">#REF!</definedName>
    <definedName name="Z_4D12E791_1512_11D3_B448_0004AC9D327E_.wvu.Cols" localSheetId="1" hidden="1">#REF!,#REF!</definedName>
    <definedName name="Z_4D12E791_1512_11D3_B448_0004AC9D327E_.wvu.Cols" localSheetId="3" hidden="1">#REF!,#REF!</definedName>
    <definedName name="Z_4D12E791_1512_11D3_B448_0004AC9D327E_.wvu.Cols" hidden="1">#REF!,#REF!</definedName>
    <definedName name="Z_4D12E791_1512_11D3_B448_0004AC9D327E_.wvu.PrintArea" localSheetId="1" hidden="1">#REF!</definedName>
    <definedName name="Z_4D12E791_1512_11D3_B448_0004AC9D327E_.wvu.PrintArea" localSheetId="3" hidden="1">#REF!</definedName>
    <definedName name="Z_4D12E791_1512_11D3_B448_0004AC9D327E_.wvu.PrintArea" hidden="1">#REF!</definedName>
    <definedName name="Z_4D12E791_1512_11D3_B448_0004AC9D327E_.wvu.PrintTitles" localSheetId="1" hidden="1">#REF!</definedName>
    <definedName name="Z_4D12E791_1512_11D3_B448_0004AC9D327E_.wvu.PrintTitles" localSheetId="3" hidden="1">#REF!</definedName>
    <definedName name="Z_4D12E791_1512_11D3_B448_0004AC9D327E_.wvu.PrintTitles" hidden="1">#REF!</definedName>
    <definedName name="Z_4D12E79C_1512_11D3_B448_0004AC9D327E_.wvu.Cols" localSheetId="1" hidden="1">#REF!,#REF!</definedName>
    <definedName name="Z_4D12E79C_1512_11D3_B448_0004AC9D327E_.wvu.Cols" localSheetId="3" hidden="1">#REF!,#REF!</definedName>
    <definedName name="Z_4D12E79C_1512_11D3_B448_0004AC9D327E_.wvu.Cols" hidden="1">#REF!,#REF!</definedName>
    <definedName name="Z_4D12E79C_1512_11D3_B448_0004AC9D327E_.wvu.PrintArea" localSheetId="1" hidden="1">#REF!</definedName>
    <definedName name="Z_4D12E79C_1512_11D3_B448_0004AC9D327E_.wvu.PrintArea" localSheetId="3" hidden="1">#REF!</definedName>
    <definedName name="Z_4D12E79C_1512_11D3_B448_0004AC9D327E_.wvu.PrintArea" hidden="1">#REF!</definedName>
    <definedName name="Z_4D12E79C_1512_11D3_B448_0004AC9D327E_.wvu.PrintTitles" localSheetId="1" hidden="1">#REF!</definedName>
    <definedName name="Z_4D12E79C_1512_11D3_B448_0004AC9D327E_.wvu.PrintTitles" localSheetId="3" hidden="1">#REF!</definedName>
    <definedName name="Z_4D12E79C_1512_11D3_B448_0004AC9D327E_.wvu.PrintTitles" hidden="1">#REF!</definedName>
    <definedName name="Z_4D12E7C1_1512_11D3_B448_0004AC9D327E_.wvu.Cols" localSheetId="1" hidden="1">#REF!,#REF!</definedName>
    <definedName name="Z_4D12E7C1_1512_11D3_B448_0004AC9D327E_.wvu.Cols" localSheetId="3" hidden="1">#REF!,#REF!</definedName>
    <definedName name="Z_4D12E7C1_1512_11D3_B448_0004AC9D327E_.wvu.Cols" hidden="1">#REF!,#REF!</definedName>
    <definedName name="Z_4D12E7C1_1512_11D3_B448_0004AC9D327E_.wvu.PrintArea" localSheetId="1" hidden="1">#REF!</definedName>
    <definedName name="Z_4D12E7C1_1512_11D3_B448_0004AC9D327E_.wvu.PrintArea" localSheetId="3" hidden="1">#REF!</definedName>
    <definedName name="Z_4D12E7C1_1512_11D3_B448_0004AC9D327E_.wvu.PrintArea" hidden="1">#REF!</definedName>
    <definedName name="Z_4D12E7C1_1512_11D3_B448_0004AC9D327E_.wvu.PrintTitles" localSheetId="1" hidden="1">#REF!</definedName>
    <definedName name="Z_4D12E7C1_1512_11D3_B448_0004AC9D327E_.wvu.PrintTitles" localSheetId="3" hidden="1">#REF!</definedName>
    <definedName name="Z_4D12E7C1_1512_11D3_B448_0004AC9D327E_.wvu.PrintTitles" hidden="1">#REF!</definedName>
    <definedName name="Z_4D12E7CC_1512_11D3_B448_0004AC9D327E_.wvu.Cols" localSheetId="1" hidden="1">#REF!,#REF!</definedName>
    <definedName name="Z_4D12E7CC_1512_11D3_B448_0004AC9D327E_.wvu.Cols" localSheetId="3" hidden="1">#REF!,#REF!</definedName>
    <definedName name="Z_4D12E7CC_1512_11D3_B448_0004AC9D327E_.wvu.Cols" hidden="1">#REF!,#REF!</definedName>
    <definedName name="Z_4D12E7CC_1512_11D3_B448_0004AC9D327E_.wvu.PrintArea" localSheetId="1" hidden="1">#REF!</definedName>
    <definedName name="Z_4D12E7CC_1512_11D3_B448_0004AC9D327E_.wvu.PrintArea" localSheetId="3" hidden="1">#REF!</definedName>
    <definedName name="Z_4D12E7CC_1512_11D3_B448_0004AC9D327E_.wvu.PrintArea" hidden="1">#REF!</definedName>
    <definedName name="Z_4D12E7CC_1512_11D3_B448_0004AC9D327E_.wvu.PrintTitles" localSheetId="1" hidden="1">#REF!</definedName>
    <definedName name="Z_4D12E7CC_1512_11D3_B448_0004AC9D327E_.wvu.PrintTitles" localSheetId="3" hidden="1">#REF!</definedName>
    <definedName name="Z_4D12E7CC_1512_11D3_B448_0004AC9D327E_.wvu.PrintTitles" hidden="1">#REF!</definedName>
    <definedName name="Z_59AA63B8_F64E_11D2_B446_0004AC9D327E_.wvu.Cols" localSheetId="1" hidden="1">#REF!</definedName>
    <definedName name="Z_59AA63B8_F64E_11D2_B446_0004AC9D327E_.wvu.Cols" localSheetId="3" hidden="1">#REF!</definedName>
    <definedName name="Z_59AA63B8_F64E_11D2_B446_0004AC9D327E_.wvu.Cols" hidden="1">#REF!</definedName>
    <definedName name="Z_59AA63B8_F64E_11D2_B446_0004AC9D327E_.wvu.PrintTitles" localSheetId="1" hidden="1">#REF!</definedName>
    <definedName name="Z_59AA63B8_F64E_11D2_B446_0004AC9D327E_.wvu.PrintTitles" localSheetId="3" hidden="1">#REF!</definedName>
    <definedName name="Z_59AA63B8_F64E_11D2_B446_0004AC9D327E_.wvu.PrintTitles" hidden="1">#REF!</definedName>
    <definedName name="Z_59AA63C0_F64E_11D2_B446_0004AC9D327E_.wvu.Cols" localSheetId="1" hidden="1">#REF!</definedName>
    <definedName name="Z_59AA63C0_F64E_11D2_B446_0004AC9D327E_.wvu.Cols" localSheetId="3" hidden="1">#REF!</definedName>
    <definedName name="Z_59AA63C0_F64E_11D2_B446_0004AC9D327E_.wvu.Cols" hidden="1">#REF!</definedName>
    <definedName name="Z_59AA63C0_F64E_11D2_B446_0004AC9D327E_.wvu.PrintArea" localSheetId="1" hidden="1">#REF!</definedName>
    <definedName name="Z_59AA63C0_F64E_11D2_B446_0004AC9D327E_.wvu.PrintArea" localSheetId="3" hidden="1">#REF!</definedName>
    <definedName name="Z_59AA63C0_F64E_11D2_B446_0004AC9D327E_.wvu.PrintArea" hidden="1">#REF!</definedName>
    <definedName name="Z_59AA63C0_F64E_11D2_B446_0004AC9D327E_.wvu.PrintTitles" localSheetId="1" hidden="1">#REF!</definedName>
    <definedName name="Z_59AA63C0_F64E_11D2_B446_0004AC9D327E_.wvu.PrintTitles" localSheetId="3" hidden="1">#REF!</definedName>
    <definedName name="Z_59AA63C0_F64E_11D2_B446_0004AC9D327E_.wvu.PrintTitles" hidden="1">#REF!</definedName>
    <definedName name="Z_59AA63C1_F64E_11D2_B446_0004AC9D327E_.wvu.Cols" localSheetId="1" hidden="1">#REF!</definedName>
    <definedName name="Z_59AA63C1_F64E_11D2_B446_0004AC9D327E_.wvu.Cols" localSheetId="3" hidden="1">#REF!</definedName>
    <definedName name="Z_59AA63C1_F64E_11D2_B446_0004AC9D327E_.wvu.Cols" hidden="1">#REF!</definedName>
    <definedName name="Z_59AA63C1_F64E_11D2_B446_0004AC9D327E_.wvu.PrintArea" localSheetId="1" hidden="1">#REF!</definedName>
    <definedName name="Z_59AA63C1_F64E_11D2_B446_0004AC9D327E_.wvu.PrintArea" localSheetId="3" hidden="1">#REF!</definedName>
    <definedName name="Z_59AA63C1_F64E_11D2_B446_0004AC9D327E_.wvu.PrintArea" hidden="1">#REF!</definedName>
    <definedName name="Z_59AA63C1_F64E_11D2_B446_0004AC9D327E_.wvu.PrintTitles" localSheetId="1" hidden="1">#REF!</definedName>
    <definedName name="Z_59AA63C1_F64E_11D2_B446_0004AC9D327E_.wvu.PrintTitles" localSheetId="3" hidden="1">#REF!</definedName>
    <definedName name="Z_59AA63C1_F64E_11D2_B446_0004AC9D327E_.wvu.PrintTitles" hidden="1">#REF!</definedName>
    <definedName name="Z_59AA63CB_F64E_11D2_B446_0004AC9D327E_.wvu.Cols" localSheetId="1" hidden="1">#REF!</definedName>
    <definedName name="Z_59AA63CB_F64E_11D2_B446_0004AC9D327E_.wvu.Cols" localSheetId="3" hidden="1">#REF!</definedName>
    <definedName name="Z_59AA63CB_F64E_11D2_B446_0004AC9D327E_.wvu.Cols" hidden="1">#REF!</definedName>
    <definedName name="Z_59AA63CB_F64E_11D2_B446_0004AC9D327E_.wvu.PrintTitles" localSheetId="1" hidden="1">#REF!</definedName>
    <definedName name="Z_59AA63CB_F64E_11D2_B446_0004AC9D327E_.wvu.PrintTitles" localSheetId="3" hidden="1">#REF!</definedName>
    <definedName name="Z_59AA63CB_F64E_11D2_B446_0004AC9D327E_.wvu.PrintTitles" hidden="1">#REF!</definedName>
    <definedName name="Z_59AA63D3_F64E_11D2_B446_0004AC9D327E_.wvu.Cols" localSheetId="1" hidden="1">#REF!</definedName>
    <definedName name="Z_59AA63D3_F64E_11D2_B446_0004AC9D327E_.wvu.Cols" localSheetId="3" hidden="1">#REF!</definedName>
    <definedName name="Z_59AA63D3_F64E_11D2_B446_0004AC9D327E_.wvu.Cols" hidden="1">#REF!</definedName>
    <definedName name="Z_59AA63D3_F64E_11D2_B446_0004AC9D327E_.wvu.PrintArea" localSheetId="1" hidden="1">#REF!</definedName>
    <definedName name="Z_59AA63D3_F64E_11D2_B446_0004AC9D327E_.wvu.PrintArea" localSheetId="3" hidden="1">#REF!</definedName>
    <definedName name="Z_59AA63D3_F64E_11D2_B446_0004AC9D327E_.wvu.PrintArea" hidden="1">#REF!</definedName>
    <definedName name="Z_59AA63D3_F64E_11D2_B446_0004AC9D327E_.wvu.PrintTitles" localSheetId="1" hidden="1">#REF!</definedName>
    <definedName name="Z_59AA63D3_F64E_11D2_B446_0004AC9D327E_.wvu.PrintTitles" localSheetId="3" hidden="1">#REF!</definedName>
    <definedName name="Z_59AA63D3_F64E_11D2_B446_0004AC9D327E_.wvu.PrintTitles" hidden="1">#REF!</definedName>
    <definedName name="Z_59AA63D4_F64E_11D2_B446_0004AC9D327E_.wvu.Cols" localSheetId="1" hidden="1">#REF!</definedName>
    <definedName name="Z_59AA63D4_F64E_11D2_B446_0004AC9D327E_.wvu.Cols" localSheetId="3" hidden="1">#REF!</definedName>
    <definedName name="Z_59AA63D4_F64E_11D2_B446_0004AC9D327E_.wvu.Cols" hidden="1">#REF!</definedName>
    <definedName name="Z_59AA63D4_F64E_11D2_B446_0004AC9D327E_.wvu.PrintArea" localSheetId="1" hidden="1">#REF!</definedName>
    <definedName name="Z_59AA63D4_F64E_11D2_B446_0004AC9D327E_.wvu.PrintArea" localSheetId="3" hidden="1">#REF!</definedName>
    <definedName name="Z_59AA63D4_F64E_11D2_B446_0004AC9D327E_.wvu.PrintArea" hidden="1">#REF!</definedName>
    <definedName name="Z_59AA63D4_F64E_11D2_B446_0004AC9D327E_.wvu.PrintTitles" localSheetId="1" hidden="1">#REF!</definedName>
    <definedName name="Z_59AA63D4_F64E_11D2_B446_0004AC9D327E_.wvu.PrintTitles" localSheetId="3" hidden="1">#REF!</definedName>
    <definedName name="Z_59AA63D4_F64E_11D2_B446_0004AC9D327E_.wvu.PrintTitles" hidden="1">#REF!</definedName>
    <definedName name="Z_59AA63F0_F64E_11D2_B446_0004AC9D327E_.wvu.PrintArea" localSheetId="1" hidden="1">#REF!</definedName>
    <definedName name="Z_59AA63F0_F64E_11D2_B446_0004AC9D327E_.wvu.PrintArea" localSheetId="3" hidden="1">#REF!</definedName>
    <definedName name="Z_59AA63F0_F64E_11D2_B446_0004AC9D327E_.wvu.PrintArea" hidden="1">#REF!</definedName>
    <definedName name="Z_59AA63F0_F64E_11D2_B446_0004AC9D327E_.wvu.PrintTitles" localSheetId="1" hidden="1">#REF!</definedName>
    <definedName name="Z_59AA63F0_F64E_11D2_B446_0004AC9D327E_.wvu.PrintTitles" localSheetId="3" hidden="1">#REF!</definedName>
    <definedName name="Z_59AA63F0_F64E_11D2_B446_0004AC9D327E_.wvu.PrintTitles" hidden="1">#REF!</definedName>
    <definedName name="Z_59AA63FB_F64E_11D2_B446_0004AC9D327E_.wvu.PrintArea" localSheetId="1" hidden="1">#REF!</definedName>
    <definedName name="Z_59AA63FB_F64E_11D2_B446_0004AC9D327E_.wvu.PrintArea" localSheetId="3" hidden="1">#REF!</definedName>
    <definedName name="Z_59AA63FB_F64E_11D2_B446_0004AC9D327E_.wvu.PrintArea" hidden="1">#REF!</definedName>
    <definedName name="Z_59AA63FB_F64E_11D2_B446_0004AC9D327E_.wvu.PrintTitles" localSheetId="1" hidden="1">#REF!</definedName>
    <definedName name="Z_59AA63FB_F64E_11D2_B446_0004AC9D327E_.wvu.PrintTitles" localSheetId="3" hidden="1">#REF!</definedName>
    <definedName name="Z_59AA63FB_F64E_11D2_B446_0004AC9D327E_.wvu.PrintTitles" hidden="1">#REF!</definedName>
    <definedName name="Z_6293E424_E2C5_11D2_B444_0004AC9D327E_.wvu.PrintArea" localSheetId="1" hidden="1">#REF!</definedName>
    <definedName name="Z_6293E424_E2C5_11D2_B444_0004AC9D327E_.wvu.PrintArea" localSheetId="3" hidden="1">#REF!</definedName>
    <definedName name="Z_6293E424_E2C5_11D2_B444_0004AC9D327E_.wvu.PrintArea" hidden="1">#REF!</definedName>
    <definedName name="Z_6293E424_E2C5_11D2_B444_0004AC9D327E_.wvu.PrintTitles" localSheetId="1" hidden="1">#REF!</definedName>
    <definedName name="Z_6293E424_E2C5_11D2_B444_0004AC9D327E_.wvu.PrintTitles" localSheetId="3" hidden="1">#REF!</definedName>
    <definedName name="Z_6293E424_E2C5_11D2_B444_0004AC9D327E_.wvu.PrintTitles" hidden="1">#REF!</definedName>
    <definedName name="Z_6293E42F_E2C5_11D2_B444_0004AC9D327E_.wvu.PrintArea" localSheetId="1" hidden="1">#REF!</definedName>
    <definedName name="Z_6293E42F_E2C5_11D2_B444_0004AC9D327E_.wvu.PrintArea" localSheetId="3" hidden="1">#REF!</definedName>
    <definedName name="Z_6293E42F_E2C5_11D2_B444_0004AC9D327E_.wvu.PrintArea" hidden="1">#REF!</definedName>
    <definedName name="Z_6293E42F_E2C5_11D2_B444_0004AC9D327E_.wvu.PrintTitles" localSheetId="1" hidden="1">#REF!</definedName>
    <definedName name="Z_6293E42F_E2C5_11D2_B444_0004AC9D327E_.wvu.PrintTitles" localSheetId="3" hidden="1">#REF!</definedName>
    <definedName name="Z_6293E42F_E2C5_11D2_B444_0004AC9D327E_.wvu.PrintTitles" hidden="1">#REF!</definedName>
    <definedName name="Z_6293E43E_E2C5_11D2_B444_0004AC9D327E_.wvu.Cols" localSheetId="1" hidden="1">#REF!</definedName>
    <definedName name="Z_6293E43E_E2C5_11D2_B444_0004AC9D327E_.wvu.Cols" localSheetId="3" hidden="1">#REF!</definedName>
    <definedName name="Z_6293E43E_E2C5_11D2_B444_0004AC9D327E_.wvu.Cols" hidden="1">#REF!</definedName>
    <definedName name="Z_6293E43E_E2C5_11D2_B444_0004AC9D327E_.wvu.PrintTitles" localSheetId="1" hidden="1">#REF!</definedName>
    <definedName name="Z_6293E43E_E2C5_11D2_B444_0004AC9D327E_.wvu.PrintTitles" localSheetId="3" hidden="1">#REF!</definedName>
    <definedName name="Z_6293E43E_E2C5_11D2_B444_0004AC9D327E_.wvu.PrintTitles" hidden="1">#REF!</definedName>
    <definedName name="Z_6293E446_E2C5_11D2_B444_0004AC9D327E_.wvu.Cols" localSheetId="1" hidden="1">#REF!</definedName>
    <definedName name="Z_6293E446_E2C5_11D2_B444_0004AC9D327E_.wvu.Cols" localSheetId="3" hidden="1">#REF!</definedName>
    <definedName name="Z_6293E446_E2C5_11D2_B444_0004AC9D327E_.wvu.Cols" hidden="1">#REF!</definedName>
    <definedName name="Z_6293E446_E2C5_11D2_B444_0004AC9D327E_.wvu.PrintArea" localSheetId="1" hidden="1">#REF!</definedName>
    <definedName name="Z_6293E446_E2C5_11D2_B444_0004AC9D327E_.wvu.PrintArea" localSheetId="3" hidden="1">#REF!</definedName>
    <definedName name="Z_6293E446_E2C5_11D2_B444_0004AC9D327E_.wvu.PrintArea" hidden="1">#REF!</definedName>
    <definedName name="Z_6293E446_E2C5_11D2_B444_0004AC9D327E_.wvu.PrintTitles" localSheetId="1" hidden="1">#REF!</definedName>
    <definedName name="Z_6293E446_E2C5_11D2_B444_0004AC9D327E_.wvu.PrintTitles" localSheetId="3" hidden="1">#REF!</definedName>
    <definedName name="Z_6293E446_E2C5_11D2_B444_0004AC9D327E_.wvu.PrintTitles" hidden="1">#REF!</definedName>
    <definedName name="Z_6293E447_E2C5_11D2_B444_0004AC9D327E_.wvu.Cols" localSheetId="1" hidden="1">#REF!</definedName>
    <definedName name="Z_6293E447_E2C5_11D2_B444_0004AC9D327E_.wvu.Cols" localSheetId="3" hidden="1">#REF!</definedName>
    <definedName name="Z_6293E447_E2C5_11D2_B444_0004AC9D327E_.wvu.Cols" hidden="1">#REF!</definedName>
    <definedName name="Z_6293E447_E2C5_11D2_B444_0004AC9D327E_.wvu.PrintArea" localSheetId="1" hidden="1">#REF!</definedName>
    <definedName name="Z_6293E447_E2C5_11D2_B444_0004AC9D327E_.wvu.PrintArea" localSheetId="3" hidden="1">#REF!</definedName>
    <definedName name="Z_6293E447_E2C5_11D2_B444_0004AC9D327E_.wvu.PrintArea" hidden="1">#REF!</definedName>
    <definedName name="Z_6293E447_E2C5_11D2_B444_0004AC9D327E_.wvu.PrintTitles" localSheetId="1" hidden="1">#REF!</definedName>
    <definedName name="Z_6293E447_E2C5_11D2_B444_0004AC9D327E_.wvu.PrintTitles" localSheetId="3" hidden="1">#REF!</definedName>
    <definedName name="Z_6293E447_E2C5_11D2_B444_0004AC9D327E_.wvu.PrintTitles" hidden="1">#REF!</definedName>
    <definedName name="Z_6293E451_E2C5_11D2_B444_0004AC9D327E_.wvu.Cols" localSheetId="1" hidden="1">#REF!</definedName>
    <definedName name="Z_6293E451_E2C5_11D2_B444_0004AC9D327E_.wvu.Cols" localSheetId="3" hidden="1">#REF!</definedName>
    <definedName name="Z_6293E451_E2C5_11D2_B444_0004AC9D327E_.wvu.Cols" hidden="1">#REF!</definedName>
    <definedName name="Z_6293E451_E2C5_11D2_B444_0004AC9D327E_.wvu.PrintTitles" localSheetId="1" hidden="1">#REF!</definedName>
    <definedName name="Z_6293E451_E2C5_11D2_B444_0004AC9D327E_.wvu.PrintTitles" localSheetId="3" hidden="1">#REF!</definedName>
    <definedName name="Z_6293E451_E2C5_11D2_B444_0004AC9D327E_.wvu.PrintTitles" hidden="1">#REF!</definedName>
    <definedName name="Z_6293E459_E2C5_11D2_B444_0004AC9D327E_.wvu.Cols" localSheetId="1" hidden="1">#REF!</definedName>
    <definedName name="Z_6293E459_E2C5_11D2_B444_0004AC9D327E_.wvu.Cols" localSheetId="3" hidden="1">#REF!</definedName>
    <definedName name="Z_6293E459_E2C5_11D2_B444_0004AC9D327E_.wvu.Cols" hidden="1">#REF!</definedName>
    <definedName name="Z_6293E459_E2C5_11D2_B444_0004AC9D327E_.wvu.PrintArea" localSheetId="1" hidden="1">#REF!</definedName>
    <definedName name="Z_6293E459_E2C5_11D2_B444_0004AC9D327E_.wvu.PrintArea" localSheetId="3" hidden="1">#REF!</definedName>
    <definedName name="Z_6293E459_E2C5_11D2_B444_0004AC9D327E_.wvu.PrintArea" hidden="1">#REF!</definedName>
    <definedName name="Z_6293E459_E2C5_11D2_B444_0004AC9D327E_.wvu.PrintTitles" localSheetId="1" hidden="1">#REF!</definedName>
    <definedName name="Z_6293E459_E2C5_11D2_B444_0004AC9D327E_.wvu.PrintTitles" localSheetId="3" hidden="1">#REF!</definedName>
    <definedName name="Z_6293E459_E2C5_11D2_B444_0004AC9D327E_.wvu.PrintTitles" hidden="1">#REF!</definedName>
    <definedName name="Z_6293E45A_E2C5_11D2_B444_0004AC9D327E_.wvu.Cols" localSheetId="1" hidden="1">#REF!</definedName>
    <definedName name="Z_6293E45A_E2C5_11D2_B444_0004AC9D327E_.wvu.Cols" localSheetId="3" hidden="1">#REF!</definedName>
    <definedName name="Z_6293E45A_E2C5_11D2_B444_0004AC9D327E_.wvu.Cols" hidden="1">#REF!</definedName>
    <definedName name="Z_6293E45A_E2C5_11D2_B444_0004AC9D327E_.wvu.PrintArea" localSheetId="1" hidden="1">#REF!</definedName>
    <definedName name="Z_6293E45A_E2C5_11D2_B444_0004AC9D327E_.wvu.PrintArea" localSheetId="3" hidden="1">#REF!</definedName>
    <definedName name="Z_6293E45A_E2C5_11D2_B444_0004AC9D327E_.wvu.PrintArea" hidden="1">#REF!</definedName>
    <definedName name="Z_6293E45A_E2C5_11D2_B444_0004AC9D327E_.wvu.PrintTitles" localSheetId="1" hidden="1">#REF!</definedName>
    <definedName name="Z_6293E45A_E2C5_11D2_B444_0004AC9D327E_.wvu.PrintTitles" localSheetId="3" hidden="1">#REF!</definedName>
    <definedName name="Z_6293E45A_E2C5_11D2_B444_0004AC9D327E_.wvu.PrintTitles" hidden="1">#REF!</definedName>
    <definedName name="Z_672962C4_E83C_11D2_B445_0004AC9D327E_.wvu.PrintArea" localSheetId="1" hidden="1">#REF!</definedName>
    <definedName name="Z_672962C4_E83C_11D2_B445_0004AC9D327E_.wvu.PrintArea" localSheetId="3" hidden="1">#REF!</definedName>
    <definedName name="Z_672962C4_E83C_11D2_B445_0004AC9D327E_.wvu.PrintArea" hidden="1">#REF!</definedName>
    <definedName name="Z_672962C4_E83C_11D2_B445_0004AC9D327E_.wvu.PrintTitles" localSheetId="1" hidden="1">#REF!</definedName>
    <definedName name="Z_672962C4_E83C_11D2_B445_0004AC9D327E_.wvu.PrintTitles" localSheetId="3" hidden="1">#REF!</definedName>
    <definedName name="Z_672962C4_E83C_11D2_B445_0004AC9D327E_.wvu.PrintTitles" hidden="1">#REF!</definedName>
    <definedName name="Z_672962CF_E83C_11D2_B445_0004AC9D327E_.wvu.PrintArea" localSheetId="1" hidden="1">#REF!</definedName>
    <definedName name="Z_672962CF_E83C_11D2_B445_0004AC9D327E_.wvu.PrintArea" localSheetId="3" hidden="1">#REF!</definedName>
    <definedName name="Z_672962CF_E83C_11D2_B445_0004AC9D327E_.wvu.PrintArea" hidden="1">#REF!</definedName>
    <definedName name="Z_672962CF_E83C_11D2_B445_0004AC9D327E_.wvu.PrintTitles" localSheetId="1" hidden="1">#REF!</definedName>
    <definedName name="Z_672962CF_E83C_11D2_B445_0004AC9D327E_.wvu.PrintTitles" localSheetId="3" hidden="1">#REF!</definedName>
    <definedName name="Z_672962CF_E83C_11D2_B445_0004AC9D327E_.wvu.PrintTitles" hidden="1">#REF!</definedName>
    <definedName name="Z_672962F0_E83C_11D2_B445_0004AC9D327E_.wvu.Cols" localSheetId="1" hidden="1">#REF!</definedName>
    <definedName name="Z_672962F0_E83C_11D2_B445_0004AC9D327E_.wvu.Cols" localSheetId="3" hidden="1">#REF!</definedName>
    <definedName name="Z_672962F0_E83C_11D2_B445_0004AC9D327E_.wvu.Cols" hidden="1">#REF!</definedName>
    <definedName name="Z_672962F0_E83C_11D2_B445_0004AC9D327E_.wvu.PrintTitles" localSheetId="1" hidden="1">#REF!</definedName>
    <definedName name="Z_672962F0_E83C_11D2_B445_0004AC9D327E_.wvu.PrintTitles" localSheetId="3" hidden="1">#REF!</definedName>
    <definedName name="Z_672962F0_E83C_11D2_B445_0004AC9D327E_.wvu.PrintTitles" hidden="1">#REF!</definedName>
    <definedName name="Z_672962F8_E83C_11D2_B445_0004AC9D327E_.wvu.Cols" localSheetId="1" hidden="1">#REF!</definedName>
    <definedName name="Z_672962F8_E83C_11D2_B445_0004AC9D327E_.wvu.Cols" localSheetId="3" hidden="1">#REF!</definedName>
    <definedName name="Z_672962F8_E83C_11D2_B445_0004AC9D327E_.wvu.Cols" hidden="1">#REF!</definedName>
    <definedName name="Z_672962F8_E83C_11D2_B445_0004AC9D327E_.wvu.PrintArea" localSheetId="1" hidden="1">#REF!</definedName>
    <definedName name="Z_672962F8_E83C_11D2_B445_0004AC9D327E_.wvu.PrintArea" localSheetId="3" hidden="1">#REF!</definedName>
    <definedName name="Z_672962F8_E83C_11D2_B445_0004AC9D327E_.wvu.PrintArea" hidden="1">#REF!</definedName>
    <definedName name="Z_672962F8_E83C_11D2_B445_0004AC9D327E_.wvu.PrintTitles" localSheetId="1" hidden="1">#REF!</definedName>
    <definedName name="Z_672962F8_E83C_11D2_B445_0004AC9D327E_.wvu.PrintTitles" localSheetId="3" hidden="1">#REF!</definedName>
    <definedName name="Z_672962F8_E83C_11D2_B445_0004AC9D327E_.wvu.PrintTitles" hidden="1">#REF!</definedName>
    <definedName name="Z_672962F9_E83C_11D2_B445_0004AC9D327E_.wvu.Cols" localSheetId="1" hidden="1">#REF!</definedName>
    <definedName name="Z_672962F9_E83C_11D2_B445_0004AC9D327E_.wvu.Cols" localSheetId="3" hidden="1">#REF!</definedName>
    <definedName name="Z_672962F9_E83C_11D2_B445_0004AC9D327E_.wvu.Cols" hidden="1">#REF!</definedName>
    <definedName name="Z_672962F9_E83C_11D2_B445_0004AC9D327E_.wvu.PrintArea" localSheetId="1" hidden="1">#REF!</definedName>
    <definedName name="Z_672962F9_E83C_11D2_B445_0004AC9D327E_.wvu.PrintArea" localSheetId="3" hidden="1">#REF!</definedName>
    <definedName name="Z_672962F9_E83C_11D2_B445_0004AC9D327E_.wvu.PrintArea" hidden="1">#REF!</definedName>
    <definedName name="Z_672962F9_E83C_11D2_B445_0004AC9D327E_.wvu.PrintTitles" localSheetId="1" hidden="1">#REF!</definedName>
    <definedName name="Z_672962F9_E83C_11D2_B445_0004AC9D327E_.wvu.PrintTitles" localSheetId="3" hidden="1">#REF!</definedName>
    <definedName name="Z_672962F9_E83C_11D2_B445_0004AC9D327E_.wvu.PrintTitles" hidden="1">#REF!</definedName>
    <definedName name="Z_67296303_E83C_11D2_B445_0004AC9D327E_.wvu.Cols" localSheetId="1" hidden="1">#REF!</definedName>
    <definedName name="Z_67296303_E83C_11D2_B445_0004AC9D327E_.wvu.Cols" localSheetId="3" hidden="1">#REF!</definedName>
    <definedName name="Z_67296303_E83C_11D2_B445_0004AC9D327E_.wvu.Cols" hidden="1">#REF!</definedName>
    <definedName name="Z_67296303_E83C_11D2_B445_0004AC9D327E_.wvu.PrintTitles" localSheetId="1" hidden="1">#REF!</definedName>
    <definedName name="Z_67296303_E83C_11D2_B445_0004AC9D327E_.wvu.PrintTitles" localSheetId="3" hidden="1">#REF!</definedName>
    <definedName name="Z_67296303_E83C_11D2_B445_0004AC9D327E_.wvu.PrintTitles" hidden="1">#REF!</definedName>
    <definedName name="Z_6729630B_E83C_11D2_B445_0004AC9D327E_.wvu.Cols" localSheetId="1" hidden="1">#REF!</definedName>
    <definedName name="Z_6729630B_E83C_11D2_B445_0004AC9D327E_.wvu.Cols" localSheetId="3" hidden="1">#REF!</definedName>
    <definedName name="Z_6729630B_E83C_11D2_B445_0004AC9D327E_.wvu.Cols" hidden="1">#REF!</definedName>
    <definedName name="Z_6729630B_E83C_11D2_B445_0004AC9D327E_.wvu.PrintArea" localSheetId="1" hidden="1">#REF!</definedName>
    <definedName name="Z_6729630B_E83C_11D2_B445_0004AC9D327E_.wvu.PrintArea" localSheetId="3" hidden="1">#REF!</definedName>
    <definedName name="Z_6729630B_E83C_11D2_B445_0004AC9D327E_.wvu.PrintArea" hidden="1">#REF!</definedName>
    <definedName name="Z_6729630B_E83C_11D2_B445_0004AC9D327E_.wvu.PrintTitles" localSheetId="1" hidden="1">#REF!</definedName>
    <definedName name="Z_6729630B_E83C_11D2_B445_0004AC9D327E_.wvu.PrintTitles" localSheetId="3" hidden="1">#REF!</definedName>
    <definedName name="Z_6729630B_E83C_11D2_B445_0004AC9D327E_.wvu.PrintTitles" hidden="1">#REF!</definedName>
    <definedName name="Z_6729630C_E83C_11D2_B445_0004AC9D327E_.wvu.Cols" localSheetId="1" hidden="1">#REF!</definedName>
    <definedName name="Z_6729630C_E83C_11D2_B445_0004AC9D327E_.wvu.Cols" localSheetId="3" hidden="1">#REF!</definedName>
    <definedName name="Z_6729630C_E83C_11D2_B445_0004AC9D327E_.wvu.Cols" hidden="1">#REF!</definedName>
    <definedName name="Z_6729630C_E83C_11D2_B445_0004AC9D327E_.wvu.PrintArea" localSheetId="1" hidden="1">#REF!</definedName>
    <definedName name="Z_6729630C_E83C_11D2_B445_0004AC9D327E_.wvu.PrintArea" localSheetId="3" hidden="1">#REF!</definedName>
    <definedName name="Z_6729630C_E83C_11D2_B445_0004AC9D327E_.wvu.PrintArea" hidden="1">#REF!</definedName>
    <definedName name="Z_6729630C_E83C_11D2_B445_0004AC9D327E_.wvu.PrintTitles" localSheetId="1" hidden="1">#REF!</definedName>
    <definedName name="Z_6729630C_E83C_11D2_B445_0004AC9D327E_.wvu.PrintTitles" localSheetId="3" hidden="1">#REF!</definedName>
    <definedName name="Z_6729630C_E83C_11D2_B445_0004AC9D327E_.wvu.PrintTitles" hidden="1">#REF!</definedName>
    <definedName name="Z_77B7B544_E3B3_11D2_B445_0004AC9D327E_.wvu.PrintArea" localSheetId="1" hidden="1">#REF!</definedName>
    <definedName name="Z_77B7B544_E3B3_11D2_B445_0004AC9D327E_.wvu.PrintArea" localSheetId="3" hidden="1">#REF!</definedName>
    <definedName name="Z_77B7B544_E3B3_11D2_B445_0004AC9D327E_.wvu.PrintArea" hidden="1">#REF!</definedName>
    <definedName name="Z_77B7B544_E3B3_11D2_B445_0004AC9D327E_.wvu.PrintTitles" localSheetId="1" hidden="1">#REF!</definedName>
    <definedName name="Z_77B7B544_E3B3_11D2_B445_0004AC9D327E_.wvu.PrintTitles" localSheetId="3" hidden="1">#REF!</definedName>
    <definedName name="Z_77B7B544_E3B3_11D2_B445_0004AC9D327E_.wvu.PrintTitles" hidden="1">#REF!</definedName>
    <definedName name="Z_77B7B54F_E3B3_11D2_B445_0004AC9D327E_.wvu.PrintArea" localSheetId="1" hidden="1">#REF!</definedName>
    <definedName name="Z_77B7B54F_E3B3_11D2_B445_0004AC9D327E_.wvu.PrintArea" localSheetId="3" hidden="1">#REF!</definedName>
    <definedName name="Z_77B7B54F_E3B3_11D2_B445_0004AC9D327E_.wvu.PrintArea" hidden="1">#REF!</definedName>
    <definedName name="Z_77B7B54F_E3B3_11D2_B445_0004AC9D327E_.wvu.PrintTitles" localSheetId="1" hidden="1">#REF!</definedName>
    <definedName name="Z_77B7B54F_E3B3_11D2_B445_0004AC9D327E_.wvu.PrintTitles" localSheetId="3" hidden="1">#REF!</definedName>
    <definedName name="Z_77B7B54F_E3B3_11D2_B445_0004AC9D327E_.wvu.PrintTitles" hidden="1">#REF!</definedName>
    <definedName name="Z_77B7B5D4_E3B3_11D2_B445_0004AC9D327E_.wvu.PrintArea" localSheetId="1" hidden="1">#REF!</definedName>
    <definedName name="Z_77B7B5D4_E3B3_11D2_B445_0004AC9D327E_.wvu.PrintArea" localSheetId="3" hidden="1">#REF!</definedName>
    <definedName name="Z_77B7B5D4_E3B3_11D2_B445_0004AC9D327E_.wvu.PrintArea" hidden="1">#REF!</definedName>
    <definedName name="Z_77B7B5D4_E3B3_11D2_B445_0004AC9D327E_.wvu.PrintTitles" localSheetId="1" hidden="1">#REF!</definedName>
    <definedName name="Z_77B7B5D4_E3B3_11D2_B445_0004AC9D327E_.wvu.PrintTitles" localSheetId="3" hidden="1">#REF!</definedName>
    <definedName name="Z_77B7B5D4_E3B3_11D2_B445_0004AC9D327E_.wvu.PrintTitles" hidden="1">#REF!</definedName>
    <definedName name="Z_77B7B5DF_E3B3_11D2_B445_0004AC9D327E_.wvu.PrintArea" localSheetId="1" hidden="1">#REF!</definedName>
    <definedName name="Z_77B7B5DF_E3B3_11D2_B445_0004AC9D327E_.wvu.PrintArea" localSheetId="3" hidden="1">#REF!</definedName>
    <definedName name="Z_77B7B5DF_E3B3_11D2_B445_0004AC9D327E_.wvu.PrintArea" hidden="1">#REF!</definedName>
    <definedName name="Z_77B7B5DF_E3B3_11D2_B445_0004AC9D327E_.wvu.PrintTitles" localSheetId="1" hidden="1">#REF!</definedName>
    <definedName name="Z_77B7B5DF_E3B3_11D2_B445_0004AC9D327E_.wvu.PrintTitles" localSheetId="3" hidden="1">#REF!</definedName>
    <definedName name="Z_77B7B5DF_E3B3_11D2_B445_0004AC9D327E_.wvu.PrintTitles" hidden="1">#REF!</definedName>
    <definedName name="Z_77B7B600_E3B3_11D2_B445_0004AC9D327E_.wvu.Cols" localSheetId="1" hidden="1">#REF!</definedName>
    <definedName name="Z_77B7B600_E3B3_11D2_B445_0004AC9D327E_.wvu.Cols" localSheetId="3" hidden="1">#REF!</definedName>
    <definedName name="Z_77B7B600_E3B3_11D2_B445_0004AC9D327E_.wvu.Cols" hidden="1">#REF!</definedName>
    <definedName name="Z_77B7B600_E3B3_11D2_B445_0004AC9D327E_.wvu.PrintTitles" localSheetId="1" hidden="1">#REF!</definedName>
    <definedName name="Z_77B7B600_E3B3_11D2_B445_0004AC9D327E_.wvu.PrintTitles" localSheetId="3" hidden="1">#REF!</definedName>
    <definedName name="Z_77B7B600_E3B3_11D2_B445_0004AC9D327E_.wvu.PrintTitles" hidden="1">#REF!</definedName>
    <definedName name="Z_77B7B608_E3B3_11D2_B445_0004AC9D327E_.wvu.Cols" localSheetId="1" hidden="1">#REF!</definedName>
    <definedName name="Z_77B7B608_E3B3_11D2_B445_0004AC9D327E_.wvu.Cols" localSheetId="3" hidden="1">#REF!</definedName>
    <definedName name="Z_77B7B608_E3B3_11D2_B445_0004AC9D327E_.wvu.Cols" hidden="1">#REF!</definedName>
    <definedName name="Z_77B7B608_E3B3_11D2_B445_0004AC9D327E_.wvu.PrintArea" localSheetId="1" hidden="1">#REF!</definedName>
    <definedName name="Z_77B7B608_E3B3_11D2_B445_0004AC9D327E_.wvu.PrintArea" localSheetId="3" hidden="1">#REF!</definedName>
    <definedName name="Z_77B7B608_E3B3_11D2_B445_0004AC9D327E_.wvu.PrintArea" hidden="1">#REF!</definedName>
    <definedName name="Z_77B7B608_E3B3_11D2_B445_0004AC9D327E_.wvu.PrintTitles" localSheetId="1" hidden="1">#REF!</definedName>
    <definedName name="Z_77B7B608_E3B3_11D2_B445_0004AC9D327E_.wvu.PrintTitles" localSheetId="3" hidden="1">#REF!</definedName>
    <definedName name="Z_77B7B608_E3B3_11D2_B445_0004AC9D327E_.wvu.PrintTitles" hidden="1">#REF!</definedName>
    <definedName name="Z_77B7B609_E3B3_11D2_B445_0004AC9D327E_.wvu.Cols" localSheetId="1" hidden="1">#REF!</definedName>
    <definedName name="Z_77B7B609_E3B3_11D2_B445_0004AC9D327E_.wvu.Cols" localSheetId="3" hidden="1">#REF!</definedName>
    <definedName name="Z_77B7B609_E3B3_11D2_B445_0004AC9D327E_.wvu.Cols" hidden="1">#REF!</definedName>
    <definedName name="Z_77B7B609_E3B3_11D2_B445_0004AC9D327E_.wvu.PrintArea" localSheetId="1" hidden="1">#REF!</definedName>
    <definedName name="Z_77B7B609_E3B3_11D2_B445_0004AC9D327E_.wvu.PrintArea" localSheetId="3" hidden="1">#REF!</definedName>
    <definedName name="Z_77B7B609_E3B3_11D2_B445_0004AC9D327E_.wvu.PrintArea" hidden="1">#REF!</definedName>
    <definedName name="Z_77B7B609_E3B3_11D2_B445_0004AC9D327E_.wvu.PrintTitles" localSheetId="1" hidden="1">#REF!</definedName>
    <definedName name="Z_77B7B609_E3B3_11D2_B445_0004AC9D327E_.wvu.PrintTitles" localSheetId="3" hidden="1">#REF!</definedName>
    <definedName name="Z_77B7B609_E3B3_11D2_B445_0004AC9D327E_.wvu.PrintTitles" hidden="1">#REF!</definedName>
    <definedName name="Z_77B7B613_E3B3_11D2_B445_0004AC9D327E_.wvu.Cols" localSheetId="1" hidden="1">#REF!</definedName>
    <definedName name="Z_77B7B613_E3B3_11D2_B445_0004AC9D327E_.wvu.Cols" localSheetId="3" hidden="1">#REF!</definedName>
    <definedName name="Z_77B7B613_E3B3_11D2_B445_0004AC9D327E_.wvu.Cols" hidden="1">#REF!</definedName>
    <definedName name="Z_77B7B613_E3B3_11D2_B445_0004AC9D327E_.wvu.PrintTitles" localSheetId="1" hidden="1">#REF!</definedName>
    <definedName name="Z_77B7B613_E3B3_11D2_B445_0004AC9D327E_.wvu.PrintTitles" localSheetId="3" hidden="1">#REF!</definedName>
    <definedName name="Z_77B7B613_E3B3_11D2_B445_0004AC9D327E_.wvu.PrintTitles" hidden="1">#REF!</definedName>
    <definedName name="Z_77B7B61B_E3B3_11D2_B445_0004AC9D327E_.wvu.Cols" localSheetId="1" hidden="1">#REF!</definedName>
    <definedName name="Z_77B7B61B_E3B3_11D2_B445_0004AC9D327E_.wvu.Cols" localSheetId="3" hidden="1">#REF!</definedName>
    <definedName name="Z_77B7B61B_E3B3_11D2_B445_0004AC9D327E_.wvu.Cols" hidden="1">#REF!</definedName>
    <definedName name="Z_77B7B61B_E3B3_11D2_B445_0004AC9D327E_.wvu.PrintArea" localSheetId="1" hidden="1">#REF!</definedName>
    <definedName name="Z_77B7B61B_E3B3_11D2_B445_0004AC9D327E_.wvu.PrintArea" localSheetId="3" hidden="1">#REF!</definedName>
    <definedName name="Z_77B7B61B_E3B3_11D2_B445_0004AC9D327E_.wvu.PrintArea" hidden="1">#REF!</definedName>
    <definedName name="Z_77B7B61B_E3B3_11D2_B445_0004AC9D327E_.wvu.PrintTitles" localSheetId="1" hidden="1">#REF!</definedName>
    <definedName name="Z_77B7B61B_E3B3_11D2_B445_0004AC9D327E_.wvu.PrintTitles" localSheetId="3" hidden="1">#REF!</definedName>
    <definedName name="Z_77B7B61B_E3B3_11D2_B445_0004AC9D327E_.wvu.PrintTitles" hidden="1">#REF!</definedName>
    <definedName name="Z_77B7B61C_E3B3_11D2_B445_0004AC9D327E_.wvu.Cols" localSheetId="1" hidden="1">#REF!</definedName>
    <definedName name="Z_77B7B61C_E3B3_11D2_B445_0004AC9D327E_.wvu.Cols" localSheetId="3" hidden="1">#REF!</definedName>
    <definedName name="Z_77B7B61C_E3B3_11D2_B445_0004AC9D327E_.wvu.Cols" hidden="1">#REF!</definedName>
    <definedName name="Z_77B7B61C_E3B3_11D2_B445_0004AC9D327E_.wvu.PrintArea" localSheetId="1" hidden="1">#REF!</definedName>
    <definedName name="Z_77B7B61C_E3B3_11D2_B445_0004AC9D327E_.wvu.PrintArea" localSheetId="3" hidden="1">#REF!</definedName>
    <definedName name="Z_77B7B61C_E3B3_11D2_B445_0004AC9D327E_.wvu.PrintArea" hidden="1">#REF!</definedName>
    <definedName name="Z_77B7B61C_E3B3_11D2_B445_0004AC9D327E_.wvu.PrintTitles" localSheetId="1" hidden="1">#REF!</definedName>
    <definedName name="Z_77B7B61C_E3B3_11D2_B445_0004AC9D327E_.wvu.PrintTitles" localSheetId="3" hidden="1">#REF!</definedName>
    <definedName name="Z_77B7B61C_E3B3_11D2_B445_0004AC9D327E_.wvu.PrintTitles" hidden="1">#REF!</definedName>
    <definedName name="Z_8A554E86_0218_11D3_B447_0004AC9D327E_.wvu.Cols" localSheetId="1" hidden="1">#REF!</definedName>
    <definedName name="Z_8A554E86_0218_11D3_B447_0004AC9D327E_.wvu.Cols" localSheetId="3" hidden="1">#REF!</definedName>
    <definedName name="Z_8A554E86_0218_11D3_B447_0004AC9D327E_.wvu.Cols" hidden="1">#REF!</definedName>
    <definedName name="Z_8A554E86_0218_11D3_B447_0004AC9D327E_.wvu.PrintTitles" localSheetId="1" hidden="1">#REF!</definedName>
    <definedName name="Z_8A554E86_0218_11D3_B447_0004AC9D327E_.wvu.PrintTitles" localSheetId="3" hidden="1">#REF!</definedName>
    <definedName name="Z_8A554E86_0218_11D3_B447_0004AC9D327E_.wvu.PrintTitles" hidden="1">#REF!</definedName>
    <definedName name="Z_8A554E8E_0218_11D3_B447_0004AC9D327E_.wvu.Cols" localSheetId="1" hidden="1">#REF!</definedName>
    <definedName name="Z_8A554E8E_0218_11D3_B447_0004AC9D327E_.wvu.Cols" localSheetId="3" hidden="1">#REF!</definedName>
    <definedName name="Z_8A554E8E_0218_11D3_B447_0004AC9D327E_.wvu.Cols" hidden="1">#REF!</definedName>
    <definedName name="Z_8A554E8E_0218_11D3_B447_0004AC9D327E_.wvu.PrintArea" localSheetId="1" hidden="1">#REF!</definedName>
    <definedName name="Z_8A554E8E_0218_11D3_B447_0004AC9D327E_.wvu.PrintArea" localSheetId="3" hidden="1">#REF!</definedName>
    <definedName name="Z_8A554E8E_0218_11D3_B447_0004AC9D327E_.wvu.PrintArea" hidden="1">#REF!</definedName>
    <definedName name="Z_8A554E8E_0218_11D3_B447_0004AC9D327E_.wvu.PrintTitles" localSheetId="1" hidden="1">#REF!</definedName>
    <definedName name="Z_8A554E8E_0218_11D3_B447_0004AC9D327E_.wvu.PrintTitles" localSheetId="3" hidden="1">#REF!</definedName>
    <definedName name="Z_8A554E8E_0218_11D3_B447_0004AC9D327E_.wvu.PrintTitles" hidden="1">#REF!</definedName>
    <definedName name="Z_8A554E8F_0218_11D3_B447_0004AC9D327E_.wvu.Cols" localSheetId="1" hidden="1">#REF!</definedName>
    <definedName name="Z_8A554E8F_0218_11D3_B447_0004AC9D327E_.wvu.Cols" localSheetId="3" hidden="1">#REF!</definedName>
    <definedName name="Z_8A554E8F_0218_11D3_B447_0004AC9D327E_.wvu.Cols" hidden="1">#REF!</definedName>
    <definedName name="Z_8A554E8F_0218_11D3_B447_0004AC9D327E_.wvu.PrintArea" localSheetId="1" hidden="1">#REF!</definedName>
    <definedName name="Z_8A554E8F_0218_11D3_B447_0004AC9D327E_.wvu.PrintArea" localSheetId="3" hidden="1">#REF!</definedName>
    <definedName name="Z_8A554E8F_0218_11D3_B447_0004AC9D327E_.wvu.PrintArea" hidden="1">#REF!</definedName>
    <definedName name="Z_8A554E8F_0218_11D3_B447_0004AC9D327E_.wvu.PrintTitles" localSheetId="1" hidden="1">#REF!</definedName>
    <definedName name="Z_8A554E8F_0218_11D3_B447_0004AC9D327E_.wvu.PrintTitles" localSheetId="3" hidden="1">#REF!</definedName>
    <definedName name="Z_8A554E8F_0218_11D3_B447_0004AC9D327E_.wvu.PrintTitles" hidden="1">#REF!</definedName>
    <definedName name="Z_8A554E99_0218_11D3_B447_0004AC9D327E_.wvu.Cols" localSheetId="1" hidden="1">#REF!</definedName>
    <definedName name="Z_8A554E99_0218_11D3_B447_0004AC9D327E_.wvu.Cols" localSheetId="3" hidden="1">#REF!</definedName>
    <definedName name="Z_8A554E99_0218_11D3_B447_0004AC9D327E_.wvu.Cols" hidden="1">#REF!</definedName>
    <definedName name="Z_8A554E99_0218_11D3_B447_0004AC9D327E_.wvu.PrintTitles" localSheetId="1" hidden="1">#REF!</definedName>
    <definedName name="Z_8A554E99_0218_11D3_B447_0004AC9D327E_.wvu.PrintTitles" localSheetId="3" hidden="1">#REF!</definedName>
    <definedName name="Z_8A554E99_0218_11D3_B447_0004AC9D327E_.wvu.PrintTitles" hidden="1">#REF!</definedName>
    <definedName name="Z_8A554EA1_0218_11D3_B447_0004AC9D327E_.wvu.Cols" localSheetId="1" hidden="1">#REF!</definedName>
    <definedName name="Z_8A554EA1_0218_11D3_B447_0004AC9D327E_.wvu.Cols" localSheetId="3" hidden="1">#REF!</definedName>
    <definedName name="Z_8A554EA1_0218_11D3_B447_0004AC9D327E_.wvu.Cols" hidden="1">#REF!</definedName>
    <definedName name="Z_8A554EA1_0218_11D3_B447_0004AC9D327E_.wvu.PrintArea" localSheetId="1" hidden="1">#REF!</definedName>
    <definedName name="Z_8A554EA1_0218_11D3_B447_0004AC9D327E_.wvu.PrintArea" localSheetId="3" hidden="1">#REF!</definedName>
    <definedName name="Z_8A554EA1_0218_11D3_B447_0004AC9D327E_.wvu.PrintArea" hidden="1">#REF!</definedName>
    <definedName name="Z_8A554EA1_0218_11D3_B447_0004AC9D327E_.wvu.PrintTitles" localSheetId="1" hidden="1">#REF!</definedName>
    <definedName name="Z_8A554EA1_0218_11D3_B447_0004AC9D327E_.wvu.PrintTitles" localSheetId="3" hidden="1">#REF!</definedName>
    <definedName name="Z_8A554EA1_0218_11D3_B447_0004AC9D327E_.wvu.PrintTitles" hidden="1">#REF!</definedName>
    <definedName name="Z_8A554EA2_0218_11D3_B447_0004AC9D327E_.wvu.Cols" localSheetId="1" hidden="1">#REF!</definedName>
    <definedName name="Z_8A554EA2_0218_11D3_B447_0004AC9D327E_.wvu.Cols" localSheetId="3" hidden="1">#REF!</definedName>
    <definedName name="Z_8A554EA2_0218_11D3_B447_0004AC9D327E_.wvu.Cols" hidden="1">#REF!</definedName>
    <definedName name="Z_8A554EA2_0218_11D3_B447_0004AC9D327E_.wvu.PrintArea" localSheetId="1" hidden="1">#REF!</definedName>
    <definedName name="Z_8A554EA2_0218_11D3_B447_0004AC9D327E_.wvu.PrintArea" localSheetId="3" hidden="1">#REF!</definedName>
    <definedName name="Z_8A554EA2_0218_11D3_B447_0004AC9D327E_.wvu.PrintArea" hidden="1">#REF!</definedName>
    <definedName name="Z_8A554EA2_0218_11D3_B447_0004AC9D327E_.wvu.PrintTitles" localSheetId="1" hidden="1">#REF!</definedName>
    <definedName name="Z_8A554EA2_0218_11D3_B447_0004AC9D327E_.wvu.PrintTitles" localSheetId="3" hidden="1">#REF!</definedName>
    <definedName name="Z_8A554EA2_0218_11D3_B447_0004AC9D327E_.wvu.PrintTitles" hidden="1">#REF!</definedName>
    <definedName name="Z_8A554EBE_0218_11D3_B447_0004AC9D327E_.wvu.Cols" localSheetId="1" hidden="1">#REF!,#REF!</definedName>
    <definedName name="Z_8A554EBE_0218_11D3_B447_0004AC9D327E_.wvu.Cols" localSheetId="3" hidden="1">#REF!,#REF!</definedName>
    <definedName name="Z_8A554EBE_0218_11D3_B447_0004AC9D327E_.wvu.Cols" hidden="1">#REF!,#REF!</definedName>
    <definedName name="Z_8A554EBE_0218_11D3_B447_0004AC9D327E_.wvu.PrintArea" localSheetId="1" hidden="1">#REF!</definedName>
    <definedName name="Z_8A554EBE_0218_11D3_B447_0004AC9D327E_.wvu.PrintArea" localSheetId="3" hidden="1">#REF!</definedName>
    <definedName name="Z_8A554EBE_0218_11D3_B447_0004AC9D327E_.wvu.PrintArea" hidden="1">#REF!</definedName>
    <definedName name="Z_8A554EBE_0218_11D3_B447_0004AC9D327E_.wvu.PrintTitles" localSheetId="1" hidden="1">#REF!</definedName>
    <definedName name="Z_8A554EBE_0218_11D3_B447_0004AC9D327E_.wvu.PrintTitles" localSheetId="3" hidden="1">#REF!</definedName>
    <definedName name="Z_8A554EBE_0218_11D3_B447_0004AC9D327E_.wvu.PrintTitles" hidden="1">#REF!</definedName>
    <definedName name="Z_8A554EC9_0218_11D3_B447_0004AC9D327E_.wvu.Cols" localSheetId="1" hidden="1">#REF!,#REF!</definedName>
    <definedName name="Z_8A554EC9_0218_11D3_B447_0004AC9D327E_.wvu.Cols" localSheetId="3" hidden="1">#REF!,#REF!</definedName>
    <definedName name="Z_8A554EC9_0218_11D3_B447_0004AC9D327E_.wvu.Cols" hidden="1">#REF!,#REF!</definedName>
    <definedName name="Z_8A554EC9_0218_11D3_B447_0004AC9D327E_.wvu.PrintArea" localSheetId="1" hidden="1">#REF!</definedName>
    <definedName name="Z_8A554EC9_0218_11D3_B447_0004AC9D327E_.wvu.PrintArea" localSheetId="3" hidden="1">#REF!</definedName>
    <definedName name="Z_8A554EC9_0218_11D3_B447_0004AC9D327E_.wvu.PrintArea" hidden="1">#REF!</definedName>
    <definedName name="Z_8A554EC9_0218_11D3_B447_0004AC9D327E_.wvu.PrintTitles" localSheetId="1" hidden="1">#REF!</definedName>
    <definedName name="Z_8A554EC9_0218_11D3_B447_0004AC9D327E_.wvu.PrintTitles" localSheetId="3" hidden="1">#REF!</definedName>
    <definedName name="Z_8A554EC9_0218_11D3_B447_0004AC9D327E_.wvu.PrintTitles" hidden="1">#REF!</definedName>
    <definedName name="Z_8C4BDF07_DDFB_11D2_B447_0004AC2EF02B_.wvu.Cols" localSheetId="1" hidden="1">#REF!</definedName>
    <definedName name="Z_8C4BDF07_DDFB_11D2_B447_0004AC2EF02B_.wvu.Cols" localSheetId="3" hidden="1">#REF!</definedName>
    <definedName name="Z_8C4BDF07_DDFB_11D2_B447_0004AC2EF02B_.wvu.Cols" hidden="1">#REF!</definedName>
    <definedName name="Z_8C4BDF07_DDFB_11D2_B447_0004AC2EF02B_.wvu.PrintTitles" localSheetId="1" hidden="1">#REF!</definedName>
    <definedName name="Z_8C4BDF07_DDFB_11D2_B447_0004AC2EF02B_.wvu.PrintTitles" localSheetId="3" hidden="1">#REF!</definedName>
    <definedName name="Z_8C4BDF07_DDFB_11D2_B447_0004AC2EF02B_.wvu.PrintTitles" hidden="1">#REF!</definedName>
    <definedName name="Z_8C4BDF0F_DDFB_11D2_B447_0004AC2EF02B_.wvu.Cols" localSheetId="1" hidden="1">#REF!</definedName>
    <definedName name="Z_8C4BDF0F_DDFB_11D2_B447_0004AC2EF02B_.wvu.Cols" localSheetId="3" hidden="1">#REF!</definedName>
    <definedName name="Z_8C4BDF0F_DDFB_11D2_B447_0004AC2EF02B_.wvu.Cols" hidden="1">#REF!</definedName>
    <definedName name="Z_8C4BDF0F_DDFB_11D2_B447_0004AC2EF02B_.wvu.PrintArea" localSheetId="1" hidden="1">#REF!</definedName>
    <definedName name="Z_8C4BDF0F_DDFB_11D2_B447_0004AC2EF02B_.wvu.PrintArea" localSheetId="3" hidden="1">#REF!</definedName>
    <definedName name="Z_8C4BDF0F_DDFB_11D2_B447_0004AC2EF02B_.wvu.PrintArea" hidden="1">#REF!</definedName>
    <definedName name="Z_8C4BDF0F_DDFB_11D2_B447_0004AC2EF02B_.wvu.PrintTitles" localSheetId="1" hidden="1">#REF!</definedName>
    <definedName name="Z_8C4BDF0F_DDFB_11D2_B447_0004AC2EF02B_.wvu.PrintTitles" localSheetId="3" hidden="1">#REF!</definedName>
    <definedName name="Z_8C4BDF0F_DDFB_11D2_B447_0004AC2EF02B_.wvu.PrintTitles" hidden="1">#REF!</definedName>
    <definedName name="Z_8C4BDF10_DDFB_11D2_B447_0004AC2EF02B_.wvu.Cols" localSheetId="1" hidden="1">#REF!</definedName>
    <definedName name="Z_8C4BDF10_DDFB_11D2_B447_0004AC2EF02B_.wvu.Cols" localSheetId="3" hidden="1">#REF!</definedName>
    <definedName name="Z_8C4BDF10_DDFB_11D2_B447_0004AC2EF02B_.wvu.Cols" hidden="1">#REF!</definedName>
    <definedName name="Z_8C4BDF10_DDFB_11D2_B447_0004AC2EF02B_.wvu.PrintArea" localSheetId="1" hidden="1">#REF!</definedName>
    <definedName name="Z_8C4BDF10_DDFB_11D2_B447_0004AC2EF02B_.wvu.PrintArea" localSheetId="3" hidden="1">#REF!</definedName>
    <definedName name="Z_8C4BDF10_DDFB_11D2_B447_0004AC2EF02B_.wvu.PrintArea" hidden="1">#REF!</definedName>
    <definedName name="Z_8C4BDF10_DDFB_11D2_B447_0004AC2EF02B_.wvu.PrintTitles" localSheetId="1" hidden="1">#REF!</definedName>
    <definedName name="Z_8C4BDF10_DDFB_11D2_B447_0004AC2EF02B_.wvu.PrintTitles" localSheetId="3" hidden="1">#REF!</definedName>
    <definedName name="Z_8C4BDF10_DDFB_11D2_B447_0004AC2EF02B_.wvu.PrintTitles" hidden="1">#REF!</definedName>
    <definedName name="Z_8C4BDF1A_DDFB_11D2_B447_0004AC2EF02B_.wvu.Cols" localSheetId="1" hidden="1">#REF!</definedName>
    <definedName name="Z_8C4BDF1A_DDFB_11D2_B447_0004AC2EF02B_.wvu.Cols" localSheetId="3" hidden="1">#REF!</definedName>
    <definedName name="Z_8C4BDF1A_DDFB_11D2_B447_0004AC2EF02B_.wvu.Cols" hidden="1">#REF!</definedName>
    <definedName name="Z_8C4BDF1A_DDFB_11D2_B447_0004AC2EF02B_.wvu.PrintTitles" localSheetId="1" hidden="1">#REF!</definedName>
    <definedName name="Z_8C4BDF1A_DDFB_11D2_B447_0004AC2EF02B_.wvu.PrintTitles" localSheetId="3" hidden="1">#REF!</definedName>
    <definedName name="Z_8C4BDF1A_DDFB_11D2_B447_0004AC2EF02B_.wvu.PrintTitles" hidden="1">#REF!</definedName>
    <definedName name="Z_8C4BDF22_DDFB_11D2_B447_0004AC2EF02B_.wvu.Cols" localSheetId="1" hidden="1">#REF!</definedName>
    <definedName name="Z_8C4BDF22_DDFB_11D2_B447_0004AC2EF02B_.wvu.Cols" localSheetId="3" hidden="1">#REF!</definedName>
    <definedName name="Z_8C4BDF22_DDFB_11D2_B447_0004AC2EF02B_.wvu.Cols" hidden="1">#REF!</definedName>
    <definedName name="Z_8C4BDF22_DDFB_11D2_B447_0004AC2EF02B_.wvu.PrintArea" localSheetId="1" hidden="1">#REF!</definedName>
    <definedName name="Z_8C4BDF22_DDFB_11D2_B447_0004AC2EF02B_.wvu.PrintArea" localSheetId="3" hidden="1">#REF!</definedName>
    <definedName name="Z_8C4BDF22_DDFB_11D2_B447_0004AC2EF02B_.wvu.PrintArea" hidden="1">#REF!</definedName>
    <definedName name="Z_8C4BDF22_DDFB_11D2_B447_0004AC2EF02B_.wvu.PrintTitles" localSheetId="1" hidden="1">#REF!</definedName>
    <definedName name="Z_8C4BDF22_DDFB_11D2_B447_0004AC2EF02B_.wvu.PrintTitles" localSheetId="3" hidden="1">#REF!</definedName>
    <definedName name="Z_8C4BDF22_DDFB_11D2_B447_0004AC2EF02B_.wvu.PrintTitles" hidden="1">#REF!</definedName>
    <definedName name="Z_8C4BDF23_DDFB_11D2_B447_0004AC2EF02B_.wvu.Cols" localSheetId="1" hidden="1">#REF!</definedName>
    <definedName name="Z_8C4BDF23_DDFB_11D2_B447_0004AC2EF02B_.wvu.Cols" localSheetId="3" hidden="1">#REF!</definedName>
    <definedName name="Z_8C4BDF23_DDFB_11D2_B447_0004AC2EF02B_.wvu.Cols" hidden="1">#REF!</definedName>
    <definedName name="Z_8C4BDF23_DDFB_11D2_B447_0004AC2EF02B_.wvu.PrintArea" localSheetId="1" hidden="1">#REF!</definedName>
    <definedName name="Z_8C4BDF23_DDFB_11D2_B447_0004AC2EF02B_.wvu.PrintArea" localSheetId="3" hidden="1">#REF!</definedName>
    <definedName name="Z_8C4BDF23_DDFB_11D2_B447_0004AC2EF02B_.wvu.PrintArea" hidden="1">#REF!</definedName>
    <definedName name="Z_8C4BDF23_DDFB_11D2_B447_0004AC2EF02B_.wvu.PrintTitles" localSheetId="1" hidden="1">#REF!</definedName>
    <definedName name="Z_8C4BDF23_DDFB_11D2_B447_0004AC2EF02B_.wvu.PrintTitles" localSheetId="3" hidden="1">#REF!</definedName>
    <definedName name="Z_8C4BDF23_DDFB_11D2_B447_0004AC2EF02B_.wvu.PrintTitles" hidden="1">#REF!</definedName>
    <definedName name="Z_A111C001_7749_11D4_A2E8_0040053A147C_.wvu.FilterData" localSheetId="1" hidden="1">#REF!</definedName>
    <definedName name="Z_A111C001_7749_11D4_A2E8_0040053A147C_.wvu.FilterData" localSheetId="3" hidden="1">#REF!</definedName>
    <definedName name="Z_A111C001_7749_11D4_A2E8_0040053A147C_.wvu.FilterData" hidden="1">#REF!</definedName>
    <definedName name="Z_A111C001_7749_11D4_A2E8_0040053A147C_.wvu.PrintArea" localSheetId="1" hidden="1">#REF!</definedName>
    <definedName name="Z_A111C001_7749_11D4_A2E8_0040053A147C_.wvu.PrintArea" localSheetId="3" hidden="1">#REF!</definedName>
    <definedName name="Z_A111C001_7749_11D4_A2E8_0040053A147C_.wvu.PrintArea" hidden="1">#REF!</definedName>
    <definedName name="Z_A111C001_7749_11D4_A2E8_0040053A147C_.wvu.Rows" localSheetId="1" hidden="1">#REF!</definedName>
    <definedName name="Z_A111C001_7749_11D4_A2E8_0040053A147C_.wvu.Rows" localSheetId="3" hidden="1">#REF!</definedName>
    <definedName name="Z_A111C001_7749_11D4_A2E8_0040053A147C_.wvu.Rows" hidden="1">#REF!</definedName>
    <definedName name="Z_A8D5561D_E6A5_11D2_B445_0004AC9D327E_.wvu.Cols" localSheetId="1" hidden="1">#REF!</definedName>
    <definedName name="Z_A8D5561D_E6A5_11D2_B445_0004AC9D327E_.wvu.Cols" localSheetId="3" hidden="1">#REF!</definedName>
    <definedName name="Z_A8D5561D_E6A5_11D2_B445_0004AC9D327E_.wvu.Cols" hidden="1">#REF!</definedName>
    <definedName name="Z_A8D5561D_E6A5_11D2_B445_0004AC9D327E_.wvu.PrintTitles" localSheetId="1" hidden="1">#REF!</definedName>
    <definedName name="Z_A8D5561D_E6A5_11D2_B445_0004AC9D327E_.wvu.PrintTitles" localSheetId="3" hidden="1">#REF!</definedName>
    <definedName name="Z_A8D5561D_E6A5_11D2_B445_0004AC9D327E_.wvu.PrintTitles" hidden="1">#REF!</definedName>
    <definedName name="Z_A8D55625_E6A5_11D2_B445_0004AC9D327E_.wvu.Cols" localSheetId="1" hidden="1">#REF!</definedName>
    <definedName name="Z_A8D55625_E6A5_11D2_B445_0004AC9D327E_.wvu.Cols" localSheetId="3" hidden="1">#REF!</definedName>
    <definedName name="Z_A8D55625_E6A5_11D2_B445_0004AC9D327E_.wvu.Cols" hidden="1">#REF!</definedName>
    <definedName name="Z_A8D55625_E6A5_11D2_B445_0004AC9D327E_.wvu.PrintArea" localSheetId="1" hidden="1">#REF!</definedName>
    <definedName name="Z_A8D55625_E6A5_11D2_B445_0004AC9D327E_.wvu.PrintArea" localSheetId="3" hidden="1">#REF!</definedName>
    <definedName name="Z_A8D55625_E6A5_11D2_B445_0004AC9D327E_.wvu.PrintArea" hidden="1">#REF!</definedName>
    <definedName name="Z_A8D55625_E6A5_11D2_B445_0004AC9D327E_.wvu.PrintTitles" localSheetId="1" hidden="1">#REF!</definedName>
    <definedName name="Z_A8D55625_E6A5_11D2_B445_0004AC9D327E_.wvu.PrintTitles" localSheetId="3" hidden="1">#REF!</definedName>
    <definedName name="Z_A8D55625_E6A5_11D2_B445_0004AC9D327E_.wvu.PrintTitles" hidden="1">#REF!</definedName>
    <definedName name="Z_A8D55626_E6A5_11D2_B445_0004AC9D327E_.wvu.Cols" localSheetId="1" hidden="1">#REF!</definedName>
    <definedName name="Z_A8D55626_E6A5_11D2_B445_0004AC9D327E_.wvu.Cols" localSheetId="3" hidden="1">#REF!</definedName>
    <definedName name="Z_A8D55626_E6A5_11D2_B445_0004AC9D327E_.wvu.Cols" hidden="1">#REF!</definedName>
    <definedName name="Z_A8D55626_E6A5_11D2_B445_0004AC9D327E_.wvu.PrintArea" localSheetId="1" hidden="1">#REF!</definedName>
    <definedName name="Z_A8D55626_E6A5_11D2_B445_0004AC9D327E_.wvu.PrintArea" localSheetId="3" hidden="1">#REF!</definedName>
    <definedName name="Z_A8D55626_E6A5_11D2_B445_0004AC9D327E_.wvu.PrintArea" hidden="1">#REF!</definedName>
    <definedName name="Z_A8D55626_E6A5_11D2_B445_0004AC9D327E_.wvu.PrintTitles" localSheetId="1" hidden="1">#REF!</definedName>
    <definedName name="Z_A8D55626_E6A5_11D2_B445_0004AC9D327E_.wvu.PrintTitles" localSheetId="3" hidden="1">#REF!</definedName>
    <definedName name="Z_A8D55626_E6A5_11D2_B445_0004AC9D327E_.wvu.PrintTitles" hidden="1">#REF!</definedName>
    <definedName name="Z_A8D55630_E6A5_11D2_B445_0004AC9D327E_.wvu.Cols" localSheetId="1" hidden="1">#REF!</definedName>
    <definedName name="Z_A8D55630_E6A5_11D2_B445_0004AC9D327E_.wvu.Cols" localSheetId="3" hidden="1">#REF!</definedName>
    <definedName name="Z_A8D55630_E6A5_11D2_B445_0004AC9D327E_.wvu.Cols" hidden="1">#REF!</definedName>
    <definedName name="Z_A8D55630_E6A5_11D2_B445_0004AC9D327E_.wvu.PrintTitles" localSheetId="1" hidden="1">#REF!</definedName>
    <definedName name="Z_A8D55630_E6A5_11D2_B445_0004AC9D327E_.wvu.PrintTitles" localSheetId="3" hidden="1">#REF!</definedName>
    <definedName name="Z_A8D55630_E6A5_11D2_B445_0004AC9D327E_.wvu.PrintTitles" hidden="1">#REF!</definedName>
    <definedName name="Z_A8D55638_E6A5_11D2_B445_0004AC9D327E_.wvu.Cols" localSheetId="1" hidden="1">#REF!</definedName>
    <definedName name="Z_A8D55638_E6A5_11D2_B445_0004AC9D327E_.wvu.Cols" localSheetId="3" hidden="1">#REF!</definedName>
    <definedName name="Z_A8D55638_E6A5_11D2_B445_0004AC9D327E_.wvu.Cols" hidden="1">#REF!</definedName>
    <definedName name="Z_A8D55638_E6A5_11D2_B445_0004AC9D327E_.wvu.PrintArea" localSheetId="1" hidden="1">#REF!</definedName>
    <definedName name="Z_A8D55638_E6A5_11D2_B445_0004AC9D327E_.wvu.PrintArea" localSheetId="3" hidden="1">#REF!</definedName>
    <definedName name="Z_A8D55638_E6A5_11D2_B445_0004AC9D327E_.wvu.PrintArea" hidden="1">#REF!</definedName>
    <definedName name="Z_A8D55638_E6A5_11D2_B445_0004AC9D327E_.wvu.PrintTitles" localSheetId="1" hidden="1">#REF!</definedName>
    <definedName name="Z_A8D55638_E6A5_11D2_B445_0004AC9D327E_.wvu.PrintTitles" localSheetId="3" hidden="1">#REF!</definedName>
    <definedName name="Z_A8D55638_E6A5_11D2_B445_0004AC9D327E_.wvu.PrintTitles" hidden="1">#REF!</definedName>
    <definedName name="Z_A8D55639_E6A5_11D2_B445_0004AC9D327E_.wvu.Cols" localSheetId="1" hidden="1">#REF!</definedName>
    <definedName name="Z_A8D55639_E6A5_11D2_B445_0004AC9D327E_.wvu.Cols" localSheetId="3" hidden="1">#REF!</definedName>
    <definedName name="Z_A8D55639_E6A5_11D2_B445_0004AC9D327E_.wvu.Cols" hidden="1">#REF!</definedName>
    <definedName name="Z_A8D55639_E6A5_11D2_B445_0004AC9D327E_.wvu.PrintArea" localSheetId="1" hidden="1">#REF!</definedName>
    <definedName name="Z_A8D55639_E6A5_11D2_B445_0004AC9D327E_.wvu.PrintArea" localSheetId="3" hidden="1">#REF!</definedName>
    <definedName name="Z_A8D55639_E6A5_11D2_B445_0004AC9D327E_.wvu.PrintArea" hidden="1">#REF!</definedName>
    <definedName name="Z_A8D55639_E6A5_11D2_B445_0004AC9D327E_.wvu.PrintTitles" localSheetId="1" hidden="1">#REF!</definedName>
    <definedName name="Z_A8D55639_E6A5_11D2_B445_0004AC9D327E_.wvu.PrintTitles" localSheetId="3" hidden="1">#REF!</definedName>
    <definedName name="Z_A8D55639_E6A5_11D2_B445_0004AC9D327E_.wvu.PrintTitles" hidden="1">#REF!</definedName>
    <definedName name="Z_A8D55655_E6A5_11D2_B445_0004AC9D327E_.wvu.PrintArea" localSheetId="1" hidden="1">#REF!</definedName>
    <definedName name="Z_A8D55655_E6A5_11D2_B445_0004AC9D327E_.wvu.PrintArea" localSheetId="3" hidden="1">#REF!</definedName>
    <definedName name="Z_A8D55655_E6A5_11D2_B445_0004AC9D327E_.wvu.PrintArea" hidden="1">#REF!</definedName>
    <definedName name="Z_A8D55655_E6A5_11D2_B445_0004AC9D327E_.wvu.PrintTitles" localSheetId="1" hidden="1">#REF!</definedName>
    <definedName name="Z_A8D55655_E6A5_11D2_B445_0004AC9D327E_.wvu.PrintTitles" localSheetId="3" hidden="1">#REF!</definedName>
    <definedName name="Z_A8D55655_E6A5_11D2_B445_0004AC9D327E_.wvu.PrintTitles" hidden="1">#REF!</definedName>
    <definedName name="Z_A8D55660_E6A5_11D2_B445_0004AC9D327E_.wvu.PrintArea" localSheetId="1" hidden="1">#REF!</definedName>
    <definedName name="Z_A8D55660_E6A5_11D2_B445_0004AC9D327E_.wvu.PrintArea" localSheetId="3" hidden="1">#REF!</definedName>
    <definedName name="Z_A8D55660_E6A5_11D2_B445_0004AC9D327E_.wvu.PrintArea" hidden="1">#REF!</definedName>
    <definedName name="Z_A8D55660_E6A5_11D2_B445_0004AC9D327E_.wvu.PrintTitles" localSheetId="1" hidden="1">#REF!</definedName>
    <definedName name="Z_A8D55660_E6A5_11D2_B445_0004AC9D327E_.wvu.PrintTitles" localSheetId="3" hidden="1">#REF!</definedName>
    <definedName name="Z_A8D55660_E6A5_11D2_B445_0004AC9D327E_.wvu.PrintTitles" hidden="1">#REF!</definedName>
    <definedName name="Z_A9FE4974_DE42_11D2_B447_0004AC2EF02B_.wvu.PrintArea" localSheetId="1" hidden="1">#REF!</definedName>
    <definedName name="Z_A9FE4974_DE42_11D2_B447_0004AC2EF02B_.wvu.PrintArea" localSheetId="3" hidden="1">#REF!</definedName>
    <definedName name="Z_A9FE4974_DE42_11D2_B447_0004AC2EF02B_.wvu.PrintArea" hidden="1">#REF!</definedName>
    <definedName name="Z_A9FE4974_DE42_11D2_B447_0004AC2EF02B_.wvu.PrintTitles" localSheetId="1" hidden="1">#REF!</definedName>
    <definedName name="Z_A9FE4974_DE42_11D2_B447_0004AC2EF02B_.wvu.PrintTitles" localSheetId="3" hidden="1">#REF!</definedName>
    <definedName name="Z_A9FE4974_DE42_11D2_B447_0004AC2EF02B_.wvu.PrintTitles" hidden="1">#REF!</definedName>
    <definedName name="Z_A9FE497F_DE42_11D2_B447_0004AC2EF02B_.wvu.PrintArea" localSheetId="1" hidden="1">#REF!</definedName>
    <definedName name="Z_A9FE497F_DE42_11D2_B447_0004AC2EF02B_.wvu.PrintArea" localSheetId="3" hidden="1">#REF!</definedName>
    <definedName name="Z_A9FE497F_DE42_11D2_B447_0004AC2EF02B_.wvu.PrintArea" hidden="1">#REF!</definedName>
    <definedName name="Z_A9FE497F_DE42_11D2_B447_0004AC2EF02B_.wvu.PrintTitles" localSheetId="1" hidden="1">#REF!</definedName>
    <definedName name="Z_A9FE497F_DE42_11D2_B447_0004AC2EF02B_.wvu.PrintTitles" localSheetId="3" hidden="1">#REF!</definedName>
    <definedName name="Z_A9FE497F_DE42_11D2_B447_0004AC2EF02B_.wvu.PrintTitles" hidden="1">#REF!</definedName>
    <definedName name="Z_A9FE49A0_DE42_11D2_B447_0004AC2EF02B_.wvu.Cols" localSheetId="1" hidden="1">#REF!</definedName>
    <definedName name="Z_A9FE49A0_DE42_11D2_B447_0004AC2EF02B_.wvu.Cols" localSheetId="3" hidden="1">#REF!</definedName>
    <definedName name="Z_A9FE49A0_DE42_11D2_B447_0004AC2EF02B_.wvu.Cols" hidden="1">#REF!</definedName>
    <definedName name="Z_A9FE49A0_DE42_11D2_B447_0004AC2EF02B_.wvu.PrintTitles" localSheetId="1" hidden="1">#REF!</definedName>
    <definedName name="Z_A9FE49A0_DE42_11D2_B447_0004AC2EF02B_.wvu.PrintTitles" localSheetId="3" hidden="1">#REF!</definedName>
    <definedName name="Z_A9FE49A0_DE42_11D2_B447_0004AC2EF02B_.wvu.PrintTitles" hidden="1">#REF!</definedName>
    <definedName name="Z_A9FE49A8_DE42_11D2_B447_0004AC2EF02B_.wvu.Cols" localSheetId="1" hidden="1">#REF!</definedName>
    <definedName name="Z_A9FE49A8_DE42_11D2_B447_0004AC2EF02B_.wvu.Cols" localSheetId="3" hidden="1">#REF!</definedName>
    <definedName name="Z_A9FE49A8_DE42_11D2_B447_0004AC2EF02B_.wvu.Cols" hidden="1">#REF!</definedName>
    <definedName name="Z_A9FE49A8_DE42_11D2_B447_0004AC2EF02B_.wvu.PrintArea" localSheetId="1" hidden="1">#REF!</definedName>
    <definedName name="Z_A9FE49A8_DE42_11D2_B447_0004AC2EF02B_.wvu.PrintArea" localSheetId="3" hidden="1">#REF!</definedName>
    <definedName name="Z_A9FE49A8_DE42_11D2_B447_0004AC2EF02B_.wvu.PrintArea" hidden="1">#REF!</definedName>
    <definedName name="Z_A9FE49A8_DE42_11D2_B447_0004AC2EF02B_.wvu.PrintTitles" localSheetId="1" hidden="1">#REF!</definedName>
    <definedName name="Z_A9FE49A8_DE42_11D2_B447_0004AC2EF02B_.wvu.PrintTitles" localSheetId="3" hidden="1">#REF!</definedName>
    <definedName name="Z_A9FE49A8_DE42_11D2_B447_0004AC2EF02B_.wvu.PrintTitles" hidden="1">#REF!</definedName>
    <definedName name="Z_A9FE49A9_DE42_11D2_B447_0004AC2EF02B_.wvu.Cols" localSheetId="1" hidden="1">#REF!</definedName>
    <definedName name="Z_A9FE49A9_DE42_11D2_B447_0004AC2EF02B_.wvu.Cols" localSheetId="3" hidden="1">#REF!</definedName>
    <definedName name="Z_A9FE49A9_DE42_11D2_B447_0004AC2EF02B_.wvu.Cols" hidden="1">#REF!</definedName>
    <definedName name="Z_A9FE49A9_DE42_11D2_B447_0004AC2EF02B_.wvu.PrintArea" localSheetId="1" hidden="1">#REF!</definedName>
    <definedName name="Z_A9FE49A9_DE42_11D2_B447_0004AC2EF02B_.wvu.PrintArea" localSheetId="3" hidden="1">#REF!</definedName>
    <definedName name="Z_A9FE49A9_DE42_11D2_B447_0004AC2EF02B_.wvu.PrintArea" hidden="1">#REF!</definedName>
    <definedName name="Z_A9FE49A9_DE42_11D2_B447_0004AC2EF02B_.wvu.PrintTitles" localSheetId="1" hidden="1">#REF!</definedName>
    <definedName name="Z_A9FE49A9_DE42_11D2_B447_0004AC2EF02B_.wvu.PrintTitles" localSheetId="3" hidden="1">#REF!</definedName>
    <definedName name="Z_A9FE49A9_DE42_11D2_B447_0004AC2EF02B_.wvu.PrintTitles" hidden="1">#REF!</definedName>
    <definedName name="Z_A9FE49B3_DE42_11D2_B447_0004AC2EF02B_.wvu.Cols" localSheetId="1" hidden="1">#REF!</definedName>
    <definedName name="Z_A9FE49B3_DE42_11D2_B447_0004AC2EF02B_.wvu.Cols" localSheetId="3" hidden="1">#REF!</definedName>
    <definedName name="Z_A9FE49B3_DE42_11D2_B447_0004AC2EF02B_.wvu.Cols" hidden="1">#REF!</definedName>
    <definedName name="Z_A9FE49B3_DE42_11D2_B447_0004AC2EF02B_.wvu.PrintTitles" localSheetId="1" hidden="1">#REF!</definedName>
    <definedName name="Z_A9FE49B3_DE42_11D2_B447_0004AC2EF02B_.wvu.PrintTitles" localSheetId="3" hidden="1">#REF!</definedName>
    <definedName name="Z_A9FE49B3_DE42_11D2_B447_0004AC2EF02B_.wvu.PrintTitles" hidden="1">#REF!</definedName>
    <definedName name="Z_A9FE49BB_DE42_11D2_B447_0004AC2EF02B_.wvu.Cols" localSheetId="1" hidden="1">#REF!</definedName>
    <definedName name="Z_A9FE49BB_DE42_11D2_B447_0004AC2EF02B_.wvu.Cols" localSheetId="3" hidden="1">#REF!</definedName>
    <definedName name="Z_A9FE49BB_DE42_11D2_B447_0004AC2EF02B_.wvu.Cols" hidden="1">#REF!</definedName>
    <definedName name="Z_A9FE49BB_DE42_11D2_B447_0004AC2EF02B_.wvu.PrintArea" localSheetId="1" hidden="1">#REF!</definedName>
    <definedName name="Z_A9FE49BB_DE42_11D2_B447_0004AC2EF02B_.wvu.PrintArea" localSheetId="3" hidden="1">#REF!</definedName>
    <definedName name="Z_A9FE49BB_DE42_11D2_B447_0004AC2EF02B_.wvu.PrintArea" hidden="1">#REF!</definedName>
    <definedName name="Z_A9FE49BB_DE42_11D2_B447_0004AC2EF02B_.wvu.PrintTitles" localSheetId="1" hidden="1">#REF!</definedName>
    <definedName name="Z_A9FE49BB_DE42_11D2_B447_0004AC2EF02B_.wvu.PrintTitles" localSheetId="3" hidden="1">#REF!</definedName>
    <definedName name="Z_A9FE49BB_DE42_11D2_B447_0004AC2EF02B_.wvu.PrintTitles" hidden="1">#REF!</definedName>
    <definedName name="Z_A9FE49BC_DE42_11D2_B447_0004AC2EF02B_.wvu.Cols" localSheetId="1" hidden="1">#REF!</definedName>
    <definedName name="Z_A9FE49BC_DE42_11D2_B447_0004AC2EF02B_.wvu.Cols" localSheetId="3" hidden="1">#REF!</definedName>
    <definedName name="Z_A9FE49BC_DE42_11D2_B447_0004AC2EF02B_.wvu.Cols" hidden="1">#REF!</definedName>
    <definedName name="Z_A9FE49BC_DE42_11D2_B447_0004AC2EF02B_.wvu.PrintArea" localSheetId="1" hidden="1">#REF!</definedName>
    <definedName name="Z_A9FE49BC_DE42_11D2_B447_0004AC2EF02B_.wvu.PrintArea" localSheetId="3" hidden="1">#REF!</definedName>
    <definedName name="Z_A9FE49BC_DE42_11D2_B447_0004AC2EF02B_.wvu.PrintArea" hidden="1">#REF!</definedName>
    <definedName name="Z_A9FE49BC_DE42_11D2_B447_0004AC2EF02B_.wvu.PrintTitles" localSheetId="1" hidden="1">#REF!</definedName>
    <definedName name="Z_A9FE49BC_DE42_11D2_B447_0004AC2EF02B_.wvu.PrintTitles" localSheetId="3" hidden="1">#REF!</definedName>
    <definedName name="Z_A9FE49BC_DE42_11D2_B447_0004AC2EF02B_.wvu.PrintTitles" hidden="1">#REF!</definedName>
    <definedName name="Z_AB23AFB7_E767_11D2_B445_0004AC9D327E_.wvu.PrintArea" localSheetId="1" hidden="1">#REF!</definedName>
    <definedName name="Z_AB23AFB7_E767_11D2_B445_0004AC9D327E_.wvu.PrintArea" localSheetId="3" hidden="1">#REF!</definedName>
    <definedName name="Z_AB23AFB7_E767_11D2_B445_0004AC9D327E_.wvu.PrintArea" hidden="1">#REF!</definedName>
    <definedName name="Z_AB23AFB7_E767_11D2_B445_0004AC9D327E_.wvu.PrintTitles" localSheetId="1" hidden="1">#REF!</definedName>
    <definedName name="Z_AB23AFB7_E767_11D2_B445_0004AC9D327E_.wvu.PrintTitles" localSheetId="3" hidden="1">#REF!</definedName>
    <definedName name="Z_AB23AFB7_E767_11D2_B445_0004AC9D327E_.wvu.PrintTitles" hidden="1">#REF!</definedName>
    <definedName name="Z_AB23AFC2_E767_11D2_B445_0004AC9D327E_.wvu.PrintArea" localSheetId="1" hidden="1">#REF!</definedName>
    <definedName name="Z_AB23AFC2_E767_11D2_B445_0004AC9D327E_.wvu.PrintArea" localSheetId="3" hidden="1">#REF!</definedName>
    <definedName name="Z_AB23AFC2_E767_11D2_B445_0004AC9D327E_.wvu.PrintArea" hidden="1">#REF!</definedName>
    <definedName name="Z_AB23AFC2_E767_11D2_B445_0004AC9D327E_.wvu.PrintTitles" localSheetId="1" hidden="1">#REF!</definedName>
    <definedName name="Z_AB23AFC2_E767_11D2_B445_0004AC9D327E_.wvu.PrintTitles" localSheetId="3" hidden="1">#REF!</definedName>
    <definedName name="Z_AB23AFC2_E767_11D2_B445_0004AC9D327E_.wvu.PrintTitles" hidden="1">#REF!</definedName>
    <definedName name="Z_AB23AFE3_E767_11D2_B445_0004AC9D327E_.wvu.Cols" localSheetId="1" hidden="1">#REF!</definedName>
    <definedName name="Z_AB23AFE3_E767_11D2_B445_0004AC9D327E_.wvu.Cols" localSheetId="3" hidden="1">#REF!</definedName>
    <definedName name="Z_AB23AFE3_E767_11D2_B445_0004AC9D327E_.wvu.Cols" hidden="1">#REF!</definedName>
    <definedName name="Z_AB23AFE3_E767_11D2_B445_0004AC9D327E_.wvu.PrintTitles" localSheetId="1" hidden="1">#REF!</definedName>
    <definedName name="Z_AB23AFE3_E767_11D2_B445_0004AC9D327E_.wvu.PrintTitles" localSheetId="3" hidden="1">#REF!</definedName>
    <definedName name="Z_AB23AFE3_E767_11D2_B445_0004AC9D327E_.wvu.PrintTitles" hidden="1">#REF!</definedName>
    <definedName name="Z_AB23AFEB_E767_11D2_B445_0004AC9D327E_.wvu.Cols" localSheetId="1" hidden="1">#REF!</definedName>
    <definedName name="Z_AB23AFEB_E767_11D2_B445_0004AC9D327E_.wvu.Cols" localSheetId="3" hidden="1">#REF!</definedName>
    <definedName name="Z_AB23AFEB_E767_11D2_B445_0004AC9D327E_.wvu.Cols" hidden="1">#REF!</definedName>
    <definedName name="Z_AB23AFEB_E767_11D2_B445_0004AC9D327E_.wvu.PrintArea" localSheetId="1" hidden="1">#REF!</definedName>
    <definedName name="Z_AB23AFEB_E767_11D2_B445_0004AC9D327E_.wvu.PrintArea" localSheetId="3" hidden="1">#REF!</definedName>
    <definedName name="Z_AB23AFEB_E767_11D2_B445_0004AC9D327E_.wvu.PrintArea" hidden="1">#REF!</definedName>
    <definedName name="Z_AB23AFEB_E767_11D2_B445_0004AC9D327E_.wvu.PrintTitles" localSheetId="1" hidden="1">#REF!</definedName>
    <definedName name="Z_AB23AFEB_E767_11D2_B445_0004AC9D327E_.wvu.PrintTitles" localSheetId="3" hidden="1">#REF!</definedName>
    <definedName name="Z_AB23AFEB_E767_11D2_B445_0004AC9D327E_.wvu.PrintTitles" hidden="1">#REF!</definedName>
    <definedName name="Z_AB23AFEC_E767_11D2_B445_0004AC9D327E_.wvu.Cols" localSheetId="1" hidden="1">#REF!</definedName>
    <definedName name="Z_AB23AFEC_E767_11D2_B445_0004AC9D327E_.wvu.Cols" localSheetId="3" hidden="1">#REF!</definedName>
    <definedName name="Z_AB23AFEC_E767_11D2_B445_0004AC9D327E_.wvu.Cols" hidden="1">#REF!</definedName>
    <definedName name="Z_AB23AFEC_E767_11D2_B445_0004AC9D327E_.wvu.PrintArea" localSheetId="1" hidden="1">#REF!</definedName>
    <definedName name="Z_AB23AFEC_E767_11D2_B445_0004AC9D327E_.wvu.PrintArea" localSheetId="3" hidden="1">#REF!</definedName>
    <definedName name="Z_AB23AFEC_E767_11D2_B445_0004AC9D327E_.wvu.PrintArea" hidden="1">#REF!</definedName>
    <definedName name="Z_AB23AFEC_E767_11D2_B445_0004AC9D327E_.wvu.PrintTitles" localSheetId="1" hidden="1">#REF!</definedName>
    <definedName name="Z_AB23AFEC_E767_11D2_B445_0004AC9D327E_.wvu.PrintTitles" localSheetId="3" hidden="1">#REF!</definedName>
    <definedName name="Z_AB23AFEC_E767_11D2_B445_0004AC9D327E_.wvu.PrintTitles" hidden="1">#REF!</definedName>
    <definedName name="Z_AB23AFF6_E767_11D2_B445_0004AC9D327E_.wvu.Cols" localSheetId="1" hidden="1">#REF!</definedName>
    <definedName name="Z_AB23AFF6_E767_11D2_B445_0004AC9D327E_.wvu.Cols" localSheetId="3" hidden="1">#REF!</definedName>
    <definedName name="Z_AB23AFF6_E767_11D2_B445_0004AC9D327E_.wvu.Cols" hidden="1">#REF!</definedName>
    <definedName name="Z_AB23AFF6_E767_11D2_B445_0004AC9D327E_.wvu.PrintTitles" localSheetId="1" hidden="1">#REF!</definedName>
    <definedName name="Z_AB23AFF6_E767_11D2_B445_0004AC9D327E_.wvu.PrintTitles" localSheetId="3" hidden="1">#REF!</definedName>
    <definedName name="Z_AB23AFF6_E767_11D2_B445_0004AC9D327E_.wvu.PrintTitles" hidden="1">#REF!</definedName>
    <definedName name="Z_AB23AFFE_E767_11D2_B445_0004AC9D327E_.wvu.Cols" localSheetId="1" hidden="1">#REF!</definedName>
    <definedName name="Z_AB23AFFE_E767_11D2_B445_0004AC9D327E_.wvu.Cols" localSheetId="3" hidden="1">#REF!</definedName>
    <definedName name="Z_AB23AFFE_E767_11D2_B445_0004AC9D327E_.wvu.Cols" hidden="1">#REF!</definedName>
    <definedName name="Z_AB23AFFE_E767_11D2_B445_0004AC9D327E_.wvu.PrintArea" localSheetId="1" hidden="1">#REF!</definedName>
    <definedName name="Z_AB23AFFE_E767_11D2_B445_0004AC9D327E_.wvu.PrintArea" localSheetId="3" hidden="1">#REF!</definedName>
    <definedName name="Z_AB23AFFE_E767_11D2_B445_0004AC9D327E_.wvu.PrintArea" hidden="1">#REF!</definedName>
    <definedName name="Z_AB23AFFE_E767_11D2_B445_0004AC9D327E_.wvu.PrintTitles" localSheetId="1" hidden="1">#REF!</definedName>
    <definedName name="Z_AB23AFFE_E767_11D2_B445_0004AC9D327E_.wvu.PrintTitles" localSheetId="3" hidden="1">#REF!</definedName>
    <definedName name="Z_AB23AFFE_E767_11D2_B445_0004AC9D327E_.wvu.PrintTitles" hidden="1">#REF!</definedName>
    <definedName name="Z_AB23AFFF_E767_11D2_B445_0004AC9D327E_.wvu.Cols" localSheetId="1" hidden="1">#REF!</definedName>
    <definedName name="Z_AB23AFFF_E767_11D2_B445_0004AC9D327E_.wvu.Cols" localSheetId="3" hidden="1">#REF!</definedName>
    <definedName name="Z_AB23AFFF_E767_11D2_B445_0004AC9D327E_.wvu.Cols" hidden="1">#REF!</definedName>
    <definedName name="Z_AB23AFFF_E767_11D2_B445_0004AC9D327E_.wvu.PrintArea" localSheetId="1" hidden="1">#REF!</definedName>
    <definedName name="Z_AB23AFFF_E767_11D2_B445_0004AC9D327E_.wvu.PrintArea" localSheetId="3" hidden="1">#REF!</definedName>
    <definedName name="Z_AB23AFFF_E767_11D2_B445_0004AC9D327E_.wvu.PrintArea" hidden="1">#REF!</definedName>
    <definedName name="Z_AB23AFFF_E767_11D2_B445_0004AC9D327E_.wvu.PrintTitles" localSheetId="1" hidden="1">#REF!</definedName>
    <definedName name="Z_AB23AFFF_E767_11D2_B445_0004AC9D327E_.wvu.PrintTitles" localSheetId="3" hidden="1">#REF!</definedName>
    <definedName name="Z_AB23AFFF_E767_11D2_B445_0004AC9D327E_.wvu.PrintTitles" hidden="1">#REF!</definedName>
    <definedName name="Z_B1078CA6_02FE_11D3_B447_0004AC9D327E_.wvu.Cols" localSheetId="1" hidden="1">#REF!</definedName>
    <definedName name="Z_B1078CA6_02FE_11D3_B447_0004AC9D327E_.wvu.Cols" localSheetId="3" hidden="1">#REF!</definedName>
    <definedName name="Z_B1078CA6_02FE_11D3_B447_0004AC9D327E_.wvu.Cols" hidden="1">#REF!</definedName>
    <definedName name="Z_B1078CA6_02FE_11D3_B447_0004AC9D327E_.wvu.PrintTitles" localSheetId="1" hidden="1">#REF!</definedName>
    <definedName name="Z_B1078CA6_02FE_11D3_B447_0004AC9D327E_.wvu.PrintTitles" localSheetId="3" hidden="1">#REF!</definedName>
    <definedName name="Z_B1078CA6_02FE_11D3_B447_0004AC9D327E_.wvu.PrintTitles" hidden="1">#REF!</definedName>
    <definedName name="Z_B1078CAE_02FE_11D3_B447_0004AC9D327E_.wvu.Cols" localSheetId="1" hidden="1">#REF!</definedName>
    <definedName name="Z_B1078CAE_02FE_11D3_B447_0004AC9D327E_.wvu.Cols" localSheetId="3" hidden="1">#REF!</definedName>
    <definedName name="Z_B1078CAE_02FE_11D3_B447_0004AC9D327E_.wvu.Cols" hidden="1">#REF!</definedName>
    <definedName name="Z_B1078CAE_02FE_11D3_B447_0004AC9D327E_.wvu.PrintArea" localSheetId="1" hidden="1">#REF!</definedName>
    <definedName name="Z_B1078CAE_02FE_11D3_B447_0004AC9D327E_.wvu.PrintArea" localSheetId="3" hidden="1">#REF!</definedName>
    <definedName name="Z_B1078CAE_02FE_11D3_B447_0004AC9D327E_.wvu.PrintArea" hidden="1">#REF!</definedName>
    <definedName name="Z_B1078CAE_02FE_11D3_B447_0004AC9D327E_.wvu.PrintTitles" localSheetId="1" hidden="1">#REF!</definedName>
    <definedName name="Z_B1078CAE_02FE_11D3_B447_0004AC9D327E_.wvu.PrintTitles" localSheetId="3" hidden="1">#REF!</definedName>
    <definedName name="Z_B1078CAE_02FE_11D3_B447_0004AC9D327E_.wvu.PrintTitles" hidden="1">#REF!</definedName>
    <definedName name="Z_B1078CAF_02FE_11D3_B447_0004AC9D327E_.wvu.Cols" localSheetId="1" hidden="1">#REF!</definedName>
    <definedName name="Z_B1078CAF_02FE_11D3_B447_0004AC9D327E_.wvu.Cols" localSheetId="3" hidden="1">#REF!</definedName>
    <definedName name="Z_B1078CAF_02FE_11D3_B447_0004AC9D327E_.wvu.Cols" hidden="1">#REF!</definedName>
    <definedName name="Z_B1078CAF_02FE_11D3_B447_0004AC9D327E_.wvu.PrintArea" localSheetId="1" hidden="1">#REF!</definedName>
    <definedName name="Z_B1078CAF_02FE_11D3_B447_0004AC9D327E_.wvu.PrintArea" localSheetId="3" hidden="1">#REF!</definedName>
    <definedName name="Z_B1078CAF_02FE_11D3_B447_0004AC9D327E_.wvu.PrintArea" hidden="1">#REF!</definedName>
    <definedName name="Z_B1078CAF_02FE_11D3_B447_0004AC9D327E_.wvu.PrintTitles" localSheetId="1" hidden="1">#REF!</definedName>
    <definedName name="Z_B1078CAF_02FE_11D3_B447_0004AC9D327E_.wvu.PrintTitles" localSheetId="3" hidden="1">#REF!</definedName>
    <definedName name="Z_B1078CAF_02FE_11D3_B447_0004AC9D327E_.wvu.PrintTitles" hidden="1">#REF!</definedName>
    <definedName name="Z_B1078CB9_02FE_11D3_B447_0004AC9D327E_.wvu.Cols" localSheetId="1" hidden="1">#REF!</definedName>
    <definedName name="Z_B1078CB9_02FE_11D3_B447_0004AC9D327E_.wvu.Cols" localSheetId="3" hidden="1">#REF!</definedName>
    <definedName name="Z_B1078CB9_02FE_11D3_B447_0004AC9D327E_.wvu.Cols" hidden="1">#REF!</definedName>
    <definedName name="Z_B1078CB9_02FE_11D3_B447_0004AC9D327E_.wvu.PrintTitles" localSheetId="1" hidden="1">#REF!</definedName>
    <definedName name="Z_B1078CB9_02FE_11D3_B447_0004AC9D327E_.wvu.PrintTitles" localSheetId="3" hidden="1">#REF!</definedName>
    <definedName name="Z_B1078CB9_02FE_11D3_B447_0004AC9D327E_.wvu.PrintTitles" hidden="1">#REF!</definedName>
    <definedName name="Z_B1078CC1_02FE_11D3_B447_0004AC9D327E_.wvu.Cols" localSheetId="1" hidden="1">#REF!</definedName>
    <definedName name="Z_B1078CC1_02FE_11D3_B447_0004AC9D327E_.wvu.Cols" localSheetId="3" hidden="1">#REF!</definedName>
    <definedName name="Z_B1078CC1_02FE_11D3_B447_0004AC9D327E_.wvu.Cols" hidden="1">#REF!</definedName>
    <definedName name="Z_B1078CC1_02FE_11D3_B447_0004AC9D327E_.wvu.PrintArea" localSheetId="1" hidden="1">#REF!</definedName>
    <definedName name="Z_B1078CC1_02FE_11D3_B447_0004AC9D327E_.wvu.PrintArea" localSheetId="3" hidden="1">#REF!</definedName>
    <definedName name="Z_B1078CC1_02FE_11D3_B447_0004AC9D327E_.wvu.PrintArea" hidden="1">#REF!</definedName>
    <definedName name="Z_B1078CC1_02FE_11D3_B447_0004AC9D327E_.wvu.PrintTitles" localSheetId="1" hidden="1">#REF!</definedName>
    <definedName name="Z_B1078CC1_02FE_11D3_B447_0004AC9D327E_.wvu.PrintTitles" localSheetId="3" hidden="1">#REF!</definedName>
    <definedName name="Z_B1078CC1_02FE_11D3_B447_0004AC9D327E_.wvu.PrintTitles" hidden="1">#REF!</definedName>
    <definedName name="Z_B1078CC2_02FE_11D3_B447_0004AC9D327E_.wvu.Cols" localSheetId="1" hidden="1">#REF!</definedName>
    <definedName name="Z_B1078CC2_02FE_11D3_B447_0004AC9D327E_.wvu.Cols" localSheetId="3" hidden="1">#REF!</definedName>
    <definedName name="Z_B1078CC2_02FE_11D3_B447_0004AC9D327E_.wvu.Cols" hidden="1">#REF!</definedName>
    <definedName name="Z_B1078CC2_02FE_11D3_B447_0004AC9D327E_.wvu.PrintArea" localSheetId="1" hidden="1">#REF!</definedName>
    <definedName name="Z_B1078CC2_02FE_11D3_B447_0004AC9D327E_.wvu.PrintArea" localSheetId="3" hidden="1">#REF!</definedName>
    <definedName name="Z_B1078CC2_02FE_11D3_B447_0004AC9D327E_.wvu.PrintArea" hidden="1">#REF!</definedName>
    <definedName name="Z_B1078CC2_02FE_11D3_B447_0004AC9D327E_.wvu.PrintTitles" localSheetId="1" hidden="1">#REF!</definedName>
    <definedName name="Z_B1078CC2_02FE_11D3_B447_0004AC9D327E_.wvu.PrintTitles" localSheetId="3" hidden="1">#REF!</definedName>
    <definedName name="Z_B1078CC2_02FE_11D3_B447_0004AC9D327E_.wvu.PrintTitles" hidden="1">#REF!</definedName>
    <definedName name="Z_B1078CDE_02FE_11D3_B447_0004AC9D327E_.wvu.Cols" localSheetId="1" hidden="1">#REF!,#REF!</definedName>
    <definedName name="Z_B1078CDE_02FE_11D3_B447_0004AC9D327E_.wvu.Cols" localSheetId="3" hidden="1">#REF!,#REF!</definedName>
    <definedName name="Z_B1078CDE_02FE_11D3_B447_0004AC9D327E_.wvu.Cols" hidden="1">#REF!,#REF!</definedName>
    <definedName name="Z_B1078CDE_02FE_11D3_B447_0004AC9D327E_.wvu.PrintArea" localSheetId="1" hidden="1">#REF!</definedName>
    <definedName name="Z_B1078CDE_02FE_11D3_B447_0004AC9D327E_.wvu.PrintArea" localSheetId="3" hidden="1">#REF!</definedName>
    <definedName name="Z_B1078CDE_02FE_11D3_B447_0004AC9D327E_.wvu.PrintArea" hidden="1">#REF!</definedName>
    <definedName name="Z_B1078CDE_02FE_11D3_B447_0004AC9D327E_.wvu.PrintTitles" localSheetId="1" hidden="1">#REF!</definedName>
    <definedName name="Z_B1078CDE_02FE_11D3_B447_0004AC9D327E_.wvu.PrintTitles" localSheetId="3" hidden="1">#REF!</definedName>
    <definedName name="Z_B1078CDE_02FE_11D3_B447_0004AC9D327E_.wvu.PrintTitles" hidden="1">#REF!</definedName>
    <definedName name="Z_B1078CE9_02FE_11D3_B447_0004AC9D327E_.wvu.Cols" localSheetId="1" hidden="1">#REF!,#REF!</definedName>
    <definedName name="Z_B1078CE9_02FE_11D3_B447_0004AC9D327E_.wvu.Cols" localSheetId="3" hidden="1">#REF!,#REF!</definedName>
    <definedName name="Z_B1078CE9_02FE_11D3_B447_0004AC9D327E_.wvu.Cols" hidden="1">#REF!,#REF!</definedName>
    <definedName name="Z_B1078CE9_02FE_11D3_B447_0004AC9D327E_.wvu.PrintArea" localSheetId="1" hidden="1">#REF!</definedName>
    <definedName name="Z_B1078CE9_02FE_11D3_B447_0004AC9D327E_.wvu.PrintArea" localSheetId="3" hidden="1">#REF!</definedName>
    <definedName name="Z_B1078CE9_02FE_11D3_B447_0004AC9D327E_.wvu.PrintArea" hidden="1">#REF!</definedName>
    <definedName name="Z_B1078CE9_02FE_11D3_B447_0004AC9D327E_.wvu.PrintTitles" localSheetId="1" hidden="1">#REF!</definedName>
    <definedName name="Z_B1078CE9_02FE_11D3_B447_0004AC9D327E_.wvu.PrintTitles" localSheetId="3" hidden="1">#REF!</definedName>
    <definedName name="Z_B1078CE9_02FE_11D3_B447_0004AC9D327E_.wvu.PrintTitles" hidden="1">#REF!</definedName>
    <definedName name="Z_B18DECEA_E79E_11D2_B445_0004AC9D327E_.wvu.Cols" localSheetId="1" hidden="1">#REF!</definedName>
    <definedName name="Z_B18DECEA_E79E_11D2_B445_0004AC9D327E_.wvu.Cols" localSheetId="3" hidden="1">#REF!</definedName>
    <definedName name="Z_B18DECEA_E79E_11D2_B445_0004AC9D327E_.wvu.Cols" hidden="1">#REF!</definedName>
    <definedName name="Z_B18DECEA_E79E_11D2_B445_0004AC9D327E_.wvu.PrintTitles" localSheetId="1" hidden="1">#REF!</definedName>
    <definedName name="Z_B18DECEA_E79E_11D2_B445_0004AC9D327E_.wvu.PrintTitles" localSheetId="3" hidden="1">#REF!</definedName>
    <definedName name="Z_B18DECEA_E79E_11D2_B445_0004AC9D327E_.wvu.PrintTitles" hidden="1">#REF!</definedName>
    <definedName name="Z_B18DECF2_E79E_11D2_B445_0004AC9D327E_.wvu.Cols" localSheetId="1" hidden="1">#REF!</definedName>
    <definedName name="Z_B18DECF2_E79E_11D2_B445_0004AC9D327E_.wvu.Cols" localSheetId="3" hidden="1">#REF!</definedName>
    <definedName name="Z_B18DECF2_E79E_11D2_B445_0004AC9D327E_.wvu.Cols" hidden="1">#REF!</definedName>
    <definedName name="Z_B18DECF2_E79E_11D2_B445_0004AC9D327E_.wvu.PrintArea" localSheetId="1" hidden="1">#REF!</definedName>
    <definedName name="Z_B18DECF2_E79E_11D2_B445_0004AC9D327E_.wvu.PrintArea" localSheetId="3" hidden="1">#REF!</definedName>
    <definedName name="Z_B18DECF2_E79E_11D2_B445_0004AC9D327E_.wvu.PrintArea" hidden="1">#REF!</definedName>
    <definedName name="Z_B18DECF2_E79E_11D2_B445_0004AC9D327E_.wvu.PrintTitles" localSheetId="1" hidden="1">#REF!</definedName>
    <definedName name="Z_B18DECF2_E79E_11D2_B445_0004AC9D327E_.wvu.PrintTitles" localSheetId="3" hidden="1">#REF!</definedName>
    <definedName name="Z_B18DECF2_E79E_11D2_B445_0004AC9D327E_.wvu.PrintTitles" hidden="1">#REF!</definedName>
    <definedName name="Z_B18DECF3_E79E_11D2_B445_0004AC9D327E_.wvu.Cols" localSheetId="1" hidden="1">#REF!</definedName>
    <definedName name="Z_B18DECF3_E79E_11D2_B445_0004AC9D327E_.wvu.Cols" localSheetId="3" hidden="1">#REF!</definedName>
    <definedName name="Z_B18DECF3_E79E_11D2_B445_0004AC9D327E_.wvu.Cols" hidden="1">#REF!</definedName>
    <definedName name="Z_B18DECF3_E79E_11D2_B445_0004AC9D327E_.wvu.PrintArea" localSheetId="1" hidden="1">#REF!</definedName>
    <definedName name="Z_B18DECF3_E79E_11D2_B445_0004AC9D327E_.wvu.PrintArea" localSheetId="3" hidden="1">#REF!</definedName>
    <definedName name="Z_B18DECF3_E79E_11D2_B445_0004AC9D327E_.wvu.PrintArea" hidden="1">#REF!</definedName>
    <definedName name="Z_B18DECF3_E79E_11D2_B445_0004AC9D327E_.wvu.PrintTitles" localSheetId="1" hidden="1">#REF!</definedName>
    <definedName name="Z_B18DECF3_E79E_11D2_B445_0004AC9D327E_.wvu.PrintTitles" localSheetId="3" hidden="1">#REF!</definedName>
    <definedName name="Z_B18DECF3_E79E_11D2_B445_0004AC9D327E_.wvu.PrintTitles" hidden="1">#REF!</definedName>
    <definedName name="Z_B18DECFD_E79E_11D2_B445_0004AC9D327E_.wvu.Cols" localSheetId="1" hidden="1">#REF!</definedName>
    <definedName name="Z_B18DECFD_E79E_11D2_B445_0004AC9D327E_.wvu.Cols" localSheetId="3" hidden="1">#REF!</definedName>
    <definedName name="Z_B18DECFD_E79E_11D2_B445_0004AC9D327E_.wvu.Cols" hidden="1">#REF!</definedName>
    <definedName name="Z_B18DECFD_E79E_11D2_B445_0004AC9D327E_.wvu.PrintTitles" localSheetId="1" hidden="1">#REF!</definedName>
    <definedName name="Z_B18DECFD_E79E_11D2_B445_0004AC9D327E_.wvu.PrintTitles" localSheetId="3" hidden="1">#REF!</definedName>
    <definedName name="Z_B18DECFD_E79E_11D2_B445_0004AC9D327E_.wvu.PrintTitles" hidden="1">#REF!</definedName>
    <definedName name="Z_B18DED05_E79E_11D2_B445_0004AC9D327E_.wvu.Cols" localSheetId="1" hidden="1">#REF!</definedName>
    <definedName name="Z_B18DED05_E79E_11D2_B445_0004AC9D327E_.wvu.Cols" localSheetId="3" hidden="1">#REF!</definedName>
    <definedName name="Z_B18DED05_E79E_11D2_B445_0004AC9D327E_.wvu.Cols" hidden="1">#REF!</definedName>
    <definedName name="Z_B18DED05_E79E_11D2_B445_0004AC9D327E_.wvu.PrintArea" localSheetId="1" hidden="1">#REF!</definedName>
    <definedName name="Z_B18DED05_E79E_11D2_B445_0004AC9D327E_.wvu.PrintArea" localSheetId="3" hidden="1">#REF!</definedName>
    <definedName name="Z_B18DED05_E79E_11D2_B445_0004AC9D327E_.wvu.PrintArea" hidden="1">#REF!</definedName>
    <definedName name="Z_B18DED05_E79E_11D2_B445_0004AC9D327E_.wvu.PrintTitles" localSheetId="1" hidden="1">#REF!</definedName>
    <definedName name="Z_B18DED05_E79E_11D2_B445_0004AC9D327E_.wvu.PrintTitles" localSheetId="3" hidden="1">#REF!</definedName>
    <definedName name="Z_B18DED05_E79E_11D2_B445_0004AC9D327E_.wvu.PrintTitles" hidden="1">#REF!</definedName>
    <definedName name="Z_B18DED06_E79E_11D2_B445_0004AC9D327E_.wvu.Cols" localSheetId="1" hidden="1">#REF!</definedName>
    <definedName name="Z_B18DED06_E79E_11D2_B445_0004AC9D327E_.wvu.Cols" localSheetId="3" hidden="1">#REF!</definedName>
    <definedName name="Z_B18DED06_E79E_11D2_B445_0004AC9D327E_.wvu.Cols" hidden="1">#REF!</definedName>
    <definedName name="Z_B18DED06_E79E_11D2_B445_0004AC9D327E_.wvu.PrintArea" localSheetId="1" hidden="1">#REF!</definedName>
    <definedName name="Z_B18DED06_E79E_11D2_B445_0004AC9D327E_.wvu.PrintArea" localSheetId="3" hidden="1">#REF!</definedName>
    <definedName name="Z_B18DED06_E79E_11D2_B445_0004AC9D327E_.wvu.PrintArea" hidden="1">#REF!</definedName>
    <definedName name="Z_B18DED06_E79E_11D2_B445_0004AC9D327E_.wvu.PrintTitles" localSheetId="1" hidden="1">#REF!</definedName>
    <definedName name="Z_B18DED06_E79E_11D2_B445_0004AC9D327E_.wvu.PrintTitles" localSheetId="3" hidden="1">#REF!</definedName>
    <definedName name="Z_B18DED06_E79E_11D2_B445_0004AC9D327E_.wvu.PrintTitles" hidden="1">#REF!</definedName>
    <definedName name="Z_B18DED22_E79E_11D2_B445_0004AC9D327E_.wvu.PrintArea" localSheetId="1" hidden="1">#REF!</definedName>
    <definedName name="Z_B18DED22_E79E_11D2_B445_0004AC9D327E_.wvu.PrintArea" localSheetId="3" hidden="1">#REF!</definedName>
    <definedName name="Z_B18DED22_E79E_11D2_B445_0004AC9D327E_.wvu.PrintArea" hidden="1">#REF!</definedName>
    <definedName name="Z_B18DED22_E79E_11D2_B445_0004AC9D327E_.wvu.PrintTitles" localSheetId="1" hidden="1">#REF!</definedName>
    <definedName name="Z_B18DED22_E79E_11D2_B445_0004AC9D327E_.wvu.PrintTitles" localSheetId="3" hidden="1">#REF!</definedName>
    <definedName name="Z_B18DED22_E79E_11D2_B445_0004AC9D327E_.wvu.PrintTitles" hidden="1">#REF!</definedName>
    <definedName name="Z_B18DED2D_E79E_11D2_B445_0004AC9D327E_.wvu.PrintArea" localSheetId="1" hidden="1">#REF!</definedName>
    <definedName name="Z_B18DED2D_E79E_11D2_B445_0004AC9D327E_.wvu.PrintArea" localSheetId="3" hidden="1">#REF!</definedName>
    <definedName name="Z_B18DED2D_E79E_11D2_B445_0004AC9D327E_.wvu.PrintArea" hidden="1">#REF!</definedName>
    <definedName name="Z_B18DED2D_E79E_11D2_B445_0004AC9D327E_.wvu.PrintTitles" localSheetId="1" hidden="1">#REF!</definedName>
    <definedName name="Z_B18DED2D_E79E_11D2_B445_0004AC9D327E_.wvu.PrintTitles" localSheetId="3" hidden="1">#REF!</definedName>
    <definedName name="Z_B18DED2D_E79E_11D2_B445_0004AC9D327E_.wvu.PrintTitles" hidden="1">#REF!</definedName>
    <definedName name="Z_B222FB89_0472_11D3_B447_0004AC9D327E_.wvu.Cols" localSheetId="1" hidden="1">#REF!</definedName>
    <definedName name="Z_B222FB89_0472_11D3_B447_0004AC9D327E_.wvu.Cols" localSheetId="3" hidden="1">#REF!</definedName>
    <definedName name="Z_B222FB89_0472_11D3_B447_0004AC9D327E_.wvu.Cols" hidden="1">#REF!</definedName>
    <definedName name="Z_B222FB89_0472_11D3_B447_0004AC9D327E_.wvu.PrintTitles" localSheetId="1" hidden="1">#REF!</definedName>
    <definedName name="Z_B222FB89_0472_11D3_B447_0004AC9D327E_.wvu.PrintTitles" localSheetId="3" hidden="1">#REF!</definedName>
    <definedName name="Z_B222FB89_0472_11D3_B447_0004AC9D327E_.wvu.PrintTitles" hidden="1">#REF!</definedName>
    <definedName name="Z_B222FB91_0472_11D3_B447_0004AC9D327E_.wvu.Cols" localSheetId="1" hidden="1">#REF!</definedName>
    <definedName name="Z_B222FB91_0472_11D3_B447_0004AC9D327E_.wvu.Cols" localSheetId="3" hidden="1">#REF!</definedName>
    <definedName name="Z_B222FB91_0472_11D3_B447_0004AC9D327E_.wvu.Cols" hidden="1">#REF!</definedName>
    <definedName name="Z_B222FB91_0472_11D3_B447_0004AC9D327E_.wvu.PrintArea" localSheetId="1" hidden="1">#REF!</definedName>
    <definedName name="Z_B222FB91_0472_11D3_B447_0004AC9D327E_.wvu.PrintArea" localSheetId="3" hidden="1">#REF!</definedName>
    <definedName name="Z_B222FB91_0472_11D3_B447_0004AC9D327E_.wvu.PrintArea" hidden="1">#REF!</definedName>
    <definedName name="Z_B222FB91_0472_11D3_B447_0004AC9D327E_.wvu.PrintTitles" localSheetId="1" hidden="1">#REF!</definedName>
    <definedName name="Z_B222FB91_0472_11D3_B447_0004AC9D327E_.wvu.PrintTitles" localSheetId="3" hidden="1">#REF!</definedName>
    <definedName name="Z_B222FB91_0472_11D3_B447_0004AC9D327E_.wvu.PrintTitles" hidden="1">#REF!</definedName>
    <definedName name="Z_B222FB92_0472_11D3_B447_0004AC9D327E_.wvu.Cols" localSheetId="1" hidden="1">#REF!</definedName>
    <definedName name="Z_B222FB92_0472_11D3_B447_0004AC9D327E_.wvu.Cols" localSheetId="3" hidden="1">#REF!</definedName>
    <definedName name="Z_B222FB92_0472_11D3_B447_0004AC9D327E_.wvu.Cols" hidden="1">#REF!</definedName>
    <definedName name="Z_B222FB92_0472_11D3_B447_0004AC9D327E_.wvu.PrintArea" localSheetId="1" hidden="1">#REF!</definedName>
    <definedName name="Z_B222FB92_0472_11D3_B447_0004AC9D327E_.wvu.PrintArea" localSheetId="3" hidden="1">#REF!</definedName>
    <definedName name="Z_B222FB92_0472_11D3_B447_0004AC9D327E_.wvu.PrintArea" hidden="1">#REF!</definedName>
    <definedName name="Z_B222FB92_0472_11D3_B447_0004AC9D327E_.wvu.PrintTitles" localSheetId="1" hidden="1">#REF!</definedName>
    <definedName name="Z_B222FB92_0472_11D3_B447_0004AC9D327E_.wvu.PrintTitles" localSheetId="3" hidden="1">#REF!</definedName>
    <definedName name="Z_B222FB92_0472_11D3_B447_0004AC9D327E_.wvu.PrintTitles" hidden="1">#REF!</definedName>
    <definedName name="Z_B222FB9C_0472_11D3_B447_0004AC9D327E_.wvu.Cols" localSheetId="1" hidden="1">#REF!</definedName>
    <definedName name="Z_B222FB9C_0472_11D3_B447_0004AC9D327E_.wvu.Cols" localSheetId="3" hidden="1">#REF!</definedName>
    <definedName name="Z_B222FB9C_0472_11D3_B447_0004AC9D327E_.wvu.Cols" hidden="1">#REF!</definedName>
    <definedName name="Z_B222FB9C_0472_11D3_B447_0004AC9D327E_.wvu.PrintTitles" localSheetId="1" hidden="1">#REF!</definedName>
    <definedName name="Z_B222FB9C_0472_11D3_B447_0004AC9D327E_.wvu.PrintTitles" localSheetId="3" hidden="1">#REF!</definedName>
    <definedName name="Z_B222FB9C_0472_11D3_B447_0004AC9D327E_.wvu.PrintTitles" hidden="1">#REF!</definedName>
    <definedName name="Z_B222FBA4_0472_11D3_B447_0004AC9D327E_.wvu.Cols" localSheetId="1" hidden="1">#REF!</definedName>
    <definedName name="Z_B222FBA4_0472_11D3_B447_0004AC9D327E_.wvu.Cols" localSheetId="3" hidden="1">#REF!</definedName>
    <definedName name="Z_B222FBA4_0472_11D3_B447_0004AC9D327E_.wvu.Cols" hidden="1">#REF!</definedName>
    <definedName name="Z_B222FBA4_0472_11D3_B447_0004AC9D327E_.wvu.PrintArea" localSheetId="1" hidden="1">#REF!</definedName>
    <definedName name="Z_B222FBA4_0472_11D3_B447_0004AC9D327E_.wvu.PrintArea" localSheetId="3" hidden="1">#REF!</definedName>
    <definedName name="Z_B222FBA4_0472_11D3_B447_0004AC9D327E_.wvu.PrintArea" hidden="1">#REF!</definedName>
    <definedName name="Z_B222FBA4_0472_11D3_B447_0004AC9D327E_.wvu.PrintTitles" localSheetId="1" hidden="1">#REF!</definedName>
    <definedName name="Z_B222FBA4_0472_11D3_B447_0004AC9D327E_.wvu.PrintTitles" localSheetId="3" hidden="1">#REF!</definedName>
    <definedName name="Z_B222FBA4_0472_11D3_B447_0004AC9D327E_.wvu.PrintTitles" hidden="1">#REF!</definedName>
    <definedName name="Z_B222FBA5_0472_11D3_B447_0004AC9D327E_.wvu.Cols" localSheetId="1" hidden="1">#REF!</definedName>
    <definedName name="Z_B222FBA5_0472_11D3_B447_0004AC9D327E_.wvu.Cols" localSheetId="3" hidden="1">#REF!</definedName>
    <definedName name="Z_B222FBA5_0472_11D3_B447_0004AC9D327E_.wvu.Cols" hidden="1">#REF!</definedName>
    <definedName name="Z_B222FBA5_0472_11D3_B447_0004AC9D327E_.wvu.PrintArea" localSheetId="1" hidden="1">#REF!</definedName>
    <definedName name="Z_B222FBA5_0472_11D3_B447_0004AC9D327E_.wvu.PrintArea" localSheetId="3" hidden="1">#REF!</definedName>
    <definedName name="Z_B222FBA5_0472_11D3_B447_0004AC9D327E_.wvu.PrintArea" hidden="1">#REF!</definedName>
    <definedName name="Z_B222FBA5_0472_11D3_B447_0004AC9D327E_.wvu.PrintTitles" localSheetId="1" hidden="1">#REF!</definedName>
    <definedName name="Z_B222FBA5_0472_11D3_B447_0004AC9D327E_.wvu.PrintTitles" localSheetId="3" hidden="1">#REF!</definedName>
    <definedName name="Z_B222FBA5_0472_11D3_B447_0004AC9D327E_.wvu.PrintTitles" hidden="1">#REF!</definedName>
    <definedName name="Z_B222FBC1_0472_11D3_B447_0004AC9D327E_.wvu.Cols" localSheetId="1" hidden="1">#REF!,#REF!</definedName>
    <definedName name="Z_B222FBC1_0472_11D3_B447_0004AC9D327E_.wvu.Cols" localSheetId="3" hidden="1">#REF!,#REF!</definedName>
    <definedName name="Z_B222FBC1_0472_11D3_B447_0004AC9D327E_.wvu.Cols" hidden="1">#REF!,#REF!</definedName>
    <definedName name="Z_B222FBC1_0472_11D3_B447_0004AC9D327E_.wvu.PrintArea" localSheetId="1" hidden="1">#REF!</definedName>
    <definedName name="Z_B222FBC1_0472_11D3_B447_0004AC9D327E_.wvu.PrintArea" localSheetId="3" hidden="1">#REF!</definedName>
    <definedName name="Z_B222FBC1_0472_11D3_B447_0004AC9D327E_.wvu.PrintArea" hidden="1">#REF!</definedName>
    <definedName name="Z_B222FBC1_0472_11D3_B447_0004AC9D327E_.wvu.PrintTitles" localSheetId="1" hidden="1">#REF!</definedName>
    <definedName name="Z_B222FBC1_0472_11D3_B447_0004AC9D327E_.wvu.PrintTitles" localSheetId="3" hidden="1">#REF!</definedName>
    <definedName name="Z_B222FBC1_0472_11D3_B447_0004AC9D327E_.wvu.PrintTitles" hidden="1">#REF!</definedName>
    <definedName name="Z_B222FBCC_0472_11D3_B447_0004AC9D327E_.wvu.Cols" localSheetId="1" hidden="1">#REF!,#REF!</definedName>
    <definedName name="Z_B222FBCC_0472_11D3_B447_0004AC9D327E_.wvu.Cols" localSheetId="3" hidden="1">#REF!,#REF!</definedName>
    <definedName name="Z_B222FBCC_0472_11D3_B447_0004AC9D327E_.wvu.Cols" hidden="1">#REF!,#REF!</definedName>
    <definedName name="Z_B222FBCC_0472_11D3_B447_0004AC9D327E_.wvu.PrintArea" localSheetId="1" hidden="1">#REF!</definedName>
    <definedName name="Z_B222FBCC_0472_11D3_B447_0004AC9D327E_.wvu.PrintArea" localSheetId="3" hidden="1">#REF!</definedName>
    <definedName name="Z_B222FBCC_0472_11D3_B447_0004AC9D327E_.wvu.PrintArea" hidden="1">#REF!</definedName>
    <definedName name="Z_B222FBCC_0472_11D3_B447_0004AC9D327E_.wvu.PrintTitles" localSheetId="1" hidden="1">#REF!</definedName>
    <definedName name="Z_B222FBCC_0472_11D3_B447_0004AC9D327E_.wvu.PrintTitles" localSheetId="3" hidden="1">#REF!</definedName>
    <definedName name="Z_B222FBCC_0472_11D3_B447_0004AC9D327E_.wvu.PrintTitles" hidden="1">#REF!</definedName>
    <definedName name="Z_B26C7AA6_DE01_11D2_B447_0004AC2EF02B_.wvu.PrintArea" localSheetId="1" hidden="1">#REF!</definedName>
    <definedName name="Z_B26C7AA6_DE01_11D2_B447_0004AC2EF02B_.wvu.PrintArea" localSheetId="3" hidden="1">#REF!</definedName>
    <definedName name="Z_B26C7AA6_DE01_11D2_B447_0004AC2EF02B_.wvu.PrintArea" hidden="1">#REF!</definedName>
    <definedName name="Z_B26C7AA6_DE01_11D2_B447_0004AC2EF02B_.wvu.PrintTitles" localSheetId="1" hidden="1">#REF!</definedName>
    <definedName name="Z_B26C7AA6_DE01_11D2_B447_0004AC2EF02B_.wvu.PrintTitles" localSheetId="3" hidden="1">#REF!</definedName>
    <definedName name="Z_B26C7AA6_DE01_11D2_B447_0004AC2EF02B_.wvu.PrintTitles" hidden="1">#REF!</definedName>
    <definedName name="Z_B26C7AB1_DE01_11D2_B447_0004AC2EF02B_.wvu.PrintArea" localSheetId="1" hidden="1">#REF!</definedName>
    <definedName name="Z_B26C7AB1_DE01_11D2_B447_0004AC2EF02B_.wvu.PrintArea" localSheetId="3" hidden="1">#REF!</definedName>
    <definedName name="Z_B26C7AB1_DE01_11D2_B447_0004AC2EF02B_.wvu.PrintArea" hidden="1">#REF!</definedName>
    <definedName name="Z_B26C7AB1_DE01_11D2_B447_0004AC2EF02B_.wvu.PrintTitles" localSheetId="1" hidden="1">#REF!</definedName>
    <definedName name="Z_B26C7AB1_DE01_11D2_B447_0004AC2EF02B_.wvu.PrintTitles" localSheetId="3" hidden="1">#REF!</definedName>
    <definedName name="Z_B26C7AB1_DE01_11D2_B447_0004AC2EF02B_.wvu.PrintTitles" hidden="1">#REF!</definedName>
    <definedName name="Z_B3B7B59B_EC1A_11D2_B445_0004AC9D327E_.wvu.PrintArea" localSheetId="1" hidden="1">#REF!</definedName>
    <definedName name="Z_B3B7B59B_EC1A_11D2_B445_0004AC9D327E_.wvu.PrintArea" localSheetId="3" hidden="1">#REF!</definedName>
    <definedName name="Z_B3B7B59B_EC1A_11D2_B445_0004AC9D327E_.wvu.PrintArea" hidden="1">#REF!</definedName>
    <definedName name="Z_B3B7B59B_EC1A_11D2_B445_0004AC9D327E_.wvu.PrintTitles" localSheetId="1" hidden="1">#REF!</definedName>
    <definedName name="Z_B3B7B59B_EC1A_11D2_B445_0004AC9D327E_.wvu.PrintTitles" localSheetId="3" hidden="1">#REF!</definedName>
    <definedName name="Z_B3B7B59B_EC1A_11D2_B445_0004AC9D327E_.wvu.PrintTitles" hidden="1">#REF!</definedName>
    <definedName name="Z_B3B7B5A6_EC1A_11D2_B445_0004AC9D327E_.wvu.PrintArea" localSheetId="1" hidden="1">#REF!</definedName>
    <definedName name="Z_B3B7B5A6_EC1A_11D2_B445_0004AC9D327E_.wvu.PrintArea" localSheetId="3" hidden="1">#REF!</definedName>
    <definedName name="Z_B3B7B5A6_EC1A_11D2_B445_0004AC9D327E_.wvu.PrintArea" hidden="1">#REF!</definedName>
    <definedName name="Z_B3B7B5A6_EC1A_11D2_B445_0004AC9D327E_.wvu.PrintTitles" localSheetId="1" hidden="1">#REF!</definedName>
    <definedName name="Z_B3B7B5A6_EC1A_11D2_B445_0004AC9D327E_.wvu.PrintTitles" localSheetId="3" hidden="1">#REF!</definedName>
    <definedName name="Z_B3B7B5A6_EC1A_11D2_B445_0004AC9D327E_.wvu.PrintTitles" hidden="1">#REF!</definedName>
    <definedName name="Z_B3B7B5C7_EC1A_11D2_B445_0004AC9D327E_.wvu.Cols" localSheetId="1" hidden="1">#REF!</definedName>
    <definedName name="Z_B3B7B5C7_EC1A_11D2_B445_0004AC9D327E_.wvu.Cols" localSheetId="3" hidden="1">#REF!</definedName>
    <definedName name="Z_B3B7B5C7_EC1A_11D2_B445_0004AC9D327E_.wvu.Cols" hidden="1">#REF!</definedName>
    <definedName name="Z_B3B7B5C7_EC1A_11D2_B445_0004AC9D327E_.wvu.PrintTitles" localSheetId="1" hidden="1">#REF!</definedName>
    <definedName name="Z_B3B7B5C7_EC1A_11D2_B445_0004AC9D327E_.wvu.PrintTitles" localSheetId="3" hidden="1">#REF!</definedName>
    <definedName name="Z_B3B7B5C7_EC1A_11D2_B445_0004AC9D327E_.wvu.PrintTitles" hidden="1">#REF!</definedName>
    <definedName name="Z_B3B7B5CF_EC1A_11D2_B445_0004AC9D327E_.wvu.Cols" localSheetId="1" hidden="1">#REF!</definedName>
    <definedName name="Z_B3B7B5CF_EC1A_11D2_B445_0004AC9D327E_.wvu.Cols" localSheetId="3" hidden="1">#REF!</definedName>
    <definedName name="Z_B3B7B5CF_EC1A_11D2_B445_0004AC9D327E_.wvu.Cols" hidden="1">#REF!</definedName>
    <definedName name="Z_B3B7B5CF_EC1A_11D2_B445_0004AC9D327E_.wvu.PrintArea" localSheetId="1" hidden="1">#REF!</definedName>
    <definedName name="Z_B3B7B5CF_EC1A_11D2_B445_0004AC9D327E_.wvu.PrintArea" localSheetId="3" hidden="1">#REF!</definedName>
    <definedName name="Z_B3B7B5CF_EC1A_11D2_B445_0004AC9D327E_.wvu.PrintArea" hidden="1">#REF!</definedName>
    <definedName name="Z_B3B7B5CF_EC1A_11D2_B445_0004AC9D327E_.wvu.PrintTitles" localSheetId="1" hidden="1">#REF!</definedName>
    <definedName name="Z_B3B7B5CF_EC1A_11D2_B445_0004AC9D327E_.wvu.PrintTitles" localSheetId="3" hidden="1">#REF!</definedName>
    <definedName name="Z_B3B7B5CF_EC1A_11D2_B445_0004AC9D327E_.wvu.PrintTitles" hidden="1">#REF!</definedName>
    <definedName name="Z_B3B7B5D0_EC1A_11D2_B445_0004AC9D327E_.wvu.Cols" localSheetId="1" hidden="1">#REF!</definedName>
    <definedName name="Z_B3B7B5D0_EC1A_11D2_B445_0004AC9D327E_.wvu.Cols" localSheetId="3" hidden="1">#REF!</definedName>
    <definedName name="Z_B3B7B5D0_EC1A_11D2_B445_0004AC9D327E_.wvu.Cols" hidden="1">#REF!</definedName>
    <definedName name="Z_B3B7B5D0_EC1A_11D2_B445_0004AC9D327E_.wvu.PrintArea" localSheetId="1" hidden="1">#REF!</definedName>
    <definedName name="Z_B3B7B5D0_EC1A_11D2_B445_0004AC9D327E_.wvu.PrintArea" localSheetId="3" hidden="1">#REF!</definedName>
    <definedName name="Z_B3B7B5D0_EC1A_11D2_B445_0004AC9D327E_.wvu.PrintArea" hidden="1">#REF!</definedName>
    <definedName name="Z_B3B7B5D0_EC1A_11D2_B445_0004AC9D327E_.wvu.PrintTitles" localSheetId="1" hidden="1">#REF!</definedName>
    <definedName name="Z_B3B7B5D0_EC1A_11D2_B445_0004AC9D327E_.wvu.PrintTitles" localSheetId="3" hidden="1">#REF!</definedName>
    <definedName name="Z_B3B7B5D0_EC1A_11D2_B445_0004AC9D327E_.wvu.PrintTitles" hidden="1">#REF!</definedName>
    <definedName name="Z_B3B7B5DA_EC1A_11D2_B445_0004AC9D327E_.wvu.Cols" localSheetId="1" hidden="1">#REF!</definedName>
    <definedName name="Z_B3B7B5DA_EC1A_11D2_B445_0004AC9D327E_.wvu.Cols" localSheetId="3" hidden="1">#REF!</definedName>
    <definedName name="Z_B3B7B5DA_EC1A_11D2_B445_0004AC9D327E_.wvu.Cols" hidden="1">#REF!</definedName>
    <definedName name="Z_B3B7B5DA_EC1A_11D2_B445_0004AC9D327E_.wvu.PrintTitles" localSheetId="1" hidden="1">#REF!</definedName>
    <definedName name="Z_B3B7B5DA_EC1A_11D2_B445_0004AC9D327E_.wvu.PrintTitles" localSheetId="3" hidden="1">#REF!</definedName>
    <definedName name="Z_B3B7B5DA_EC1A_11D2_B445_0004AC9D327E_.wvu.PrintTitles" hidden="1">#REF!</definedName>
    <definedName name="Z_B3B7B5E2_EC1A_11D2_B445_0004AC9D327E_.wvu.Cols" localSheetId="1" hidden="1">#REF!</definedName>
    <definedName name="Z_B3B7B5E2_EC1A_11D2_B445_0004AC9D327E_.wvu.Cols" localSheetId="3" hidden="1">#REF!</definedName>
    <definedName name="Z_B3B7B5E2_EC1A_11D2_B445_0004AC9D327E_.wvu.Cols" hidden="1">#REF!</definedName>
    <definedName name="Z_B3B7B5E2_EC1A_11D2_B445_0004AC9D327E_.wvu.PrintArea" localSheetId="1" hidden="1">#REF!</definedName>
    <definedName name="Z_B3B7B5E2_EC1A_11D2_B445_0004AC9D327E_.wvu.PrintArea" localSheetId="3" hidden="1">#REF!</definedName>
    <definedName name="Z_B3B7B5E2_EC1A_11D2_B445_0004AC9D327E_.wvu.PrintArea" hidden="1">#REF!</definedName>
    <definedName name="Z_B3B7B5E2_EC1A_11D2_B445_0004AC9D327E_.wvu.PrintTitles" localSheetId="1" hidden="1">#REF!</definedName>
    <definedName name="Z_B3B7B5E2_EC1A_11D2_B445_0004AC9D327E_.wvu.PrintTitles" localSheetId="3" hidden="1">#REF!</definedName>
    <definedName name="Z_B3B7B5E2_EC1A_11D2_B445_0004AC9D327E_.wvu.PrintTitles" hidden="1">#REF!</definedName>
    <definedName name="Z_B3B7B5E3_EC1A_11D2_B445_0004AC9D327E_.wvu.Cols" localSheetId="1" hidden="1">#REF!</definedName>
    <definedName name="Z_B3B7B5E3_EC1A_11D2_B445_0004AC9D327E_.wvu.Cols" localSheetId="3" hidden="1">#REF!</definedName>
    <definedName name="Z_B3B7B5E3_EC1A_11D2_B445_0004AC9D327E_.wvu.Cols" hidden="1">#REF!</definedName>
    <definedName name="Z_B3B7B5E3_EC1A_11D2_B445_0004AC9D327E_.wvu.PrintArea" localSheetId="1" hidden="1">#REF!</definedName>
    <definedName name="Z_B3B7B5E3_EC1A_11D2_B445_0004AC9D327E_.wvu.PrintArea" localSheetId="3" hidden="1">#REF!</definedName>
    <definedName name="Z_B3B7B5E3_EC1A_11D2_B445_0004AC9D327E_.wvu.PrintArea" hidden="1">#REF!</definedName>
    <definedName name="Z_B3B7B5E3_EC1A_11D2_B445_0004AC9D327E_.wvu.PrintTitles" localSheetId="1" hidden="1">#REF!</definedName>
    <definedName name="Z_B3B7B5E3_EC1A_11D2_B445_0004AC9D327E_.wvu.PrintTitles" localSheetId="3" hidden="1">#REF!</definedName>
    <definedName name="Z_B3B7B5E3_EC1A_11D2_B445_0004AC9D327E_.wvu.PrintTitles" hidden="1">#REF!</definedName>
    <definedName name="Z_B3D91C26_03A8_11D3_B447_0004AC9D327E_.wvu.Cols" localSheetId="1" hidden="1">#REF!</definedName>
    <definedName name="Z_B3D91C26_03A8_11D3_B447_0004AC9D327E_.wvu.Cols" localSheetId="3" hidden="1">#REF!</definedName>
    <definedName name="Z_B3D91C26_03A8_11D3_B447_0004AC9D327E_.wvu.Cols" hidden="1">#REF!</definedName>
    <definedName name="Z_B3D91C26_03A8_11D3_B447_0004AC9D327E_.wvu.PrintTitles" localSheetId="1" hidden="1">#REF!</definedName>
    <definedName name="Z_B3D91C26_03A8_11D3_B447_0004AC9D327E_.wvu.PrintTitles" localSheetId="3" hidden="1">#REF!</definedName>
    <definedName name="Z_B3D91C26_03A8_11D3_B447_0004AC9D327E_.wvu.PrintTitles" hidden="1">#REF!</definedName>
    <definedName name="Z_B3D91C2E_03A8_11D3_B447_0004AC9D327E_.wvu.Cols" localSheetId="1" hidden="1">#REF!</definedName>
    <definedName name="Z_B3D91C2E_03A8_11D3_B447_0004AC9D327E_.wvu.Cols" localSheetId="3" hidden="1">#REF!</definedName>
    <definedName name="Z_B3D91C2E_03A8_11D3_B447_0004AC9D327E_.wvu.Cols" hidden="1">#REF!</definedName>
    <definedName name="Z_B3D91C2E_03A8_11D3_B447_0004AC9D327E_.wvu.PrintArea" localSheetId="1" hidden="1">#REF!</definedName>
    <definedName name="Z_B3D91C2E_03A8_11D3_B447_0004AC9D327E_.wvu.PrintArea" localSheetId="3" hidden="1">#REF!</definedName>
    <definedName name="Z_B3D91C2E_03A8_11D3_B447_0004AC9D327E_.wvu.PrintArea" hidden="1">#REF!</definedName>
    <definedName name="Z_B3D91C2E_03A8_11D3_B447_0004AC9D327E_.wvu.PrintTitles" localSheetId="1" hidden="1">#REF!</definedName>
    <definedName name="Z_B3D91C2E_03A8_11D3_B447_0004AC9D327E_.wvu.PrintTitles" localSheetId="3" hidden="1">#REF!</definedName>
    <definedName name="Z_B3D91C2E_03A8_11D3_B447_0004AC9D327E_.wvu.PrintTitles" hidden="1">#REF!</definedName>
    <definedName name="Z_B3D91C2F_03A8_11D3_B447_0004AC9D327E_.wvu.Cols" localSheetId="1" hidden="1">#REF!</definedName>
    <definedName name="Z_B3D91C2F_03A8_11D3_B447_0004AC9D327E_.wvu.Cols" localSheetId="3" hidden="1">#REF!</definedName>
    <definedName name="Z_B3D91C2F_03A8_11D3_B447_0004AC9D327E_.wvu.Cols" hidden="1">#REF!</definedName>
    <definedName name="Z_B3D91C2F_03A8_11D3_B447_0004AC9D327E_.wvu.PrintArea" localSheetId="1" hidden="1">#REF!</definedName>
    <definedName name="Z_B3D91C2F_03A8_11D3_B447_0004AC9D327E_.wvu.PrintArea" localSheetId="3" hidden="1">#REF!</definedName>
    <definedName name="Z_B3D91C2F_03A8_11D3_B447_0004AC9D327E_.wvu.PrintArea" hidden="1">#REF!</definedName>
    <definedName name="Z_B3D91C2F_03A8_11D3_B447_0004AC9D327E_.wvu.PrintTitles" localSheetId="1" hidden="1">#REF!</definedName>
    <definedName name="Z_B3D91C2F_03A8_11D3_B447_0004AC9D327E_.wvu.PrintTitles" localSheetId="3" hidden="1">#REF!</definedName>
    <definedName name="Z_B3D91C2F_03A8_11D3_B447_0004AC9D327E_.wvu.PrintTitles" hidden="1">#REF!</definedName>
    <definedName name="Z_B3D91C39_03A8_11D3_B447_0004AC9D327E_.wvu.Cols" localSheetId="1" hidden="1">#REF!</definedName>
    <definedName name="Z_B3D91C39_03A8_11D3_B447_0004AC9D327E_.wvu.Cols" localSheetId="3" hidden="1">#REF!</definedName>
    <definedName name="Z_B3D91C39_03A8_11D3_B447_0004AC9D327E_.wvu.Cols" hidden="1">#REF!</definedName>
    <definedName name="Z_B3D91C39_03A8_11D3_B447_0004AC9D327E_.wvu.PrintTitles" localSheetId="1" hidden="1">#REF!</definedName>
    <definedName name="Z_B3D91C39_03A8_11D3_B447_0004AC9D327E_.wvu.PrintTitles" localSheetId="3" hidden="1">#REF!</definedName>
    <definedName name="Z_B3D91C39_03A8_11D3_B447_0004AC9D327E_.wvu.PrintTitles" hidden="1">#REF!</definedName>
    <definedName name="Z_B3D91C41_03A8_11D3_B447_0004AC9D327E_.wvu.Cols" localSheetId="1" hidden="1">#REF!</definedName>
    <definedName name="Z_B3D91C41_03A8_11D3_B447_0004AC9D327E_.wvu.Cols" localSheetId="3" hidden="1">#REF!</definedName>
    <definedName name="Z_B3D91C41_03A8_11D3_B447_0004AC9D327E_.wvu.Cols" hidden="1">#REF!</definedName>
    <definedName name="Z_B3D91C41_03A8_11D3_B447_0004AC9D327E_.wvu.PrintArea" localSheetId="1" hidden="1">#REF!</definedName>
    <definedName name="Z_B3D91C41_03A8_11D3_B447_0004AC9D327E_.wvu.PrintArea" localSheetId="3" hidden="1">#REF!</definedName>
    <definedName name="Z_B3D91C41_03A8_11D3_B447_0004AC9D327E_.wvu.PrintArea" hidden="1">#REF!</definedName>
    <definedName name="Z_B3D91C41_03A8_11D3_B447_0004AC9D327E_.wvu.PrintTitles" localSheetId="1" hidden="1">#REF!</definedName>
    <definedName name="Z_B3D91C41_03A8_11D3_B447_0004AC9D327E_.wvu.PrintTitles" localSheetId="3" hidden="1">#REF!</definedName>
    <definedName name="Z_B3D91C41_03A8_11D3_B447_0004AC9D327E_.wvu.PrintTitles" hidden="1">#REF!</definedName>
    <definedName name="Z_B3D91C42_03A8_11D3_B447_0004AC9D327E_.wvu.Cols" localSheetId="1" hidden="1">#REF!</definedName>
    <definedName name="Z_B3D91C42_03A8_11D3_B447_0004AC9D327E_.wvu.Cols" localSheetId="3" hidden="1">#REF!</definedName>
    <definedName name="Z_B3D91C42_03A8_11D3_B447_0004AC9D327E_.wvu.Cols" hidden="1">#REF!</definedName>
    <definedName name="Z_B3D91C42_03A8_11D3_B447_0004AC9D327E_.wvu.PrintArea" localSheetId="1" hidden="1">#REF!</definedName>
    <definedName name="Z_B3D91C42_03A8_11D3_B447_0004AC9D327E_.wvu.PrintArea" localSheetId="3" hidden="1">#REF!</definedName>
    <definedName name="Z_B3D91C42_03A8_11D3_B447_0004AC9D327E_.wvu.PrintArea" hidden="1">#REF!</definedName>
    <definedName name="Z_B3D91C42_03A8_11D3_B447_0004AC9D327E_.wvu.PrintTitles" localSheetId="1" hidden="1">#REF!</definedName>
    <definedName name="Z_B3D91C42_03A8_11D3_B447_0004AC9D327E_.wvu.PrintTitles" localSheetId="3" hidden="1">#REF!</definedName>
    <definedName name="Z_B3D91C42_03A8_11D3_B447_0004AC9D327E_.wvu.PrintTitles" hidden="1">#REF!</definedName>
    <definedName name="Z_B3D91C5E_03A8_11D3_B447_0004AC9D327E_.wvu.Cols" localSheetId="1" hidden="1">#REF!,#REF!</definedName>
    <definedName name="Z_B3D91C5E_03A8_11D3_B447_0004AC9D327E_.wvu.Cols" localSheetId="3" hidden="1">#REF!,#REF!</definedName>
    <definedName name="Z_B3D91C5E_03A8_11D3_B447_0004AC9D327E_.wvu.Cols" hidden="1">#REF!,#REF!</definedName>
    <definedName name="Z_B3D91C5E_03A8_11D3_B447_0004AC9D327E_.wvu.PrintArea" localSheetId="1" hidden="1">#REF!</definedName>
    <definedName name="Z_B3D91C5E_03A8_11D3_B447_0004AC9D327E_.wvu.PrintArea" localSheetId="3" hidden="1">#REF!</definedName>
    <definedName name="Z_B3D91C5E_03A8_11D3_B447_0004AC9D327E_.wvu.PrintArea" hidden="1">#REF!</definedName>
    <definedName name="Z_B3D91C5E_03A8_11D3_B447_0004AC9D327E_.wvu.PrintTitles" localSheetId="1" hidden="1">#REF!</definedName>
    <definedName name="Z_B3D91C5E_03A8_11D3_B447_0004AC9D327E_.wvu.PrintTitles" localSheetId="3" hidden="1">#REF!</definedName>
    <definedName name="Z_B3D91C5E_03A8_11D3_B447_0004AC9D327E_.wvu.PrintTitles" hidden="1">#REF!</definedName>
    <definedName name="Z_B3D91C69_03A8_11D3_B447_0004AC9D327E_.wvu.Cols" localSheetId="1" hidden="1">#REF!,#REF!</definedName>
    <definedName name="Z_B3D91C69_03A8_11D3_B447_0004AC9D327E_.wvu.Cols" localSheetId="3" hidden="1">#REF!,#REF!</definedName>
    <definedName name="Z_B3D91C69_03A8_11D3_B447_0004AC9D327E_.wvu.Cols" hidden="1">#REF!,#REF!</definedName>
    <definedName name="Z_B3D91C69_03A8_11D3_B447_0004AC9D327E_.wvu.PrintArea" localSheetId="1" hidden="1">#REF!</definedName>
    <definedName name="Z_B3D91C69_03A8_11D3_B447_0004AC9D327E_.wvu.PrintArea" localSheetId="3" hidden="1">#REF!</definedName>
    <definedName name="Z_B3D91C69_03A8_11D3_B447_0004AC9D327E_.wvu.PrintArea" hidden="1">#REF!</definedName>
    <definedName name="Z_B3D91C69_03A8_11D3_B447_0004AC9D327E_.wvu.PrintTitles" localSheetId="1" hidden="1">#REF!</definedName>
    <definedName name="Z_B3D91C69_03A8_11D3_B447_0004AC9D327E_.wvu.PrintTitles" localSheetId="3" hidden="1">#REF!</definedName>
    <definedName name="Z_B3D91C69_03A8_11D3_B447_0004AC9D327E_.wvu.PrintTitles" hidden="1">#REF!</definedName>
    <definedName name="Z_B3D91CA9_03A8_11D3_B447_0004AC9D327E_.wvu.Cols" localSheetId="1" hidden="1">#REF!</definedName>
    <definedName name="Z_B3D91CA9_03A8_11D3_B447_0004AC9D327E_.wvu.Cols" localSheetId="3" hidden="1">#REF!</definedName>
    <definedName name="Z_B3D91CA9_03A8_11D3_B447_0004AC9D327E_.wvu.Cols" hidden="1">#REF!</definedName>
    <definedName name="Z_B3D91CA9_03A8_11D3_B447_0004AC9D327E_.wvu.PrintTitles" localSheetId="1" hidden="1">#REF!</definedName>
    <definedName name="Z_B3D91CA9_03A8_11D3_B447_0004AC9D327E_.wvu.PrintTitles" localSheetId="3" hidden="1">#REF!</definedName>
    <definedName name="Z_B3D91CA9_03A8_11D3_B447_0004AC9D327E_.wvu.PrintTitles" hidden="1">#REF!</definedName>
    <definedName name="Z_B3D91CB1_03A8_11D3_B447_0004AC9D327E_.wvu.Cols" localSheetId="1" hidden="1">#REF!</definedName>
    <definedName name="Z_B3D91CB1_03A8_11D3_B447_0004AC9D327E_.wvu.Cols" localSheetId="3" hidden="1">#REF!</definedName>
    <definedName name="Z_B3D91CB1_03A8_11D3_B447_0004AC9D327E_.wvu.Cols" hidden="1">#REF!</definedName>
    <definedName name="Z_B3D91CB1_03A8_11D3_B447_0004AC9D327E_.wvu.PrintArea" localSheetId="1" hidden="1">#REF!</definedName>
    <definedName name="Z_B3D91CB1_03A8_11D3_B447_0004AC9D327E_.wvu.PrintArea" localSheetId="3" hidden="1">#REF!</definedName>
    <definedName name="Z_B3D91CB1_03A8_11D3_B447_0004AC9D327E_.wvu.PrintArea" hidden="1">#REF!</definedName>
    <definedName name="Z_B3D91CB1_03A8_11D3_B447_0004AC9D327E_.wvu.PrintTitles" localSheetId="1" hidden="1">#REF!</definedName>
    <definedName name="Z_B3D91CB1_03A8_11D3_B447_0004AC9D327E_.wvu.PrintTitles" localSheetId="3" hidden="1">#REF!</definedName>
    <definedName name="Z_B3D91CB1_03A8_11D3_B447_0004AC9D327E_.wvu.PrintTitles" hidden="1">#REF!</definedName>
    <definedName name="Z_B3D91CB2_03A8_11D3_B447_0004AC9D327E_.wvu.Cols" localSheetId="1" hidden="1">#REF!</definedName>
    <definedName name="Z_B3D91CB2_03A8_11D3_B447_0004AC9D327E_.wvu.Cols" localSheetId="3" hidden="1">#REF!</definedName>
    <definedName name="Z_B3D91CB2_03A8_11D3_B447_0004AC9D327E_.wvu.Cols" hidden="1">#REF!</definedName>
    <definedName name="Z_B3D91CB2_03A8_11D3_B447_0004AC9D327E_.wvu.PrintArea" localSheetId="1" hidden="1">#REF!</definedName>
    <definedName name="Z_B3D91CB2_03A8_11D3_B447_0004AC9D327E_.wvu.PrintArea" localSheetId="3" hidden="1">#REF!</definedName>
    <definedName name="Z_B3D91CB2_03A8_11D3_B447_0004AC9D327E_.wvu.PrintArea" hidden="1">#REF!</definedName>
    <definedName name="Z_B3D91CB2_03A8_11D3_B447_0004AC9D327E_.wvu.PrintTitles" localSheetId="1" hidden="1">#REF!</definedName>
    <definedName name="Z_B3D91CB2_03A8_11D3_B447_0004AC9D327E_.wvu.PrintTitles" localSheetId="3" hidden="1">#REF!</definedName>
    <definedName name="Z_B3D91CB2_03A8_11D3_B447_0004AC9D327E_.wvu.PrintTitles" hidden="1">#REF!</definedName>
    <definedName name="Z_B3D91CBC_03A8_11D3_B447_0004AC9D327E_.wvu.Cols" localSheetId="1" hidden="1">#REF!</definedName>
    <definedName name="Z_B3D91CBC_03A8_11D3_B447_0004AC9D327E_.wvu.Cols" localSheetId="3" hidden="1">#REF!</definedName>
    <definedName name="Z_B3D91CBC_03A8_11D3_B447_0004AC9D327E_.wvu.Cols" hidden="1">#REF!</definedName>
    <definedName name="Z_B3D91CBC_03A8_11D3_B447_0004AC9D327E_.wvu.PrintTitles" localSheetId="1" hidden="1">#REF!</definedName>
    <definedName name="Z_B3D91CBC_03A8_11D3_B447_0004AC9D327E_.wvu.PrintTitles" localSheetId="3" hidden="1">#REF!</definedName>
    <definedName name="Z_B3D91CBC_03A8_11D3_B447_0004AC9D327E_.wvu.PrintTitles" hidden="1">#REF!</definedName>
    <definedName name="Z_B3D91CC4_03A8_11D3_B447_0004AC9D327E_.wvu.Cols" localSheetId="1" hidden="1">#REF!</definedName>
    <definedName name="Z_B3D91CC4_03A8_11D3_B447_0004AC9D327E_.wvu.Cols" localSheetId="3" hidden="1">#REF!</definedName>
    <definedName name="Z_B3D91CC4_03A8_11D3_B447_0004AC9D327E_.wvu.Cols" hidden="1">#REF!</definedName>
    <definedName name="Z_B3D91CC4_03A8_11D3_B447_0004AC9D327E_.wvu.PrintArea" localSheetId="1" hidden="1">#REF!</definedName>
    <definedName name="Z_B3D91CC4_03A8_11D3_B447_0004AC9D327E_.wvu.PrintArea" localSheetId="3" hidden="1">#REF!</definedName>
    <definedName name="Z_B3D91CC4_03A8_11D3_B447_0004AC9D327E_.wvu.PrintArea" hidden="1">#REF!</definedName>
    <definedName name="Z_B3D91CC4_03A8_11D3_B447_0004AC9D327E_.wvu.PrintTitles" localSheetId="1" hidden="1">#REF!</definedName>
    <definedName name="Z_B3D91CC4_03A8_11D3_B447_0004AC9D327E_.wvu.PrintTitles" localSheetId="3" hidden="1">#REF!</definedName>
    <definedName name="Z_B3D91CC4_03A8_11D3_B447_0004AC9D327E_.wvu.PrintTitles" hidden="1">#REF!</definedName>
    <definedName name="Z_B3D91CC5_03A8_11D3_B447_0004AC9D327E_.wvu.Cols" localSheetId="1" hidden="1">#REF!</definedName>
    <definedName name="Z_B3D91CC5_03A8_11D3_B447_0004AC9D327E_.wvu.Cols" localSheetId="3" hidden="1">#REF!</definedName>
    <definedName name="Z_B3D91CC5_03A8_11D3_B447_0004AC9D327E_.wvu.Cols" hidden="1">#REF!</definedName>
    <definedName name="Z_B3D91CC5_03A8_11D3_B447_0004AC9D327E_.wvu.PrintArea" localSheetId="1" hidden="1">#REF!</definedName>
    <definedName name="Z_B3D91CC5_03A8_11D3_B447_0004AC9D327E_.wvu.PrintArea" localSheetId="3" hidden="1">#REF!</definedName>
    <definedName name="Z_B3D91CC5_03A8_11D3_B447_0004AC9D327E_.wvu.PrintArea" hidden="1">#REF!</definedName>
    <definedName name="Z_B3D91CC5_03A8_11D3_B447_0004AC9D327E_.wvu.PrintTitles" localSheetId="1" hidden="1">#REF!</definedName>
    <definedName name="Z_B3D91CC5_03A8_11D3_B447_0004AC9D327E_.wvu.PrintTitles" localSheetId="3" hidden="1">#REF!</definedName>
    <definedName name="Z_B3D91CC5_03A8_11D3_B447_0004AC9D327E_.wvu.PrintTitles" hidden="1">#REF!</definedName>
    <definedName name="Z_C097B79C_06CF_11D3_B448_0004AC9D327E_.wvu.Cols" localSheetId="1" hidden="1">#REF!</definedName>
    <definedName name="Z_C097B79C_06CF_11D3_B448_0004AC9D327E_.wvu.Cols" localSheetId="3" hidden="1">#REF!</definedName>
    <definedName name="Z_C097B79C_06CF_11D3_B448_0004AC9D327E_.wvu.Cols" hidden="1">#REF!</definedName>
    <definedName name="Z_C097B79C_06CF_11D3_B448_0004AC9D327E_.wvu.PrintTitles" localSheetId="1" hidden="1">#REF!</definedName>
    <definedName name="Z_C097B79C_06CF_11D3_B448_0004AC9D327E_.wvu.PrintTitles" localSheetId="3" hidden="1">#REF!</definedName>
    <definedName name="Z_C097B79C_06CF_11D3_B448_0004AC9D327E_.wvu.PrintTitles" hidden="1">#REF!</definedName>
    <definedName name="Z_C097B7A4_06CF_11D3_B448_0004AC9D327E_.wvu.Cols" localSheetId="1" hidden="1">#REF!</definedName>
    <definedName name="Z_C097B7A4_06CF_11D3_B448_0004AC9D327E_.wvu.Cols" localSheetId="3" hidden="1">#REF!</definedName>
    <definedName name="Z_C097B7A4_06CF_11D3_B448_0004AC9D327E_.wvu.Cols" hidden="1">#REF!</definedName>
    <definedName name="Z_C097B7A4_06CF_11D3_B448_0004AC9D327E_.wvu.PrintArea" localSheetId="1" hidden="1">#REF!</definedName>
    <definedName name="Z_C097B7A4_06CF_11D3_B448_0004AC9D327E_.wvu.PrintArea" localSheetId="3" hidden="1">#REF!</definedName>
    <definedName name="Z_C097B7A4_06CF_11D3_B448_0004AC9D327E_.wvu.PrintArea" hidden="1">#REF!</definedName>
    <definedName name="Z_C097B7A4_06CF_11D3_B448_0004AC9D327E_.wvu.PrintTitles" localSheetId="1" hidden="1">#REF!</definedName>
    <definedName name="Z_C097B7A4_06CF_11D3_B448_0004AC9D327E_.wvu.PrintTitles" localSheetId="3" hidden="1">#REF!</definedName>
    <definedName name="Z_C097B7A4_06CF_11D3_B448_0004AC9D327E_.wvu.PrintTitles" hidden="1">#REF!</definedName>
    <definedName name="Z_C097B7A5_06CF_11D3_B448_0004AC9D327E_.wvu.Cols" localSheetId="1" hidden="1">#REF!</definedName>
    <definedName name="Z_C097B7A5_06CF_11D3_B448_0004AC9D327E_.wvu.Cols" localSheetId="3" hidden="1">#REF!</definedName>
    <definedName name="Z_C097B7A5_06CF_11D3_B448_0004AC9D327E_.wvu.Cols" hidden="1">#REF!</definedName>
    <definedName name="Z_C097B7A5_06CF_11D3_B448_0004AC9D327E_.wvu.PrintArea" localSheetId="1" hidden="1">#REF!</definedName>
    <definedName name="Z_C097B7A5_06CF_11D3_B448_0004AC9D327E_.wvu.PrintArea" localSheetId="3" hidden="1">#REF!</definedName>
    <definedName name="Z_C097B7A5_06CF_11D3_B448_0004AC9D327E_.wvu.PrintArea" hidden="1">#REF!</definedName>
    <definedName name="Z_C097B7A5_06CF_11D3_B448_0004AC9D327E_.wvu.PrintTitles" localSheetId="1" hidden="1">#REF!</definedName>
    <definedName name="Z_C097B7A5_06CF_11D3_B448_0004AC9D327E_.wvu.PrintTitles" localSheetId="3" hidden="1">#REF!</definedName>
    <definedName name="Z_C097B7A5_06CF_11D3_B448_0004AC9D327E_.wvu.PrintTitles" hidden="1">#REF!</definedName>
    <definedName name="Z_C097B7AF_06CF_11D3_B448_0004AC9D327E_.wvu.Cols" localSheetId="1" hidden="1">#REF!</definedName>
    <definedName name="Z_C097B7AF_06CF_11D3_B448_0004AC9D327E_.wvu.Cols" localSheetId="3" hidden="1">#REF!</definedName>
    <definedName name="Z_C097B7AF_06CF_11D3_B448_0004AC9D327E_.wvu.Cols" hidden="1">#REF!</definedName>
    <definedName name="Z_C097B7AF_06CF_11D3_B448_0004AC9D327E_.wvu.PrintTitles" localSheetId="1" hidden="1">#REF!</definedName>
    <definedName name="Z_C097B7AF_06CF_11D3_B448_0004AC9D327E_.wvu.PrintTitles" localSheetId="3" hidden="1">#REF!</definedName>
    <definedName name="Z_C097B7AF_06CF_11D3_B448_0004AC9D327E_.wvu.PrintTitles" hidden="1">#REF!</definedName>
    <definedName name="Z_C097B7B7_06CF_11D3_B448_0004AC9D327E_.wvu.Cols" localSheetId="1" hidden="1">#REF!</definedName>
    <definedName name="Z_C097B7B7_06CF_11D3_B448_0004AC9D327E_.wvu.Cols" localSheetId="3" hidden="1">#REF!</definedName>
    <definedName name="Z_C097B7B7_06CF_11D3_B448_0004AC9D327E_.wvu.Cols" hidden="1">#REF!</definedName>
    <definedName name="Z_C097B7B7_06CF_11D3_B448_0004AC9D327E_.wvu.PrintArea" localSheetId="1" hidden="1">#REF!</definedName>
    <definedName name="Z_C097B7B7_06CF_11D3_B448_0004AC9D327E_.wvu.PrintArea" localSheetId="3" hidden="1">#REF!</definedName>
    <definedName name="Z_C097B7B7_06CF_11D3_B448_0004AC9D327E_.wvu.PrintArea" hidden="1">#REF!</definedName>
    <definedName name="Z_C097B7B7_06CF_11D3_B448_0004AC9D327E_.wvu.PrintTitles" localSheetId="1" hidden="1">#REF!</definedName>
    <definedName name="Z_C097B7B7_06CF_11D3_B448_0004AC9D327E_.wvu.PrintTitles" localSheetId="3" hidden="1">#REF!</definedName>
    <definedName name="Z_C097B7B7_06CF_11D3_B448_0004AC9D327E_.wvu.PrintTitles" hidden="1">#REF!</definedName>
    <definedName name="Z_C097B7B8_06CF_11D3_B448_0004AC9D327E_.wvu.Cols" localSheetId="1" hidden="1">#REF!</definedName>
    <definedName name="Z_C097B7B8_06CF_11D3_B448_0004AC9D327E_.wvu.Cols" localSheetId="3" hidden="1">#REF!</definedName>
    <definedName name="Z_C097B7B8_06CF_11D3_B448_0004AC9D327E_.wvu.Cols" hidden="1">#REF!</definedName>
    <definedName name="Z_C097B7B8_06CF_11D3_B448_0004AC9D327E_.wvu.PrintArea" localSheetId="1" hidden="1">#REF!</definedName>
    <definedName name="Z_C097B7B8_06CF_11D3_B448_0004AC9D327E_.wvu.PrintArea" localSheetId="3" hidden="1">#REF!</definedName>
    <definedName name="Z_C097B7B8_06CF_11D3_B448_0004AC9D327E_.wvu.PrintArea" hidden="1">#REF!</definedName>
    <definedName name="Z_C097B7B8_06CF_11D3_B448_0004AC9D327E_.wvu.PrintTitles" localSheetId="1" hidden="1">#REF!</definedName>
    <definedName name="Z_C097B7B8_06CF_11D3_B448_0004AC9D327E_.wvu.PrintTitles" localSheetId="3" hidden="1">#REF!</definedName>
    <definedName name="Z_C097B7B8_06CF_11D3_B448_0004AC9D327E_.wvu.PrintTitles" hidden="1">#REF!</definedName>
    <definedName name="Z_C097B7D4_06CF_11D3_B448_0004AC9D327E_.wvu.Cols" localSheetId="1" hidden="1">#REF!,#REF!</definedName>
    <definedName name="Z_C097B7D4_06CF_11D3_B448_0004AC9D327E_.wvu.Cols" localSheetId="3" hidden="1">#REF!,#REF!</definedName>
    <definedName name="Z_C097B7D4_06CF_11D3_B448_0004AC9D327E_.wvu.Cols" hidden="1">#REF!,#REF!</definedName>
    <definedName name="Z_C097B7D4_06CF_11D3_B448_0004AC9D327E_.wvu.PrintArea" localSheetId="1" hidden="1">#REF!</definedName>
    <definedName name="Z_C097B7D4_06CF_11D3_B448_0004AC9D327E_.wvu.PrintArea" localSheetId="3" hidden="1">#REF!</definedName>
    <definedName name="Z_C097B7D4_06CF_11D3_B448_0004AC9D327E_.wvu.PrintArea" hidden="1">#REF!</definedName>
    <definedName name="Z_C097B7D4_06CF_11D3_B448_0004AC9D327E_.wvu.PrintTitles" localSheetId="1" hidden="1">#REF!</definedName>
    <definedName name="Z_C097B7D4_06CF_11D3_B448_0004AC9D327E_.wvu.PrintTitles" localSheetId="3" hidden="1">#REF!</definedName>
    <definedName name="Z_C097B7D4_06CF_11D3_B448_0004AC9D327E_.wvu.PrintTitles" hidden="1">#REF!</definedName>
    <definedName name="Z_C097B7DF_06CF_11D3_B448_0004AC9D327E_.wvu.Cols" localSheetId="1" hidden="1">#REF!,#REF!</definedName>
    <definedName name="Z_C097B7DF_06CF_11D3_B448_0004AC9D327E_.wvu.Cols" localSheetId="3" hidden="1">#REF!,#REF!</definedName>
    <definedName name="Z_C097B7DF_06CF_11D3_B448_0004AC9D327E_.wvu.Cols" hidden="1">#REF!,#REF!</definedName>
    <definedName name="Z_C097B7DF_06CF_11D3_B448_0004AC9D327E_.wvu.PrintArea" localSheetId="1" hidden="1">#REF!</definedName>
    <definedName name="Z_C097B7DF_06CF_11D3_B448_0004AC9D327E_.wvu.PrintArea" localSheetId="3" hidden="1">#REF!</definedName>
    <definedName name="Z_C097B7DF_06CF_11D3_B448_0004AC9D327E_.wvu.PrintArea" hidden="1">#REF!</definedName>
    <definedName name="Z_C097B7DF_06CF_11D3_B448_0004AC9D327E_.wvu.PrintTitles" localSheetId="1" hidden="1">#REF!</definedName>
    <definedName name="Z_C097B7DF_06CF_11D3_B448_0004AC9D327E_.wvu.PrintTitles" localSheetId="3" hidden="1">#REF!</definedName>
    <definedName name="Z_C097B7DF_06CF_11D3_B448_0004AC9D327E_.wvu.PrintTitles" hidden="1">#REF!</definedName>
    <definedName name="zz">3</definedName>
    <definedName name="ฟๅ" localSheetId="1">#REF!</definedName>
    <definedName name="ฟๅ" localSheetId="3">#REF!</definedName>
    <definedName name="ฟๅ">#REF!</definedName>
    <definedName name="가마환율" localSheetId="1">#REF!</definedName>
    <definedName name="가마환율" localSheetId="3">#REF!</definedName>
    <definedName name="가마환율">#REF!</definedName>
    <definedName name="경영환율" localSheetId="1">#REF!</definedName>
    <definedName name="경영환율" localSheetId="3">#REF!</definedName>
    <definedName name="경영환율">#REF!</definedName>
    <definedName name="계획환율" localSheetId="1">#REF!</definedName>
    <definedName name="계획환율" localSheetId="3">#REF!</definedName>
    <definedName name="계획환율">#REF!</definedName>
    <definedName name="고장집계" localSheetId="1">#REF!</definedName>
    <definedName name="고장집계" localSheetId="3">#REF!</definedName>
    <definedName name="고장집계">#REF!</definedName>
    <definedName name="김" localSheetId="1" hidden="1">#REF!</definedName>
    <definedName name="김" localSheetId="3" hidden="1">#REF!</definedName>
    <definedName name="김" hidden="1">#REF!</definedName>
    <definedName name="ㄴㄴ" localSheetId="1" hidden="1">#REF!</definedName>
    <definedName name="ㄴㄴ" localSheetId="3" hidden="1">#REF!</definedName>
    <definedName name="ㄴㄴ" hidden="1">#REF!</definedName>
    <definedName name="ㅁㄴㅇㄴㄷ" localSheetId="1">#REF!</definedName>
    <definedName name="ㅁㄴㅇㄴㄷ" localSheetId="3">#REF!</definedName>
    <definedName name="ㅁㄴㅇㄴㄷ">#REF!</definedName>
    <definedName name="마감환율" localSheetId="1">#REF!</definedName>
    <definedName name="마감환율" localSheetId="3">#REF!</definedName>
    <definedName name="마감환율">#REF!</definedName>
    <definedName name="ㅂㄷㄹㄱ" localSheetId="1">#REF!</definedName>
    <definedName name="ㅂㄷㄹㄱ" localSheetId="3">#REF!</definedName>
    <definedName name="ㅂㄷㄹㄱ">#REF!</definedName>
    <definedName name="부가가치" localSheetId="1">#REF!</definedName>
    <definedName name="부가가치" localSheetId="3">#REF!</definedName>
    <definedName name="부가가치">#REF!</definedName>
    <definedName name="비체적" localSheetId="1">#REF!</definedName>
    <definedName name="비체적" localSheetId="3">#REF!</definedName>
    <definedName name="비체적">#REF!</definedName>
    <definedName name="사고" localSheetId="1">#REF!</definedName>
    <definedName name="사고" localSheetId="3">#REF!</definedName>
    <definedName name="사고">#REF!</definedName>
    <definedName name="사고대책" localSheetId="1">#REF!</definedName>
    <definedName name="사고대책" localSheetId="3">#REF!</definedName>
    <definedName name="사고대책">#REF!</definedName>
    <definedName name="사고사" localSheetId="1">#REF!</definedName>
    <definedName name="사고사" localSheetId="3">#REF!</definedName>
    <definedName name="사고사">#REF!</definedName>
    <definedName name="생산" localSheetId="1">#REF!</definedName>
    <definedName name="생산" localSheetId="3">#REF!</definedName>
    <definedName name="생산">#REF!</definedName>
    <definedName name="생산계획" localSheetId="1" hidden="1">#REF!</definedName>
    <definedName name="생산계획" localSheetId="3" hidden="1">#REF!</definedName>
    <definedName name="생산계획" hidden="1">#REF!</definedName>
    <definedName name="세이름" localSheetId="1">#REF!</definedName>
    <definedName name="세이름" localSheetId="3">#REF!</definedName>
    <definedName name="세이름">#REF!</definedName>
    <definedName name="손익" localSheetId="1" hidden="1">#REF!</definedName>
    <definedName name="손익" localSheetId="3" hidden="1">#REF!</definedName>
    <definedName name="손익" hidden="1">#REF!</definedName>
    <definedName name="ㅇㅈㅇ" localSheetId="1">#REF!</definedName>
    <definedName name="ㅇㅈㅇ" localSheetId="3">#REF!</definedName>
    <definedName name="ㅇㅈㅇ">#REF!</definedName>
    <definedName name="압_력" localSheetId="1">#REF!</definedName>
    <definedName name="압_력" localSheetId="3">#REF!</definedName>
    <definedName name="압_력">#REF!</definedName>
    <definedName name="압력" localSheetId="1">#REF!</definedName>
    <definedName name="압력" localSheetId="3">#REF!</definedName>
    <definedName name="압력">#REF!</definedName>
    <definedName name="온_도" localSheetId="1">#REF!</definedName>
    <definedName name="온_도" localSheetId="3">#REF!</definedName>
    <definedName name="온_도">#REF!</definedName>
    <definedName name="온도" localSheetId="1">#REF!</definedName>
    <definedName name="온도" localSheetId="3">#REF!</definedName>
    <definedName name="온도">#REF!</definedName>
    <definedName name="자금보완투자계획" localSheetId="1">#REF!</definedName>
    <definedName name="자금보완투자계획" localSheetId="3">#REF!</definedName>
    <definedName name="자금보완투자계획">#REF!</definedName>
    <definedName name="제조원가" localSheetId="1">#REF!</definedName>
    <definedName name="제조원가" localSheetId="3">#REF!</definedName>
    <definedName name="제조원가">#REF!</definedName>
    <definedName name="제조원가2000" localSheetId="1" hidden="1">#REF!</definedName>
    <definedName name="제조원가2000" localSheetId="3" hidden="1">#REF!</definedName>
    <definedName name="제조원가2000" hidden="1">#REF!</definedName>
    <definedName name="집계" localSheetId="1">#REF!</definedName>
    <definedName name="집계" localSheetId="3">#REF!</definedName>
    <definedName name="집계">#REF!</definedName>
    <definedName name="ㅉㅇㅃ" localSheetId="1">#REF!</definedName>
    <definedName name="ㅉㅇㅃ" localSheetId="3">#REF!</definedName>
    <definedName name="ㅉㅇㅃ">#REF!</definedName>
    <definedName name="추진계획9" localSheetId="1">#REF!</definedName>
    <definedName name="추진계획9" localSheetId="3">#REF!</definedName>
    <definedName name="추진계획9">#REF!</definedName>
    <definedName name="추진계획9월" localSheetId="1">#REF!</definedName>
    <definedName name="추진계획9월" localSheetId="3">#REF!</definedName>
    <definedName name="추진계획9월">#REF!</definedName>
    <definedName name="ㅋㅌㅇㅊ" localSheetId="1">#REF!</definedName>
    <definedName name="ㅋㅌㅇㅊ" localSheetId="3">#REF!</definedName>
    <definedName name="ㅋㅌㅇㅊ">#REF!</definedName>
    <definedName name="표" localSheetId="1">#REF!</definedName>
    <definedName name="표" localSheetId="3">#REF!</definedName>
    <definedName name="표">#REF!</definedName>
    <definedName name="표지" localSheetId="1">#REF!</definedName>
    <definedName name="표지" localSheetId="3">#REF!</definedName>
    <definedName name="표지">#REF!</definedName>
    <definedName name="하반기계획" localSheetId="1">#REF!</definedName>
    <definedName name="하반기계획" localSheetId="3">#REF!</definedName>
    <definedName name="하반기계획">#REF!</definedName>
    <definedName name="환율" localSheetId="1">#REF!</definedName>
    <definedName name="환율" localSheetId="3">#REF!</definedName>
    <definedName name="환율">#REF!</definedName>
    <definedName name="借款" hidden="1">{#N/A,#N/A,FALSE,"970301";#N/A,#N/A,FALSE,"970302";#N/A,#N/A,FALSE,"970303";#N/A,#N/A,FALSE,"970304";#N/A,#N/A,FALSE,"COM1";#N/A,#N/A,FALSE,"COM2"}</definedName>
    <definedName name="啊啊" hidden="1">{"toptrial",#N/A,TRUE,"toptrial";"adjustment",#N/A,TRUE,"toptrial";"voucher",#N/A,TRUE,"toptrial"}</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4" i="8" l="1"/>
  <c r="R94" i="8"/>
  <c r="Q94" i="8"/>
  <c r="P94" i="8"/>
  <c r="C94" i="8"/>
  <c r="Y93" i="8"/>
  <c r="W93" i="8"/>
  <c r="V93" i="8"/>
  <c r="U93" i="8"/>
  <c r="T93" i="8"/>
  <c r="S93" i="8"/>
  <c r="R93" i="8"/>
  <c r="Q93" i="8"/>
  <c r="P93" i="8"/>
  <c r="C93" i="8"/>
  <c r="Y88" i="8"/>
  <c r="W88" i="8"/>
  <c r="V88" i="8"/>
  <c r="U88" i="8"/>
  <c r="T88" i="8"/>
  <c r="S88" i="8"/>
  <c r="R88" i="8"/>
  <c r="Q88" i="8"/>
  <c r="P88" i="8"/>
  <c r="F88" i="8"/>
  <c r="C88" i="8"/>
  <c r="S87" i="8"/>
  <c r="R87" i="8"/>
  <c r="Q87" i="8"/>
  <c r="P87" i="8"/>
  <c r="C87" i="8"/>
  <c r="Y82" i="8"/>
  <c r="X82" i="8"/>
  <c r="W82" i="8"/>
  <c r="V82" i="8"/>
  <c r="U82" i="8"/>
  <c r="T82" i="8"/>
  <c r="S82" i="8"/>
  <c r="R82" i="8"/>
  <c r="R80" i="8" s="1"/>
  <c r="Q82" i="8"/>
  <c r="P82" i="8"/>
  <c r="F82" i="8"/>
  <c r="E82" i="8"/>
  <c r="D82" i="8"/>
  <c r="C82" i="8"/>
  <c r="C92" i="8" s="1"/>
  <c r="C96" i="8" s="1"/>
  <c r="BC73" i="8"/>
  <c r="BB73" i="8"/>
  <c r="BA73" i="8"/>
  <c r="AY73" i="8"/>
  <c r="AW73" i="8"/>
  <c r="N73" i="8"/>
  <c r="AE73" i="8"/>
  <c r="AX73" i="8" s="1"/>
  <c r="AW72" i="8"/>
  <c r="C72" i="8"/>
  <c r="AY71" i="8"/>
  <c r="U80" i="8"/>
  <c r="T80" i="8"/>
  <c r="E80" i="8"/>
  <c r="BB64" i="8"/>
  <c r="BA64" i="8"/>
  <c r="AZ64" i="8"/>
  <c r="AY64" i="8"/>
  <c r="AX64" i="8"/>
  <c r="AW64" i="8"/>
  <c r="O54" i="8"/>
  <c r="N54" i="8"/>
  <c r="BC54" i="8"/>
  <c r="BB54" i="8"/>
  <c r="BA54" i="8"/>
  <c r="AW54" i="8"/>
  <c r="AI54" i="8"/>
  <c r="AZ54" i="8" s="1"/>
  <c r="O53" i="8"/>
  <c r="BC53" i="8"/>
  <c r="BA53" i="8"/>
  <c r="AW53" i="8"/>
  <c r="AI53" i="8"/>
  <c r="AZ53" i="8" s="1"/>
  <c r="AE53" i="8"/>
  <c r="AX53" i="8" s="1"/>
  <c r="W53" i="8"/>
  <c r="O51" i="8"/>
  <c r="BC51" i="8"/>
  <c r="BB51" i="8"/>
  <c r="L51" i="8"/>
  <c r="W51" i="8"/>
  <c r="N49" i="8"/>
  <c r="BC49" i="8"/>
  <c r="BB49" i="8"/>
  <c r="BA49" i="8"/>
  <c r="AW49" i="8"/>
  <c r="AI49" i="8"/>
  <c r="AZ49" i="8" s="1"/>
  <c r="AE49" i="8"/>
  <c r="AX49" i="8" s="1"/>
  <c r="O47" i="8"/>
  <c r="AW47" i="8"/>
  <c r="H47" i="8"/>
  <c r="G47" i="8"/>
  <c r="F47" i="8"/>
  <c r="AI47" i="8"/>
  <c r="AZ47" i="8" s="1"/>
  <c r="AE47" i="8"/>
  <c r="AX47" i="8" s="1"/>
  <c r="O46" i="8"/>
  <c r="AS48" i="8"/>
  <c r="AW46" i="8"/>
  <c r="H46" i="8"/>
  <c r="Y48" i="8"/>
  <c r="X48" i="8"/>
  <c r="F46" i="8"/>
  <c r="Q48" i="8"/>
  <c r="P48" i="8"/>
  <c r="AC44" i="8"/>
  <c r="D42" i="8"/>
  <c r="C42" i="8"/>
  <c r="BG41" i="8"/>
  <c r="BF41" i="8"/>
  <c r="C40" i="8"/>
  <c r="C39" i="8"/>
  <c r="C38" i="8"/>
  <c r="G37" i="8"/>
  <c r="E37" i="8"/>
  <c r="D37" i="8"/>
  <c r="AC32" i="8"/>
  <c r="AC31" i="8"/>
  <c r="N26" i="8"/>
  <c r="BF26" i="8" s="1"/>
  <c r="BA25" i="8"/>
  <c r="Y94" i="8"/>
  <c r="X94" i="8"/>
  <c r="W94" i="8"/>
  <c r="V94" i="8"/>
  <c r="U94" i="8"/>
  <c r="T94" i="8"/>
  <c r="F94" i="8"/>
  <c r="E94" i="8"/>
  <c r="D94" i="8"/>
  <c r="AU42" i="8"/>
  <c r="AT42" i="8"/>
  <c r="AS42" i="8"/>
  <c r="AR42" i="8"/>
  <c r="AM42" i="8"/>
  <c r="AL42" i="8"/>
  <c r="AK42" i="8"/>
  <c r="AJ42" i="8"/>
  <c r="AH42" i="8"/>
  <c r="AG42" i="8"/>
  <c r="AE42" i="8"/>
  <c r="AD42" i="8"/>
  <c r="AC42" i="8"/>
  <c r="AB42" i="8"/>
  <c r="AA42" i="8"/>
  <c r="Z42" i="8"/>
  <c r="Y42" i="8"/>
  <c r="X42" i="8"/>
  <c r="W42" i="8"/>
  <c r="V42" i="8"/>
  <c r="U42" i="8"/>
  <c r="T42" i="8"/>
  <c r="S42" i="8"/>
  <c r="R42" i="8"/>
  <c r="Q42" i="8"/>
  <c r="P42" i="8"/>
  <c r="L42" i="8"/>
  <c r="K42" i="8"/>
  <c r="J42" i="8"/>
  <c r="I42" i="8"/>
  <c r="H42" i="8"/>
  <c r="G42" i="8"/>
  <c r="F42" i="8"/>
  <c r="E42" i="8"/>
  <c r="AW22" i="8"/>
  <c r="D92" i="8"/>
  <c r="AY19" i="8"/>
  <c r="X93" i="8"/>
  <c r="G19" i="8"/>
  <c r="F19" i="8"/>
  <c r="F93" i="8" s="1"/>
  <c r="E93" i="8"/>
  <c r="D93" i="8"/>
  <c r="BA18" i="8"/>
  <c r="X88" i="8"/>
  <c r="E88" i="8"/>
  <c r="D88" i="8"/>
  <c r="BA16" i="8"/>
  <c r="Y87" i="8"/>
  <c r="X87" i="8"/>
  <c r="W87" i="8"/>
  <c r="W90" i="8" s="1"/>
  <c r="V87" i="8"/>
  <c r="V90" i="8" s="1"/>
  <c r="T87" i="8"/>
  <c r="F87" i="8"/>
  <c r="D87" i="8"/>
  <c r="BG14" i="8"/>
  <c r="BF14" i="8"/>
  <c r="BC14" i="8"/>
  <c r="BB14" i="8"/>
  <c r="BA14" i="8"/>
  <c r="AZ14" i="8"/>
  <c r="AY14" i="8"/>
  <c r="AX14" i="8"/>
  <c r="AW14" i="8"/>
  <c r="BG13" i="8"/>
  <c r="BF13" i="8"/>
  <c r="BC13" i="8"/>
  <c r="BB13" i="8"/>
  <c r="BA13" i="8"/>
  <c r="AZ13" i="8"/>
  <c r="AY13" i="8"/>
  <c r="AX13" i="8"/>
  <c r="AW13" i="8"/>
  <c r="BS9" i="8"/>
  <c r="AE9" i="8"/>
  <c r="AD9" i="8"/>
  <c r="AC9" i="8"/>
  <c r="AB9" i="8"/>
  <c r="AA9" i="8"/>
  <c r="Z9" i="8"/>
  <c r="Y9" i="8"/>
  <c r="X9" i="8"/>
  <c r="W9" i="8"/>
  <c r="V9" i="8"/>
  <c r="U9" i="8"/>
  <c r="T9" i="8"/>
  <c r="S9" i="8"/>
  <c r="R9" i="8"/>
  <c r="Q9" i="8"/>
  <c r="P9" i="8"/>
  <c r="I9" i="8"/>
  <c r="BB8" i="8"/>
  <c r="AZ8" i="8"/>
  <c r="AX8" i="8"/>
  <c r="AE8" i="8"/>
  <c r="AD8" i="8"/>
  <c r="AC8" i="8"/>
  <c r="AB8" i="8"/>
  <c r="AA8" i="8"/>
  <c r="Z8" i="8"/>
  <c r="Y8" i="8"/>
  <c r="X8" i="8"/>
  <c r="W8" i="8"/>
  <c r="V8" i="8"/>
  <c r="U8" i="8"/>
  <c r="T8" i="8"/>
  <c r="S8" i="8"/>
  <c r="R8" i="8"/>
  <c r="Q8" i="8"/>
  <c r="P8" i="8"/>
  <c r="I8" i="8"/>
  <c r="Y7" i="8"/>
  <c r="X7" i="8"/>
  <c r="W7" i="8"/>
  <c r="V7" i="8"/>
  <c r="U7" i="8"/>
  <c r="T7" i="8"/>
  <c r="S7" i="8"/>
  <c r="R7" i="8"/>
  <c r="Q7" i="8"/>
  <c r="P7" i="8"/>
  <c r="AC6" i="8"/>
  <c r="G6" i="8"/>
  <c r="AC5" i="8"/>
  <c r="G5" i="8"/>
  <c r="F7" i="8"/>
  <c r="E7" i="8"/>
  <c r="D7" i="8"/>
  <c r="C7" i="8"/>
  <c r="A1" i="8"/>
  <c r="BD79" i="7"/>
  <c r="AC78" i="7"/>
  <c r="BC73" i="7"/>
  <c r="BB73" i="7"/>
  <c r="BA73" i="7"/>
  <c r="AY73" i="7"/>
  <c r="AW73" i="7"/>
  <c r="N73" i="7"/>
  <c r="AI73" i="7"/>
  <c r="AZ73" i="7" s="1"/>
  <c r="AE73" i="7"/>
  <c r="AX73" i="7" s="1"/>
  <c r="W73" i="7"/>
  <c r="K73" i="7"/>
  <c r="BA72" i="7"/>
  <c r="AW72" i="7"/>
  <c r="BB71" i="7"/>
  <c r="AW71" i="7"/>
  <c r="W71" i="7"/>
  <c r="S71" i="7"/>
  <c r="BB70" i="7"/>
  <c r="AW70" i="7"/>
  <c r="W70" i="7"/>
  <c r="S70" i="7"/>
  <c r="AW68" i="7"/>
  <c r="P69" i="7"/>
  <c r="P74" i="7" s="1"/>
  <c r="BB64" i="7"/>
  <c r="BA64" i="7"/>
  <c r="AZ64" i="7"/>
  <c r="AY64" i="7"/>
  <c r="AX64" i="7"/>
  <c r="AW64" i="7"/>
  <c r="AC63" i="7"/>
  <c r="AW54" i="7"/>
  <c r="N54" i="7"/>
  <c r="BC54" i="7"/>
  <c r="BA54" i="7"/>
  <c r="AY54" i="7"/>
  <c r="AI54" i="7"/>
  <c r="AZ54" i="7" s="1"/>
  <c r="AE54" i="7"/>
  <c r="AX54" i="7" s="1"/>
  <c r="AW53" i="7"/>
  <c r="N53" i="7"/>
  <c r="BC53" i="7"/>
  <c r="BB53" i="7"/>
  <c r="AY53" i="7"/>
  <c r="AI53" i="7"/>
  <c r="AZ53" i="7" s="1"/>
  <c r="AE53" i="7"/>
  <c r="AX53" i="7" s="1"/>
  <c r="F53" i="7"/>
  <c r="AW51" i="7"/>
  <c r="K51" i="7"/>
  <c r="BA51" i="7"/>
  <c r="AY51" i="7"/>
  <c r="N51" i="7"/>
  <c r="AI51" i="7"/>
  <c r="AZ51" i="7" s="1"/>
  <c r="W51" i="7"/>
  <c r="AW49" i="7"/>
  <c r="N49" i="7"/>
  <c r="BC49" i="7"/>
  <c r="BA49" i="7"/>
  <c r="AY49" i="7"/>
  <c r="AI49" i="7"/>
  <c r="AZ49" i="7" s="1"/>
  <c r="AE49" i="7"/>
  <c r="AX49" i="7" s="1"/>
  <c r="AW47" i="7"/>
  <c r="BC47" i="7"/>
  <c r="BB47" i="7"/>
  <c r="BA47" i="7"/>
  <c r="AY47" i="7"/>
  <c r="AE47" i="7"/>
  <c r="AX47" i="7" s="1"/>
  <c r="AW46" i="7"/>
  <c r="N46" i="7"/>
  <c r="K46" i="7"/>
  <c r="BA46" i="7"/>
  <c r="Z48" i="7"/>
  <c r="AI46" i="7"/>
  <c r="AZ46" i="7" s="1"/>
  <c r="G48" i="7"/>
  <c r="D42" i="7"/>
  <c r="C42" i="7"/>
  <c r="BG41" i="7"/>
  <c r="BF41" i="7"/>
  <c r="AW40" i="7"/>
  <c r="AW39" i="7"/>
  <c r="AW38" i="7"/>
  <c r="AJ37" i="7"/>
  <c r="AW35" i="7"/>
  <c r="BG34" i="7"/>
  <c r="BG33" i="7"/>
  <c r="I31" i="7"/>
  <c r="AE31" i="7" s="1"/>
  <c r="AA31" i="7"/>
  <c r="Z31" i="7" s="1"/>
  <c r="Y31" i="7" s="1"/>
  <c r="X31" i="7" s="1"/>
  <c r="W31" i="7" s="1"/>
  <c r="V31" i="7" s="1"/>
  <c r="U31" i="7" s="1"/>
  <c r="T31" i="7" s="1"/>
  <c r="S31" i="7" s="1"/>
  <c r="R31" i="7" s="1"/>
  <c r="Q31" i="7" s="1"/>
  <c r="P31" i="7" s="1"/>
  <c r="AW30" i="7"/>
  <c r="W30" i="7"/>
  <c r="N26" i="7"/>
  <c r="BA25" i="7"/>
  <c r="AW25" i="7"/>
  <c r="AM42" i="7"/>
  <c r="AK42" i="7"/>
  <c r="AJ42" i="7"/>
  <c r="AH42" i="7"/>
  <c r="AG42" i="7"/>
  <c r="AE42" i="7"/>
  <c r="AB42" i="7"/>
  <c r="AA42" i="7"/>
  <c r="Z42" i="7"/>
  <c r="Y42" i="7"/>
  <c r="X42" i="7"/>
  <c r="W42" i="7"/>
  <c r="V42" i="7"/>
  <c r="U42" i="7"/>
  <c r="T42" i="7"/>
  <c r="S42" i="7"/>
  <c r="R42" i="7"/>
  <c r="Q42" i="7"/>
  <c r="P42" i="7"/>
  <c r="L42" i="7"/>
  <c r="J42" i="7"/>
  <c r="I42" i="7"/>
  <c r="H42" i="7"/>
  <c r="G42" i="7"/>
  <c r="F42" i="7"/>
  <c r="E42" i="7"/>
  <c r="AW22" i="7"/>
  <c r="AW21" i="7"/>
  <c r="BA19" i="7"/>
  <c r="AW19" i="7"/>
  <c r="AW18" i="7"/>
  <c r="V79" i="7"/>
  <c r="P79" i="7"/>
  <c r="G79" i="7"/>
  <c r="F79" i="7"/>
  <c r="E79" i="7"/>
  <c r="AB60" i="7"/>
  <c r="AA60" i="7"/>
  <c r="T60" i="7"/>
  <c r="S60" i="7"/>
  <c r="M17" i="7"/>
  <c r="L60" i="7"/>
  <c r="BF14" i="7"/>
  <c r="BC14" i="7"/>
  <c r="BF13" i="7"/>
  <c r="BC13" i="7"/>
  <c r="AW12" i="7"/>
  <c r="BQ9" i="7"/>
  <c r="O9" i="7"/>
  <c r="N9" i="7"/>
  <c r="AI9" i="7"/>
  <c r="O8" i="7"/>
  <c r="Y7" i="7"/>
  <c r="X7" i="7"/>
  <c r="W7" i="7"/>
  <c r="V7" i="7"/>
  <c r="U7" i="7"/>
  <c r="T7" i="7"/>
  <c r="S7" i="7"/>
  <c r="R7" i="7"/>
  <c r="Q7" i="7"/>
  <c r="P7" i="7"/>
  <c r="G6" i="7"/>
  <c r="AW5" i="7"/>
  <c r="G5" i="7"/>
  <c r="F7" i="7"/>
  <c r="E7" i="7"/>
  <c r="D7" i="7"/>
  <c r="C7" i="7"/>
  <c r="H4" i="7"/>
  <c r="Q90" i="8" l="1"/>
  <c r="G7" i="7"/>
  <c r="F90" i="8"/>
  <c r="G7" i="8"/>
  <c r="AZ72" i="8"/>
  <c r="AN36" i="8"/>
  <c r="BA35" i="8"/>
  <c r="BA67" i="8"/>
  <c r="BA68" i="8"/>
  <c r="BB72" i="8"/>
  <c r="U69" i="8"/>
  <c r="U74" i="8" s="1"/>
  <c r="AW68" i="8"/>
  <c r="V48" i="8"/>
  <c r="V50" i="8" s="1"/>
  <c r="V55" i="8" s="1"/>
  <c r="AD48" i="8"/>
  <c r="AD50" i="8" s="1"/>
  <c r="AD55" i="8" s="1"/>
  <c r="BB67" i="8"/>
  <c r="AY21" i="7"/>
  <c r="AW48" i="7"/>
  <c r="AW52" i="7"/>
  <c r="AL17" i="7"/>
  <c r="BB18" i="7"/>
  <c r="AE22" i="7"/>
  <c r="AX22" i="7" s="1"/>
  <c r="AT37" i="7"/>
  <c r="O64" i="8"/>
  <c r="BC64" i="7"/>
  <c r="M37" i="8"/>
  <c r="M46" i="8"/>
  <c r="AU37" i="8"/>
  <c r="L37" i="8"/>
  <c r="BB30" i="7"/>
  <c r="BA38" i="7"/>
  <c r="BS12" i="8"/>
  <c r="X90" i="8"/>
  <c r="BB30" i="8"/>
  <c r="BA65" i="8"/>
  <c r="AX12" i="7"/>
  <c r="D90" i="8"/>
  <c r="AK52" i="8"/>
  <c r="X17" i="7"/>
  <c r="K79" i="7"/>
  <c r="AY30" i="7"/>
  <c r="AR17" i="8"/>
  <c r="AR20" i="8" s="1"/>
  <c r="AR28" i="8" s="1"/>
  <c r="AR91" i="8" s="1"/>
  <c r="AY35" i="8"/>
  <c r="AT37" i="8"/>
  <c r="P52" i="8"/>
  <c r="AT52" i="8"/>
  <c r="BC67" i="8"/>
  <c r="T90" i="8"/>
  <c r="Q52" i="8"/>
  <c r="AN69" i="8"/>
  <c r="AJ52" i="7"/>
  <c r="BA22" i="8"/>
  <c r="BA30" i="8"/>
  <c r="BA66" i="8"/>
  <c r="AU37" i="7"/>
  <c r="BS23" i="8"/>
  <c r="AR37" i="8"/>
  <c r="AR48" i="8"/>
  <c r="AR50" i="8" s="1"/>
  <c r="AR55" i="8" s="1"/>
  <c r="BS16" i="8"/>
  <c r="AO37" i="8"/>
  <c r="AU17" i="8"/>
  <c r="AU20" i="8" s="1"/>
  <c r="AU28" i="8" s="1"/>
  <c r="AU91" i="8" s="1"/>
  <c r="K54" i="8"/>
  <c r="BB22" i="8"/>
  <c r="L54" i="7"/>
  <c r="O52" i="8"/>
  <c r="AU52" i="8"/>
  <c r="M48" i="7"/>
  <c r="O48" i="8"/>
  <c r="M53" i="8"/>
  <c r="M51" i="8"/>
  <c r="M54" i="8"/>
  <c r="O39" i="8"/>
  <c r="AU48" i="8"/>
  <c r="AK17" i="7"/>
  <c r="AK20" i="7" s="1"/>
  <c r="AK29" i="7" s="1"/>
  <c r="F92" i="8"/>
  <c r="F96" i="8" s="1"/>
  <c r="F98" i="8" s="1"/>
  <c r="H52" i="8"/>
  <c r="BC70" i="8"/>
  <c r="O72" i="8"/>
  <c r="AJ48" i="7"/>
  <c r="O30" i="8"/>
  <c r="BC52" i="8"/>
  <c r="AY5" i="7"/>
  <c r="BO48" i="7"/>
  <c r="BO50" i="7" s="1"/>
  <c r="BO55" i="7" s="1"/>
  <c r="BC66" i="7"/>
  <c r="AP74" i="7"/>
  <c r="Y90" i="8"/>
  <c r="N65" i="8"/>
  <c r="AU69" i="7"/>
  <c r="AU74" i="7" s="1"/>
  <c r="AD52" i="8"/>
  <c r="AS69" i="8"/>
  <c r="AS74" i="8" s="1"/>
  <c r="R90" i="8"/>
  <c r="BB35" i="7"/>
  <c r="AE39" i="7"/>
  <c r="AX39" i="7" s="1"/>
  <c r="BB16" i="8"/>
  <c r="U48" i="8"/>
  <c r="V52" i="8"/>
  <c r="AF52" i="8"/>
  <c r="AR52" i="8"/>
  <c r="L54" i="8"/>
  <c r="O73" i="8"/>
  <c r="S90" i="8"/>
  <c r="BA5" i="7"/>
  <c r="AK37" i="7"/>
  <c r="BB18" i="8"/>
  <c r="T92" i="8"/>
  <c r="T96" i="8" s="1"/>
  <c r="T98" i="8" s="1"/>
  <c r="AW21" i="8"/>
  <c r="BB21" i="8"/>
  <c r="AW35" i="8"/>
  <c r="L79" i="7"/>
  <c r="AY25" i="7"/>
  <c r="BA66" i="7"/>
  <c r="O66" i="7"/>
  <c r="BC16" i="8"/>
  <c r="AY22" i="8"/>
  <c r="BQ37" i="8"/>
  <c r="W48" i="8"/>
  <c r="W50" i="8" s="1"/>
  <c r="W55" i="8" s="1"/>
  <c r="AF48" i="8"/>
  <c r="AF50" i="8" s="1"/>
  <c r="AF55" i="8" s="1"/>
  <c r="K49" i="8"/>
  <c r="AY66" i="8"/>
  <c r="F48" i="8"/>
  <c r="T79" i="7"/>
  <c r="N70" i="7"/>
  <c r="N71" i="8"/>
  <c r="Z7" i="7"/>
  <c r="O68" i="7"/>
  <c r="O22" i="8"/>
  <c r="E48" i="8"/>
  <c r="P76" i="8" s="1"/>
  <c r="C48" i="7"/>
  <c r="BC65" i="7"/>
  <c r="O12" i="8"/>
  <c r="AQ18" i="8"/>
  <c r="N18" i="8" s="1"/>
  <c r="BF18" i="8" s="1"/>
  <c r="BC23" i="8"/>
  <c r="BC42" i="8" s="1"/>
  <c r="O35" i="8"/>
  <c r="Z48" i="8"/>
  <c r="Z50" i="8" s="1"/>
  <c r="L49" i="8"/>
  <c r="AO52" i="8"/>
  <c r="AM7" i="7"/>
  <c r="AL52" i="8"/>
  <c r="H69" i="8"/>
  <c r="H74" i="8" s="1"/>
  <c r="AD7" i="7"/>
  <c r="BC6" i="7"/>
  <c r="BC7" i="7" s="1"/>
  <c r="AY18" i="7"/>
  <c r="BB35" i="8"/>
  <c r="BC40" i="8"/>
  <c r="BA72" i="8"/>
  <c r="AY6" i="7"/>
  <c r="AY7" i="7" s="1"/>
  <c r="AQ9" i="7"/>
  <c r="BB66" i="7"/>
  <c r="AY72" i="7"/>
  <c r="AE16" i="8"/>
  <c r="AX16" i="8" s="1"/>
  <c r="AN52" i="8"/>
  <c r="BQ52" i="8"/>
  <c r="AX67" i="8"/>
  <c r="BB12" i="7"/>
  <c r="BA35" i="7"/>
  <c r="AY39" i="7"/>
  <c r="N68" i="8"/>
  <c r="BB71" i="8"/>
  <c r="AK69" i="7"/>
  <c r="AK74" i="7" s="1"/>
  <c r="J7" i="7"/>
  <c r="AL20" i="7"/>
  <c r="AL48" i="7"/>
  <c r="AL69" i="7"/>
  <c r="O67" i="7"/>
  <c r="U17" i="7"/>
  <c r="U20" i="7" s="1"/>
  <c r="U28" i="7" s="1"/>
  <c r="AD17" i="7"/>
  <c r="AD20" i="7" s="1"/>
  <c r="AD29" i="7" s="1"/>
  <c r="AE40" i="7"/>
  <c r="AX40" i="7" s="1"/>
  <c r="AP52" i="7"/>
  <c r="BB67" i="7"/>
  <c r="AX68" i="7"/>
  <c r="AX79" i="7" s="1"/>
  <c r="N68" i="7"/>
  <c r="BC70" i="7"/>
  <c r="AE71" i="7"/>
  <c r="AX71" i="7" s="1"/>
  <c r="BA71" i="7"/>
  <c r="O71" i="7"/>
  <c r="H48" i="7"/>
  <c r="H76" i="7" s="1"/>
  <c r="AH7" i="7"/>
  <c r="AS7" i="7"/>
  <c r="AK79" i="7"/>
  <c r="AI25" i="7"/>
  <c r="AZ25" i="7" s="1"/>
  <c r="BO44" i="7"/>
  <c r="U48" i="7"/>
  <c r="U50" i="7" s="1"/>
  <c r="AD48" i="7"/>
  <c r="AD50" i="7" s="1"/>
  <c r="AD55" i="7" s="1"/>
  <c r="AN48" i="7"/>
  <c r="AH52" i="7"/>
  <c r="AQ52" i="7"/>
  <c r="K53" i="7"/>
  <c r="AI66" i="7"/>
  <c r="AO74" i="7"/>
  <c r="AE25" i="7"/>
  <c r="AX25" i="7" s="1"/>
  <c r="AE21" i="7"/>
  <c r="AA48" i="7"/>
  <c r="AE72" i="7"/>
  <c r="AX72" i="7" s="1"/>
  <c r="BB5" i="7"/>
  <c r="M7" i="7"/>
  <c r="AJ7" i="7"/>
  <c r="AT7" i="7"/>
  <c r="W17" i="7"/>
  <c r="W20" i="7" s="1"/>
  <c r="W28" i="7" s="1"/>
  <c r="AA16" i="7"/>
  <c r="AA79" i="7" s="1"/>
  <c r="BB19" i="7"/>
  <c r="AI30" i="7"/>
  <c r="AL37" i="7"/>
  <c r="D48" i="7"/>
  <c r="L48" i="7"/>
  <c r="V48" i="7"/>
  <c r="AF48" i="7"/>
  <c r="AF50" i="7" s="1"/>
  <c r="AG69" i="7"/>
  <c r="AG74" i="7" s="1"/>
  <c r="AY66" i="7"/>
  <c r="N72" i="7"/>
  <c r="X20" i="7"/>
  <c r="X28" i="7" s="1"/>
  <c r="AE16" i="7"/>
  <c r="AX16" i="7" s="1"/>
  <c r="AB79" i="7"/>
  <c r="BA18" i="7"/>
  <c r="BA30" i="7"/>
  <c r="AA38" i="7"/>
  <c r="BB40" i="7"/>
  <c r="Z52" i="7"/>
  <c r="M69" i="7"/>
  <c r="M74" i="7" s="1"/>
  <c r="AH69" i="7"/>
  <c r="AH74" i="7" s="1"/>
  <c r="AI70" i="7"/>
  <c r="AZ70" i="7" s="1"/>
  <c r="AZ72" i="7"/>
  <c r="AY16" i="7"/>
  <c r="I7" i="7"/>
  <c r="BC5" i="7"/>
  <c r="BA68" i="7"/>
  <c r="O72" i="7"/>
  <c r="BF26" i="7"/>
  <c r="AY40" i="7"/>
  <c r="BB70" i="8"/>
  <c r="AA7" i="7"/>
  <c r="AK7" i="7"/>
  <c r="G17" i="7"/>
  <c r="G20" i="7" s="1"/>
  <c r="G29" i="7" s="1"/>
  <c r="AE19" i="7"/>
  <c r="AI22" i="7"/>
  <c r="AZ22" i="7" s="1"/>
  <c r="BB22" i="7"/>
  <c r="Y25" i="7"/>
  <c r="AE35" i="7"/>
  <c r="AX35" i="7" s="1"/>
  <c r="AI38" i="7"/>
  <c r="AZ38" i="7" s="1"/>
  <c r="J37" i="7"/>
  <c r="T48" i="7"/>
  <c r="AB48" i="7"/>
  <c r="AB50" i="7" s="1"/>
  <c r="AB55" i="7" s="1"/>
  <c r="AM48" i="7"/>
  <c r="BB46" i="7"/>
  <c r="K47" i="7"/>
  <c r="K48" i="7" s="1"/>
  <c r="AI22" i="8"/>
  <c r="AZ22" i="8" s="1"/>
  <c r="S48" i="7"/>
  <c r="J48" i="7"/>
  <c r="AI47" i="7"/>
  <c r="AZ47" i="7" s="1"/>
  <c r="H5" i="7"/>
  <c r="AB7" i="7"/>
  <c r="AL7" i="7"/>
  <c r="AW6" i="7"/>
  <c r="AI16" i="7"/>
  <c r="AZ16" i="7" s="1"/>
  <c r="AI19" i="7"/>
  <c r="AZ19" i="7" s="1"/>
  <c r="AY23" i="7"/>
  <c r="AW23" i="7"/>
  <c r="AY35" i="7"/>
  <c r="AA37" i="7"/>
  <c r="K40" i="7"/>
  <c r="BA40" i="7"/>
  <c r="BA70" i="7"/>
  <c r="BC19" i="8"/>
  <c r="AI21" i="8"/>
  <c r="AZ21" i="8" s="1"/>
  <c r="BC22" i="8"/>
  <c r="W69" i="8"/>
  <c r="W74" i="8" s="1"/>
  <c r="BB66" i="8"/>
  <c r="AZ30" i="7"/>
  <c r="AM52" i="8"/>
  <c r="K51" i="8"/>
  <c r="AA39" i="7"/>
  <c r="AI5" i="7"/>
  <c r="AZ5" i="7" s="1"/>
  <c r="K7" i="7"/>
  <c r="BO7" i="7"/>
  <c r="AI18" i="7"/>
  <c r="AZ18" i="7" s="1"/>
  <c r="AY22" i="7"/>
  <c r="AE30" i="7"/>
  <c r="AX30" i="7" s="1"/>
  <c r="I37" i="7"/>
  <c r="E48" i="7"/>
  <c r="E76" i="7" s="1"/>
  <c r="W48" i="7"/>
  <c r="BA48" i="7"/>
  <c r="J52" i="7"/>
  <c r="AW67" i="7"/>
  <c r="AW66" i="7"/>
  <c r="K53" i="8"/>
  <c r="BB53" i="8"/>
  <c r="BB52" i="8" s="1"/>
  <c r="AQ22" i="8"/>
  <c r="N22" i="8" s="1"/>
  <c r="L7" i="7"/>
  <c r="AO7" i="7"/>
  <c r="AY19" i="7"/>
  <c r="S38" i="7"/>
  <c r="AI39" i="7"/>
  <c r="AZ39" i="7" s="1"/>
  <c r="F48" i="7"/>
  <c r="G76" i="7" s="1"/>
  <c r="P48" i="7"/>
  <c r="P50" i="7" s="1"/>
  <c r="P55" i="7" s="1"/>
  <c r="X48" i="7"/>
  <c r="L51" i="7"/>
  <c r="AX67" i="7"/>
  <c r="AX66" i="7"/>
  <c r="AQ5" i="7"/>
  <c r="AG7" i="7"/>
  <c r="AR7" i="7"/>
  <c r="BA22" i="7"/>
  <c r="BA39" i="7"/>
  <c r="BC69" i="7"/>
  <c r="P92" i="8"/>
  <c r="P96" i="8" s="1"/>
  <c r="O40" i="8"/>
  <c r="BA71" i="8"/>
  <c r="O71" i="8"/>
  <c r="I69" i="7"/>
  <c r="I74" i="7" s="1"/>
  <c r="AY68" i="7"/>
  <c r="AY79" i="7" s="1"/>
  <c r="O70" i="7"/>
  <c r="R48" i="8"/>
  <c r="R76" i="8" s="1"/>
  <c r="AT48" i="8"/>
  <c r="AB52" i="8"/>
  <c r="O67" i="8"/>
  <c r="R48" i="7"/>
  <c r="S76" i="7" s="1"/>
  <c r="AL52" i="7"/>
  <c r="N64" i="7"/>
  <c r="J69" i="7"/>
  <c r="J74" i="7" s="1"/>
  <c r="Z69" i="7"/>
  <c r="Z74" i="7" s="1"/>
  <c r="AX70" i="7"/>
  <c r="BC15" i="8"/>
  <c r="BC60" i="8" s="1"/>
  <c r="AX35" i="8"/>
  <c r="AQ40" i="8"/>
  <c r="N40" i="8" s="1"/>
  <c r="H48" i="8"/>
  <c r="H50" i="8" s="1"/>
  <c r="H55" i="8" s="1"/>
  <c r="N66" i="8"/>
  <c r="AW67" i="8"/>
  <c r="AY70" i="8"/>
  <c r="AM52" i="7"/>
  <c r="AM69" i="7"/>
  <c r="AM74" i="7" s="1"/>
  <c r="BB65" i="7"/>
  <c r="BB23" i="8"/>
  <c r="BB42" i="8" s="1"/>
  <c r="AW25" i="8"/>
  <c r="AR36" i="8"/>
  <c r="G52" i="8"/>
  <c r="K69" i="8"/>
  <c r="K74" i="8" s="1"/>
  <c r="AI66" i="8"/>
  <c r="AZ66" i="8" s="1"/>
  <c r="C90" i="8"/>
  <c r="C98" i="8" s="1"/>
  <c r="AN52" i="7"/>
  <c r="AI52" i="7"/>
  <c r="L69" i="7"/>
  <c r="L74" i="7" s="1"/>
  <c r="Q69" i="7"/>
  <c r="Q74" i="7" s="1"/>
  <c r="N66" i="7"/>
  <c r="AY70" i="7"/>
  <c r="AP36" i="8"/>
  <c r="AF65" i="8"/>
  <c r="BC71" i="8"/>
  <c r="P90" i="8"/>
  <c r="AF52" i="7"/>
  <c r="BA67" i="7"/>
  <c r="BB68" i="7"/>
  <c r="AY71" i="7"/>
  <c r="BC72" i="7"/>
  <c r="AP37" i="8"/>
  <c r="Y52" i="8"/>
  <c r="X52" i="8"/>
  <c r="N67" i="8"/>
  <c r="BA70" i="8"/>
  <c r="O70" i="8"/>
  <c r="O64" i="7"/>
  <c r="AE25" i="8"/>
  <c r="AX25" i="8" s="1"/>
  <c r="W52" i="8"/>
  <c r="AG69" i="8"/>
  <c r="AG74" i="8" s="1"/>
  <c r="L60" i="8"/>
  <c r="L62" i="8" s="1"/>
  <c r="AS60" i="8"/>
  <c r="AS36" i="8"/>
  <c r="AA16" i="8"/>
  <c r="AA79" i="8" s="1"/>
  <c r="AQ16" i="8"/>
  <c r="BA79" i="8"/>
  <c r="AE18" i="8"/>
  <c r="AW18" i="8"/>
  <c r="AW19" i="8"/>
  <c r="O19" i="8"/>
  <c r="X92" i="8"/>
  <c r="X96" i="8" s="1"/>
  <c r="X98" i="8" s="1"/>
  <c r="BC21" i="8"/>
  <c r="Y22" i="8"/>
  <c r="Y92" i="8" s="1"/>
  <c r="Y96" i="8" s="1"/>
  <c r="AQ38" i="8"/>
  <c r="AN37" i="8"/>
  <c r="AS50" i="8"/>
  <c r="AS55" i="8" s="1"/>
  <c r="M60" i="8"/>
  <c r="AT60" i="8"/>
  <c r="AT36" i="8"/>
  <c r="BS15" i="8"/>
  <c r="AY16" i="8"/>
  <c r="AC88" i="8"/>
  <c r="AC93" i="8"/>
  <c r="Q92" i="8"/>
  <c r="Q96" i="8" s="1"/>
  <c r="Q98" i="8" s="1"/>
  <c r="AY21" i="8"/>
  <c r="BC38" i="8"/>
  <c r="AR79" i="8"/>
  <c r="O16" i="8"/>
  <c r="R92" i="8"/>
  <c r="R96" i="8" s="1"/>
  <c r="R98" i="8" s="1"/>
  <c r="AE21" i="8"/>
  <c r="S92" i="8"/>
  <c r="S96" i="8" s="1"/>
  <c r="O21" i="8"/>
  <c r="BA21" i="8"/>
  <c r="M42" i="8"/>
  <c r="AW23" i="8"/>
  <c r="AY25" i="8"/>
  <c r="BC30" i="8"/>
  <c r="AO60" i="8"/>
  <c r="AO36" i="8"/>
  <c r="AO17" i="8"/>
  <c r="BC18" i="8"/>
  <c r="AY18" i="8"/>
  <c r="AX23" i="8"/>
  <c r="AA25" i="8"/>
  <c r="BC25" i="8"/>
  <c r="AQ30" i="8"/>
  <c r="N30" i="8" s="1"/>
  <c r="AC82" i="8"/>
  <c r="AC92" i="8" s="1"/>
  <c r="AC7" i="8"/>
  <c r="BB25" i="8"/>
  <c r="AQ12" i="8"/>
  <c r="N12" i="8" s="1"/>
  <c r="AP60" i="8"/>
  <c r="E87" i="8"/>
  <c r="E90" i="8" s="1"/>
  <c r="E79" i="8"/>
  <c r="AB79" i="8"/>
  <c r="AK79" i="8"/>
  <c r="L17" i="8"/>
  <c r="O23" i="8"/>
  <c r="AN42" i="8"/>
  <c r="AC94" i="8"/>
  <c r="AE19" i="8"/>
  <c r="BC12" i="8"/>
  <c r="J60" i="8"/>
  <c r="AQ15" i="8"/>
  <c r="AC87" i="8"/>
  <c r="AC79" i="8"/>
  <c r="AW16" i="8"/>
  <c r="M17" i="8"/>
  <c r="AS17" i="8"/>
  <c r="AI18" i="8"/>
  <c r="BA19" i="8"/>
  <c r="AE22" i="8"/>
  <c r="AX22" i="8" s="1"/>
  <c r="AF42" i="8"/>
  <c r="AY23" i="8"/>
  <c r="AI25" i="8"/>
  <c r="O42" i="8"/>
  <c r="J79" i="8"/>
  <c r="AI16" i="8"/>
  <c r="AZ16" i="8" s="1"/>
  <c r="AS79" i="8"/>
  <c r="J17" i="8"/>
  <c r="J20" i="8" s="1"/>
  <c r="O15" i="8"/>
  <c r="U87" i="8"/>
  <c r="U90" i="8" s="1"/>
  <c r="U79" i="8"/>
  <c r="AT17" i="8"/>
  <c r="AT20" i="8" s="1"/>
  <c r="O18" i="8"/>
  <c r="AI19" i="8"/>
  <c r="AQ19" i="8"/>
  <c r="BB19" i="8"/>
  <c r="N53" i="8"/>
  <c r="L53" i="8"/>
  <c r="BC39" i="8"/>
  <c r="I48" i="8"/>
  <c r="AE46" i="8"/>
  <c r="U50" i="8"/>
  <c r="U55" i="8" s="1"/>
  <c r="AW48" i="8"/>
  <c r="BC35" i="8"/>
  <c r="C52" i="8"/>
  <c r="T52" i="8"/>
  <c r="AW51" i="8"/>
  <c r="AC52" i="8"/>
  <c r="AU60" i="8"/>
  <c r="AU36" i="8"/>
  <c r="AN17" i="8"/>
  <c r="AN20" i="8" s="1"/>
  <c r="G93" i="8"/>
  <c r="D96" i="8"/>
  <c r="U92" i="8"/>
  <c r="U96" i="8" s="1"/>
  <c r="O25" i="8"/>
  <c r="AA37" i="8"/>
  <c r="AQ39" i="8"/>
  <c r="G88" i="8"/>
  <c r="G82" i="8"/>
  <c r="G92" i="8" s="1"/>
  <c r="AN60" i="8"/>
  <c r="AN62" i="8" s="1"/>
  <c r="G87" i="8"/>
  <c r="E92" i="8"/>
  <c r="E96" i="8" s="1"/>
  <c r="V92" i="8"/>
  <c r="V96" i="8" s="1"/>
  <c r="V98" i="8" s="1"/>
  <c r="AI23" i="8"/>
  <c r="AI42" i="8" s="1"/>
  <c r="P50" i="8"/>
  <c r="D80" i="8"/>
  <c r="D79" i="8"/>
  <c r="W92" i="8"/>
  <c r="W96" i="8" s="1"/>
  <c r="W98" i="8" s="1"/>
  <c r="BA23" i="8"/>
  <c r="Y76" i="8"/>
  <c r="Y50" i="8"/>
  <c r="Y55" i="8" s="1"/>
  <c r="D52" i="8"/>
  <c r="U52" i="8"/>
  <c r="X76" i="8"/>
  <c r="X50" i="8"/>
  <c r="X55" i="8" s="1"/>
  <c r="AE54" i="8"/>
  <c r="AX54" i="8" s="1"/>
  <c r="I52" i="8"/>
  <c r="O38" i="8"/>
  <c r="O37" i="8" s="1"/>
  <c r="AS37" i="8"/>
  <c r="Q76" i="8"/>
  <c r="Q50" i="8"/>
  <c r="Q55" i="8" s="1"/>
  <c r="G94" i="8"/>
  <c r="G46" i="8"/>
  <c r="G48" i="8" s="1"/>
  <c r="AC48" i="8"/>
  <c r="E50" i="8"/>
  <c r="E55" i="8" s="1"/>
  <c r="AE51" i="8"/>
  <c r="R52" i="8"/>
  <c r="AA52" i="8"/>
  <c r="J52" i="8"/>
  <c r="S52" i="8"/>
  <c r="BA51" i="8"/>
  <c r="C80" i="8"/>
  <c r="C79" i="8"/>
  <c r="AN74" i="8"/>
  <c r="AI46" i="8"/>
  <c r="J48" i="8"/>
  <c r="AB69" i="8"/>
  <c r="AW65" i="8"/>
  <c r="AL69" i="8"/>
  <c r="BB65" i="8"/>
  <c r="AU69" i="8"/>
  <c r="AU74" i="8" s="1"/>
  <c r="C48" i="8"/>
  <c r="S48" i="8"/>
  <c r="AA48" i="8"/>
  <c r="E52" i="8"/>
  <c r="AS52" i="8"/>
  <c r="S69" i="8"/>
  <c r="S74" i="8" s="1"/>
  <c r="AW66" i="8"/>
  <c r="O66" i="8"/>
  <c r="AT69" i="8"/>
  <c r="AT74" i="8" s="1"/>
  <c r="T79" i="8"/>
  <c r="D48" i="8"/>
  <c r="T48" i="8"/>
  <c r="AB48" i="8"/>
  <c r="F50" i="8"/>
  <c r="W56" i="8"/>
  <c r="W78" i="8" s="1"/>
  <c r="AP52" i="8"/>
  <c r="N64" i="8"/>
  <c r="BC64" i="8"/>
  <c r="C69" i="8"/>
  <c r="C74" i="8" s="1"/>
  <c r="C75" i="8" s="1"/>
  <c r="T69" i="8"/>
  <c r="T74" i="8" s="1"/>
  <c r="L79" i="8"/>
  <c r="BB68" i="8"/>
  <c r="AL79" i="8"/>
  <c r="AT79" i="8"/>
  <c r="O68" i="8"/>
  <c r="Z52" i="8"/>
  <c r="AI51" i="8"/>
  <c r="AQ52" i="8"/>
  <c r="N51" i="8"/>
  <c r="D69" i="8"/>
  <c r="D74" i="8" s="1"/>
  <c r="L69" i="8"/>
  <c r="M79" i="8"/>
  <c r="V79" i="8"/>
  <c r="V80" i="8"/>
  <c r="AD79" i="8"/>
  <c r="AX68" i="8"/>
  <c r="V69" i="8"/>
  <c r="V74" i="8" s="1"/>
  <c r="BC65" i="8"/>
  <c r="AO69" i="8"/>
  <c r="F79" i="8"/>
  <c r="F80" i="8"/>
  <c r="AN79" i="8"/>
  <c r="F69" i="8"/>
  <c r="F74" i="8" s="1"/>
  <c r="BC66" i="8"/>
  <c r="P79" i="8"/>
  <c r="P80" i="8"/>
  <c r="X79" i="8"/>
  <c r="X80" i="8"/>
  <c r="AF79" i="8"/>
  <c r="AI68" i="8"/>
  <c r="AZ68" i="8" s="1"/>
  <c r="AO79" i="8"/>
  <c r="BC68" i="8"/>
  <c r="AY68" i="8"/>
  <c r="P69" i="8"/>
  <c r="P74" i="8" s="1"/>
  <c r="AQ69" i="8"/>
  <c r="AQ74" i="8" s="1"/>
  <c r="H79" i="8"/>
  <c r="Q79" i="8"/>
  <c r="Q80" i="8"/>
  <c r="Y79" i="8"/>
  <c r="Y80" i="8"/>
  <c r="AG79" i="8"/>
  <c r="AI70" i="8"/>
  <c r="AZ70" i="8" s="1"/>
  <c r="AW70" i="8"/>
  <c r="AE70" i="8"/>
  <c r="AX70" i="8" s="1"/>
  <c r="Q69" i="8"/>
  <c r="Q74" i="8" s="1"/>
  <c r="AJ69" i="8"/>
  <c r="O65" i="8"/>
  <c r="I79" i="8"/>
  <c r="Z79" i="8"/>
  <c r="BC72" i="8"/>
  <c r="N72" i="8"/>
  <c r="AE65" i="8"/>
  <c r="I69" i="8"/>
  <c r="I74" i="8" s="1"/>
  <c r="AJ79" i="8"/>
  <c r="J69" i="8"/>
  <c r="R69" i="8"/>
  <c r="R74" i="8" s="1"/>
  <c r="AH69" i="8"/>
  <c r="AP69" i="8"/>
  <c r="AP74" i="8" s="1"/>
  <c r="AZ65" i="8"/>
  <c r="G79" i="8"/>
  <c r="W79" i="8"/>
  <c r="AM79" i="8"/>
  <c r="AU79" i="8"/>
  <c r="AY72" i="8"/>
  <c r="M69" i="8"/>
  <c r="AA72" i="8"/>
  <c r="AH79" i="8"/>
  <c r="K79" i="8"/>
  <c r="S80" i="8"/>
  <c r="S79" i="8"/>
  <c r="AE71" i="8"/>
  <c r="AX71" i="8" s="1"/>
  <c r="AE72" i="8"/>
  <c r="AX72" i="8" s="1"/>
  <c r="W80" i="8"/>
  <c r="E69" i="8"/>
  <c r="E74" i="8" s="1"/>
  <c r="AK69" i="8"/>
  <c r="AK74" i="8" s="1"/>
  <c r="N70" i="8"/>
  <c r="AI71" i="8"/>
  <c r="AZ71" i="8" s="1"/>
  <c r="R79" i="8"/>
  <c r="G69" i="8"/>
  <c r="G74" i="8" s="1"/>
  <c r="AM69" i="8"/>
  <c r="AM74" i="8" s="1"/>
  <c r="AW71" i="8"/>
  <c r="G80" i="8"/>
  <c r="N5" i="7"/>
  <c r="Q60" i="7"/>
  <c r="Q36" i="7"/>
  <c r="Q17" i="7"/>
  <c r="Q20" i="7" s="1"/>
  <c r="Q29" i="7" s="1"/>
  <c r="Y60" i="7"/>
  <c r="Y36" i="7"/>
  <c r="Y17" i="7"/>
  <c r="Y20" i="7" s="1"/>
  <c r="AL28" i="7"/>
  <c r="AL24" i="7"/>
  <c r="AL27" i="7" s="1"/>
  <c r="BB16" i="7"/>
  <c r="AY42" i="7"/>
  <c r="AF7" i="7"/>
  <c r="AQ35" i="7"/>
  <c r="H6" i="7"/>
  <c r="AI6" i="7"/>
  <c r="K60" i="7"/>
  <c r="K36" i="7"/>
  <c r="S36" i="7"/>
  <c r="BB39" i="7"/>
  <c r="K39" i="7"/>
  <c r="BA6" i="7"/>
  <c r="BQ15" i="7"/>
  <c r="AM60" i="7"/>
  <c r="AM36" i="7"/>
  <c r="AM17" i="7"/>
  <c r="AM20" i="7" s="1"/>
  <c r="BB15" i="7"/>
  <c r="K17" i="7"/>
  <c r="K20" i="7" s="1"/>
  <c r="K29" i="7" s="1"/>
  <c r="AE18" i="7"/>
  <c r="AX18" i="7" s="1"/>
  <c r="AA36" i="7"/>
  <c r="AS37" i="7"/>
  <c r="S50" i="7"/>
  <c r="AN7" i="7"/>
  <c r="AW42" i="7"/>
  <c r="BB6" i="7"/>
  <c r="N8" i="7"/>
  <c r="V60" i="7"/>
  <c r="V36" i="7"/>
  <c r="V17" i="7"/>
  <c r="V20" i="7" s="1"/>
  <c r="AE60" i="7"/>
  <c r="AX15" i="7"/>
  <c r="BA21" i="7"/>
  <c r="BB21" i="7"/>
  <c r="Y22" i="7"/>
  <c r="AF42" i="7"/>
  <c r="H60" i="7"/>
  <c r="H62" i="7" s="1"/>
  <c r="H36" i="7"/>
  <c r="H17" i="7"/>
  <c r="H20" i="7" s="1"/>
  <c r="H29" i="7" s="1"/>
  <c r="AP7" i="7"/>
  <c r="S17" i="7"/>
  <c r="S20" i="7" s="1"/>
  <c r="S29" i="7" s="1"/>
  <c r="AX19" i="7"/>
  <c r="AL42" i="7"/>
  <c r="K42" i="7" s="1"/>
  <c r="BB23" i="7"/>
  <c r="D76" i="7"/>
  <c r="D50" i="7"/>
  <c r="D55" i="7" s="1"/>
  <c r="L50" i="7"/>
  <c r="BC46" i="7"/>
  <c r="AO48" i="7"/>
  <c r="M20" i="7"/>
  <c r="G24" i="7"/>
  <c r="G27" i="7" s="1"/>
  <c r="P60" i="7"/>
  <c r="P36" i="7"/>
  <c r="P17" i="7"/>
  <c r="P20" i="7" s="1"/>
  <c r="P29" i="7" s="1"/>
  <c r="AJ79" i="7"/>
  <c r="BA16" i="7"/>
  <c r="AD42" i="7"/>
  <c r="AX23" i="7"/>
  <c r="J60" i="7"/>
  <c r="J36" i="7"/>
  <c r="R60" i="7"/>
  <c r="R36" i="7"/>
  <c r="Z60" i="7"/>
  <c r="Z36" i="7"/>
  <c r="AW16" i="7"/>
  <c r="L17" i="7"/>
  <c r="T17" i="7"/>
  <c r="T20" i="7" s="1"/>
  <c r="AB17" i="7"/>
  <c r="AB20" i="7" s="1"/>
  <c r="AB29" i="7" s="1"/>
  <c r="AL29" i="7"/>
  <c r="BB25" i="7"/>
  <c r="AI35" i="7"/>
  <c r="AZ35" i="7" s="1"/>
  <c r="T36" i="7"/>
  <c r="J50" i="7"/>
  <c r="Z50" i="7"/>
  <c r="L62" i="7"/>
  <c r="L63" i="7" s="1"/>
  <c r="T62" i="7"/>
  <c r="T63" i="7" s="1"/>
  <c r="AB62" i="7"/>
  <c r="AB63" i="7" s="1"/>
  <c r="AW63" i="7" s="1"/>
  <c r="AK60" i="7"/>
  <c r="AK36" i="7"/>
  <c r="AB36" i="7"/>
  <c r="BC39" i="7"/>
  <c r="AG48" i="7"/>
  <c r="AY46" i="7"/>
  <c r="AP48" i="7"/>
  <c r="M60" i="7"/>
  <c r="M36" i="7"/>
  <c r="U60" i="7"/>
  <c r="U36" i="7"/>
  <c r="AD60" i="7"/>
  <c r="AD36" i="7"/>
  <c r="AL60" i="7"/>
  <c r="AL36" i="7"/>
  <c r="AX21" i="7"/>
  <c r="AO17" i="7"/>
  <c r="Y29" i="7"/>
  <c r="AI23" i="7"/>
  <c r="G60" i="7"/>
  <c r="G36" i="7"/>
  <c r="W60" i="7"/>
  <c r="W36" i="7"/>
  <c r="AW15" i="7"/>
  <c r="AI21" i="7"/>
  <c r="AZ21" i="7" s="1"/>
  <c r="BA23" i="7"/>
  <c r="AW37" i="7"/>
  <c r="N47" i="7"/>
  <c r="AQ48" i="7"/>
  <c r="X60" i="7"/>
  <c r="X36" i="7"/>
  <c r="AO60" i="7"/>
  <c r="AO63" i="7" s="1"/>
  <c r="AO36" i="7"/>
  <c r="J17" i="7"/>
  <c r="J20" i="7" s="1"/>
  <c r="R17" i="7"/>
  <c r="R20" i="7" s="1"/>
  <c r="R29" i="7" s="1"/>
  <c r="Z17" i="7"/>
  <c r="Z20" i="7" s="1"/>
  <c r="L36" i="7"/>
  <c r="AY38" i="7"/>
  <c r="AF37" i="7"/>
  <c r="S39" i="7"/>
  <c r="AI40" i="7"/>
  <c r="AZ40" i="7" s="1"/>
  <c r="T50" i="7"/>
  <c r="T55" i="7" s="1"/>
  <c r="S40" i="7"/>
  <c r="AD76" i="7"/>
  <c r="AN50" i="7"/>
  <c r="AN55" i="7" s="1"/>
  <c r="AY52" i="7"/>
  <c r="AO37" i="7"/>
  <c r="AH48" i="7"/>
  <c r="AA50" i="7"/>
  <c r="AA76" i="7"/>
  <c r="V69" i="7"/>
  <c r="V74" i="7" s="1"/>
  <c r="T69" i="7"/>
  <c r="T74" i="7" s="1"/>
  <c r="K38" i="7"/>
  <c r="BO37" i="7"/>
  <c r="AG37" i="7"/>
  <c r="AP37" i="7"/>
  <c r="AA40" i="7"/>
  <c r="G50" i="7"/>
  <c r="G55" i="7" s="1"/>
  <c r="Q48" i="7"/>
  <c r="R76" i="7" s="1"/>
  <c r="Y48" i="7"/>
  <c r="Z76" i="7" s="1"/>
  <c r="Z75" i="7" s="1"/>
  <c r="AW50" i="7"/>
  <c r="AW56" i="7" s="1"/>
  <c r="AI48" i="7"/>
  <c r="AJ76" i="7" s="1"/>
  <c r="BB49" i="7"/>
  <c r="K49" i="7"/>
  <c r="AM37" i="7"/>
  <c r="BB38" i="7"/>
  <c r="BC40" i="7"/>
  <c r="C50" i="7"/>
  <c r="C76" i="7"/>
  <c r="AJ50" i="7"/>
  <c r="AQ38" i="7"/>
  <c r="N38" i="7" s="1"/>
  <c r="AE38" i="7"/>
  <c r="AN37" i="7"/>
  <c r="BC38" i="7"/>
  <c r="I48" i="7"/>
  <c r="AE46" i="7"/>
  <c r="AL50" i="7"/>
  <c r="AH37" i="7"/>
  <c r="N52" i="7"/>
  <c r="BO52" i="7"/>
  <c r="Y79" i="7"/>
  <c r="AH79" i="7"/>
  <c r="F52" i="7"/>
  <c r="Z79" i="7"/>
  <c r="AO44" i="7"/>
  <c r="AK48" i="7"/>
  <c r="AL76" i="7" s="1"/>
  <c r="BB48" i="7"/>
  <c r="AE51" i="7"/>
  <c r="I52" i="7"/>
  <c r="N71" i="7"/>
  <c r="BC71" i="7"/>
  <c r="AD52" i="7"/>
  <c r="H69" i="7"/>
  <c r="H74" i="7" s="1"/>
  <c r="AA65" i="7"/>
  <c r="AO52" i="7"/>
  <c r="BC51" i="7"/>
  <c r="BB54" i="7"/>
  <c r="K54" i="7"/>
  <c r="AG52" i="7"/>
  <c r="AZ52" i="7"/>
  <c r="BA53" i="7"/>
  <c r="AK52" i="7"/>
  <c r="X69" i="7"/>
  <c r="X74" i="7" s="1"/>
  <c r="AZ66" i="7"/>
  <c r="M79" i="7"/>
  <c r="AL74" i="7"/>
  <c r="AI71" i="7"/>
  <c r="AZ71" i="7" s="1"/>
  <c r="BB72" i="7"/>
  <c r="Y69" i="7"/>
  <c r="Y74" i="7" s="1"/>
  <c r="AJ69" i="7"/>
  <c r="BA65" i="7"/>
  <c r="AS69" i="7"/>
  <c r="AI67" i="7"/>
  <c r="AZ67" i="7" s="1"/>
  <c r="BB51" i="7"/>
  <c r="AD79" i="7"/>
  <c r="AM79" i="7"/>
  <c r="H79" i="7"/>
  <c r="S79" i="7"/>
  <c r="R79" i="7"/>
  <c r="O73" i="7"/>
  <c r="AW65" i="7"/>
  <c r="N67" i="7"/>
  <c r="BC67" i="7"/>
  <c r="I79" i="7"/>
  <c r="U79" i="7"/>
  <c r="W68" i="7"/>
  <c r="W79" i="7" s="1"/>
  <c r="AF79" i="7"/>
  <c r="AO79" i="7"/>
  <c r="BC68" i="7"/>
  <c r="AT69" i="7"/>
  <c r="AT74" i="7" s="1"/>
  <c r="O65" i="7"/>
  <c r="AY67" i="7"/>
  <c r="AI68" i="7"/>
  <c r="X79" i="7"/>
  <c r="AG79" i="7"/>
  <c r="AB69" i="7"/>
  <c r="AZ65" i="7"/>
  <c r="AQ69" i="7"/>
  <c r="AQ74" i="7" s="1"/>
  <c r="AN74" i="7"/>
  <c r="Q79" i="7"/>
  <c r="N65" i="7"/>
  <c r="K69" i="7"/>
  <c r="K74" i="7" s="1"/>
  <c r="J79" i="7"/>
  <c r="AL79" i="7"/>
  <c r="AE65" i="7"/>
  <c r="AF65" i="7"/>
  <c r="A100" i="3"/>
  <c r="S94" i="3"/>
  <c r="R94" i="3"/>
  <c r="Q94" i="3"/>
  <c r="P94" i="3"/>
  <c r="C94" i="3"/>
  <c r="A94" i="3"/>
  <c r="Y93" i="3"/>
  <c r="W93" i="3"/>
  <c r="V93" i="3"/>
  <c r="U93" i="3"/>
  <c r="T93" i="3"/>
  <c r="S93" i="3"/>
  <c r="R93" i="3"/>
  <c r="Q93" i="3"/>
  <c r="P93" i="3"/>
  <c r="C93" i="3"/>
  <c r="A93" i="3"/>
  <c r="C92" i="3"/>
  <c r="A91" i="3"/>
  <c r="Y88" i="3"/>
  <c r="W88" i="3"/>
  <c r="V88" i="3"/>
  <c r="U88" i="3"/>
  <c r="T88" i="3"/>
  <c r="S88" i="3"/>
  <c r="R88" i="3"/>
  <c r="Q88" i="3"/>
  <c r="P88" i="3"/>
  <c r="F88" i="3"/>
  <c r="C88" i="3"/>
  <c r="A88" i="3"/>
  <c r="S87" i="3"/>
  <c r="R87" i="3"/>
  <c r="Q87" i="3"/>
  <c r="P87" i="3"/>
  <c r="C87" i="3"/>
  <c r="A87" i="3"/>
  <c r="A85" i="3"/>
  <c r="Y82" i="3"/>
  <c r="X82" i="3"/>
  <c r="W82" i="3"/>
  <c r="V82" i="3"/>
  <c r="U82" i="3"/>
  <c r="T82" i="3"/>
  <c r="S82" i="3"/>
  <c r="R82" i="3"/>
  <c r="Q82" i="3"/>
  <c r="P82" i="3"/>
  <c r="F82" i="3"/>
  <c r="E82" i="3"/>
  <c r="D82" i="3"/>
  <c r="D92" i="3" s="1"/>
  <c r="C82" i="3"/>
  <c r="BC73" i="3"/>
  <c r="BB73" i="3"/>
  <c r="BA73" i="3"/>
  <c r="AY73" i="3"/>
  <c r="AX73" i="3"/>
  <c r="AW73" i="3"/>
  <c r="N73" i="3"/>
  <c r="AE73" i="3"/>
  <c r="C72" i="3"/>
  <c r="C71" i="7"/>
  <c r="C70" i="7"/>
  <c r="X80" i="3"/>
  <c r="T80" i="3"/>
  <c r="R79" i="3"/>
  <c r="P80" i="3"/>
  <c r="D68" i="7"/>
  <c r="D79" i="7" s="1"/>
  <c r="BA66" i="3"/>
  <c r="E65" i="7"/>
  <c r="E69" i="7" s="1"/>
  <c r="E74" i="7" s="1"/>
  <c r="D65" i="7"/>
  <c r="C65" i="7"/>
  <c r="BB64" i="3"/>
  <c r="BA64" i="3"/>
  <c r="AZ64" i="3"/>
  <c r="AY64" i="3"/>
  <c r="AX64" i="3"/>
  <c r="AW64" i="3"/>
  <c r="O54" i="3"/>
  <c r="AT54" i="7"/>
  <c r="AS54" i="7"/>
  <c r="AR54" i="7"/>
  <c r="N54" i="3"/>
  <c r="BC54" i="3"/>
  <c r="K54" i="3"/>
  <c r="BA54" i="3"/>
  <c r="AW54" i="3"/>
  <c r="AE54" i="3"/>
  <c r="AX54" i="3" s="1"/>
  <c r="O53" i="3"/>
  <c r="AT53" i="7"/>
  <c r="AS53" i="7"/>
  <c r="AR53" i="7"/>
  <c r="N53" i="3"/>
  <c r="BC53" i="3"/>
  <c r="BA53" i="3"/>
  <c r="AW53" i="3"/>
  <c r="V52" i="7"/>
  <c r="AI53" i="3"/>
  <c r="AZ53" i="3" s="1"/>
  <c r="AE53" i="3"/>
  <c r="AX53" i="3" s="1"/>
  <c r="H53" i="7"/>
  <c r="H52" i="7" s="1"/>
  <c r="D53" i="7"/>
  <c r="D52" i="7" s="1"/>
  <c r="C53" i="7"/>
  <c r="C52" i="7" s="1"/>
  <c r="AU51" i="7"/>
  <c r="AT51" i="7"/>
  <c r="AS51" i="7"/>
  <c r="AR51" i="7"/>
  <c r="L51" i="3"/>
  <c r="W51" i="3"/>
  <c r="D52" i="3"/>
  <c r="C52" i="3"/>
  <c r="AT49" i="7"/>
  <c r="AS49" i="7"/>
  <c r="AR49" i="7"/>
  <c r="N49" i="3"/>
  <c r="BC49" i="3"/>
  <c r="K49" i="3"/>
  <c r="BA49" i="3"/>
  <c r="AW49" i="3"/>
  <c r="AI49" i="3"/>
  <c r="AZ49" i="3" s="1"/>
  <c r="AE49" i="3"/>
  <c r="AX49" i="3" s="1"/>
  <c r="O47" i="3"/>
  <c r="AT47" i="7"/>
  <c r="AS47" i="7"/>
  <c r="AR47" i="7"/>
  <c r="AW47" i="3"/>
  <c r="H47" i="3"/>
  <c r="G47" i="3"/>
  <c r="F47" i="3"/>
  <c r="AI47" i="3"/>
  <c r="AZ47" i="3" s="1"/>
  <c r="AE47" i="3"/>
  <c r="AX47" i="3" s="1"/>
  <c r="AU46" i="7"/>
  <c r="AT46" i="7"/>
  <c r="G46" i="3"/>
  <c r="F46" i="3"/>
  <c r="H46" i="3"/>
  <c r="C48" i="3"/>
  <c r="AC44" i="3"/>
  <c r="D42" i="3"/>
  <c r="C42" i="3"/>
  <c r="BG41" i="3"/>
  <c r="BF41" i="3"/>
  <c r="AR40" i="7"/>
  <c r="O40" i="7" s="1"/>
  <c r="M40" i="7"/>
  <c r="C40" i="3"/>
  <c r="M39" i="7"/>
  <c r="L39" i="7"/>
  <c r="C39" i="3"/>
  <c r="AR38" i="7"/>
  <c r="C38" i="3"/>
  <c r="G37" i="3"/>
  <c r="E37" i="3"/>
  <c r="D37" i="3"/>
  <c r="AR35" i="7"/>
  <c r="AC32" i="3"/>
  <c r="AC31" i="3"/>
  <c r="AR30" i="7"/>
  <c r="AN30" i="7"/>
  <c r="AR26" i="7"/>
  <c r="AR25" i="7"/>
  <c r="AN25" i="7"/>
  <c r="Y94" i="3"/>
  <c r="X94" i="3"/>
  <c r="W94" i="3"/>
  <c r="V94" i="3"/>
  <c r="U94" i="3"/>
  <c r="T94" i="3"/>
  <c r="F94" i="3"/>
  <c r="E94" i="3"/>
  <c r="D94" i="3"/>
  <c r="AU42" i="3"/>
  <c r="AT42" i="3"/>
  <c r="AS42" i="3"/>
  <c r="AM42" i="3"/>
  <c r="AL42" i="3"/>
  <c r="AK42" i="3"/>
  <c r="AJ42" i="3"/>
  <c r="AH42" i="3"/>
  <c r="AG42" i="3"/>
  <c r="AF42" i="3"/>
  <c r="AE42" i="3"/>
  <c r="AD42" i="3"/>
  <c r="AC42" i="3"/>
  <c r="AB42" i="3"/>
  <c r="AA42" i="3"/>
  <c r="Z42" i="3"/>
  <c r="Y42" i="3"/>
  <c r="X42" i="3"/>
  <c r="W42" i="3"/>
  <c r="V42" i="3"/>
  <c r="U42" i="3"/>
  <c r="T42" i="3"/>
  <c r="S42" i="3"/>
  <c r="R42" i="3"/>
  <c r="Q42" i="3"/>
  <c r="P42" i="3"/>
  <c r="M42" i="3"/>
  <c r="L42" i="3"/>
  <c r="K42" i="3"/>
  <c r="J42" i="3"/>
  <c r="I42" i="3"/>
  <c r="H42" i="3"/>
  <c r="G42" i="3"/>
  <c r="F42" i="3"/>
  <c r="E42" i="3"/>
  <c r="AR22" i="7"/>
  <c r="AR21" i="7"/>
  <c r="AN21" i="7"/>
  <c r="AR19" i="7"/>
  <c r="AN19" i="7"/>
  <c r="X93" i="3"/>
  <c r="G19" i="3"/>
  <c r="F19" i="3"/>
  <c r="F93" i="3" s="1"/>
  <c r="E93" i="3"/>
  <c r="D93" i="3"/>
  <c r="AN18" i="7"/>
  <c r="X88" i="3"/>
  <c r="E88" i="3"/>
  <c r="D88" i="3"/>
  <c r="AN16" i="7"/>
  <c r="X87" i="3"/>
  <c r="W87" i="3"/>
  <c r="W90" i="3" s="1"/>
  <c r="V87" i="3"/>
  <c r="U87" i="3"/>
  <c r="T87" i="3"/>
  <c r="F87" i="3"/>
  <c r="F90" i="3" s="1"/>
  <c r="D87" i="3"/>
  <c r="BG14" i="3"/>
  <c r="BF14" i="3"/>
  <c r="BC14" i="3"/>
  <c r="BB14" i="3"/>
  <c r="BA14" i="3"/>
  <c r="AZ14" i="3"/>
  <c r="AY14" i="3"/>
  <c r="AX14" i="3"/>
  <c r="AW14" i="3"/>
  <c r="BG13" i="3"/>
  <c r="BF13" i="3"/>
  <c r="BC13" i="3"/>
  <c r="BB13" i="3"/>
  <c r="BA13" i="3"/>
  <c r="AZ13" i="3"/>
  <c r="AY13" i="3"/>
  <c r="AX13" i="3"/>
  <c r="AW13" i="3"/>
  <c r="AR12" i="7"/>
  <c r="BS9" i="3"/>
  <c r="AE9" i="3"/>
  <c r="AD9" i="3"/>
  <c r="AC9" i="3"/>
  <c r="AB9" i="3"/>
  <c r="AA9" i="3"/>
  <c r="Z9" i="3"/>
  <c r="Y9" i="3"/>
  <c r="Y53" i="2" s="1"/>
  <c r="X9" i="3"/>
  <c r="X53" i="2" s="1"/>
  <c r="W9" i="3"/>
  <c r="V9" i="3"/>
  <c r="U9" i="3"/>
  <c r="T9" i="3"/>
  <c r="S9" i="3"/>
  <c r="R9" i="3"/>
  <c r="Q9" i="3"/>
  <c r="Q53" i="2" s="1"/>
  <c r="P9" i="3"/>
  <c r="P53" i="2" s="1"/>
  <c r="I9" i="3"/>
  <c r="BB8" i="3"/>
  <c r="AZ8" i="3"/>
  <c r="AX8" i="3"/>
  <c r="AE8" i="3"/>
  <c r="AD8" i="3"/>
  <c r="AC8" i="3"/>
  <c r="AB8" i="3"/>
  <c r="AA8" i="3"/>
  <c r="Z8" i="3"/>
  <c r="Y8" i="3"/>
  <c r="X8" i="3"/>
  <c r="X39" i="3" s="1"/>
  <c r="W8" i="3"/>
  <c r="V8" i="3"/>
  <c r="U8" i="3"/>
  <c r="T8" i="3"/>
  <c r="T40" i="3" s="1"/>
  <c r="S8" i="3"/>
  <c r="R8" i="3"/>
  <c r="Q8" i="3"/>
  <c r="P8" i="3"/>
  <c r="I8" i="3"/>
  <c r="Y7" i="3"/>
  <c r="X7" i="3"/>
  <c r="W7" i="3"/>
  <c r="V7" i="3"/>
  <c r="U7" i="3"/>
  <c r="T7" i="3"/>
  <c r="S7" i="3"/>
  <c r="R7" i="3"/>
  <c r="Q7" i="3"/>
  <c r="P7" i="3"/>
  <c r="AC6" i="3"/>
  <c r="AC82" i="3" s="1"/>
  <c r="G6" i="3"/>
  <c r="AC5" i="3"/>
  <c r="G5" i="3"/>
  <c r="F7" i="3"/>
  <c r="E7" i="3"/>
  <c r="D7" i="3"/>
  <c r="C7" i="3"/>
  <c r="A1" i="3"/>
  <c r="BD79" i="2"/>
  <c r="AC78" i="2"/>
  <c r="BC73" i="2"/>
  <c r="BB73" i="2"/>
  <c r="BA73" i="2"/>
  <c r="AY73" i="2"/>
  <c r="AW73" i="2"/>
  <c r="N73" i="2"/>
  <c r="AI73" i="2"/>
  <c r="AZ73" i="2" s="1"/>
  <c r="AE73" i="2"/>
  <c r="AX73" i="2" s="1"/>
  <c r="W73" i="2"/>
  <c r="K73" i="2"/>
  <c r="AW72" i="2"/>
  <c r="AW71" i="2"/>
  <c r="W71" i="2"/>
  <c r="S71" i="2"/>
  <c r="BA70" i="2"/>
  <c r="AW70" i="2"/>
  <c r="W70" i="2"/>
  <c r="S70" i="2"/>
  <c r="C70" i="2"/>
  <c r="BA68" i="2"/>
  <c r="AW68" i="2"/>
  <c r="D68" i="2"/>
  <c r="P69" i="2"/>
  <c r="P74" i="2" s="1"/>
  <c r="A65" i="2"/>
  <c r="BB64" i="2"/>
  <c r="BA64" i="2"/>
  <c r="AZ64" i="2"/>
  <c r="AY64" i="2"/>
  <c r="AX64" i="2"/>
  <c r="AW64" i="2"/>
  <c r="AC63" i="2"/>
  <c r="A63" i="2"/>
  <c r="AW54" i="2"/>
  <c r="L54" i="2"/>
  <c r="BC54" i="2"/>
  <c r="BA54" i="2"/>
  <c r="AI54" i="2"/>
  <c r="AZ54" i="2" s="1"/>
  <c r="AE54" i="2"/>
  <c r="AX54" i="2" s="1"/>
  <c r="AW53" i="2"/>
  <c r="BC53" i="2"/>
  <c r="K53" i="2"/>
  <c r="BA53" i="2"/>
  <c r="N53" i="2"/>
  <c r="AI53" i="2"/>
  <c r="AZ53" i="2" s="1"/>
  <c r="AE53" i="2"/>
  <c r="AX53" i="2" s="1"/>
  <c r="H53" i="2"/>
  <c r="F53" i="2"/>
  <c r="C53" i="2"/>
  <c r="AW51" i="2"/>
  <c r="L51" i="2"/>
  <c r="AY51" i="2"/>
  <c r="N51" i="2"/>
  <c r="AI51" i="2"/>
  <c r="AW49" i="2"/>
  <c r="N49" i="2"/>
  <c r="BC49" i="2"/>
  <c r="BB49" i="2"/>
  <c r="BA49" i="2"/>
  <c r="AI49" i="2"/>
  <c r="AZ49" i="2" s="1"/>
  <c r="AE49" i="2"/>
  <c r="AX49" i="2" s="1"/>
  <c r="AW47" i="2"/>
  <c r="N47" i="2"/>
  <c r="BC47" i="2"/>
  <c r="BA47" i="2"/>
  <c r="AI47" i="2"/>
  <c r="AZ47" i="2" s="1"/>
  <c r="AE47" i="2"/>
  <c r="AX47" i="2" s="1"/>
  <c r="AW46" i="2"/>
  <c r="AW48" i="2" s="1"/>
  <c r="N46" i="2"/>
  <c r="N48" i="2" s="1"/>
  <c r="AO48" i="2"/>
  <c r="AH48" i="2"/>
  <c r="AG48" i="2"/>
  <c r="AD48" i="2"/>
  <c r="X48" i="2"/>
  <c r="V48" i="2"/>
  <c r="U48" i="2"/>
  <c r="P48" i="2"/>
  <c r="L48" i="2"/>
  <c r="AI46" i="2"/>
  <c r="AE46" i="2"/>
  <c r="F48" i="2"/>
  <c r="E48" i="2"/>
  <c r="D48" i="2"/>
  <c r="C48" i="2"/>
  <c r="D42" i="2"/>
  <c r="C42" i="2"/>
  <c r="BG41" i="2"/>
  <c r="BF41" i="2"/>
  <c r="AG37" i="2"/>
  <c r="AB40" i="8"/>
  <c r="AB39" i="8"/>
  <c r="BA38" i="2"/>
  <c r="AY38" i="2"/>
  <c r="AB38" i="8"/>
  <c r="X38" i="3"/>
  <c r="AW35" i="2"/>
  <c r="BG34" i="2"/>
  <c r="BG33" i="2"/>
  <c r="I31" i="2"/>
  <c r="AE31" i="2" s="1"/>
  <c r="AA31" i="2"/>
  <c r="Z31" i="2"/>
  <c r="Z31" i="8" s="1"/>
  <c r="L31" i="8"/>
  <c r="AB30" i="8"/>
  <c r="X30" i="8"/>
  <c r="G30" i="8"/>
  <c r="N26" i="2"/>
  <c r="BB25" i="2"/>
  <c r="AW25" i="2"/>
  <c r="AM42" i="2"/>
  <c r="AL42" i="2"/>
  <c r="AK42" i="2"/>
  <c r="AJ42" i="2"/>
  <c r="AH42" i="2"/>
  <c r="AG42" i="2"/>
  <c r="AF42" i="2"/>
  <c r="AE42" i="2"/>
  <c r="AD42" i="2"/>
  <c r="AB42" i="2"/>
  <c r="AA42" i="2"/>
  <c r="Z42" i="2"/>
  <c r="Y42" i="2"/>
  <c r="X42" i="2"/>
  <c r="W42" i="2"/>
  <c r="V42" i="2"/>
  <c r="U42" i="2"/>
  <c r="T42" i="2"/>
  <c r="S42" i="2"/>
  <c r="R42" i="2"/>
  <c r="Q42" i="2"/>
  <c r="P42" i="2"/>
  <c r="J42" i="2"/>
  <c r="I42" i="2"/>
  <c r="H42" i="2"/>
  <c r="G42" i="2"/>
  <c r="F42" i="2"/>
  <c r="E42" i="2"/>
  <c r="AW22" i="2"/>
  <c r="AW19" i="2"/>
  <c r="AW18" i="2"/>
  <c r="AW16" i="2"/>
  <c r="V79" i="2"/>
  <c r="P79" i="2"/>
  <c r="J79" i="2"/>
  <c r="G79" i="2"/>
  <c r="F79" i="2"/>
  <c r="E79" i="2"/>
  <c r="AW15" i="2"/>
  <c r="X60" i="2"/>
  <c r="W17" i="2"/>
  <c r="W20" i="2" s="1"/>
  <c r="P60" i="2"/>
  <c r="K36" i="2"/>
  <c r="H60" i="2"/>
  <c r="BF14" i="2"/>
  <c r="BC14" i="2"/>
  <c r="BF13" i="2"/>
  <c r="BC13" i="2"/>
  <c r="AX12" i="2"/>
  <c r="AW12" i="2"/>
  <c r="BQ9" i="2"/>
  <c r="AU9" i="8"/>
  <c r="AT9" i="8"/>
  <c r="AS9" i="8"/>
  <c r="AI9" i="2"/>
  <c r="A9" i="2"/>
  <c r="AR12" i="2"/>
  <c r="M8" i="8"/>
  <c r="L8" i="8"/>
  <c r="Y7" i="2"/>
  <c r="X7" i="2"/>
  <c r="W7" i="2"/>
  <c r="V7" i="2"/>
  <c r="U7" i="2"/>
  <c r="T7" i="2"/>
  <c r="S7" i="2"/>
  <c r="R7" i="2"/>
  <c r="Q7" i="2"/>
  <c r="P7" i="2"/>
  <c r="BQ6" i="8"/>
  <c r="BQ93" i="8" s="1"/>
  <c r="AR6" i="8"/>
  <c r="AR93" i="8" s="1"/>
  <c r="AW6" i="2"/>
  <c r="AA6" i="8"/>
  <c r="AA88" i="8" s="1"/>
  <c r="I6" i="8"/>
  <c r="G6" i="2"/>
  <c r="G7" i="2" s="1"/>
  <c r="AL5" i="8"/>
  <c r="AD5" i="8"/>
  <c r="AA5" i="8"/>
  <c r="G5" i="2"/>
  <c r="F7" i="2"/>
  <c r="E7" i="2"/>
  <c r="D7" i="2"/>
  <c r="C7" i="2"/>
  <c r="H4" i="2"/>
  <c r="U55" i="7" l="1"/>
  <c r="U56" i="7"/>
  <c r="V76" i="7"/>
  <c r="W76" i="8"/>
  <c r="W75" i="8" s="1"/>
  <c r="AA31" i="3"/>
  <c r="AA31" i="8"/>
  <c r="S98" i="8"/>
  <c r="AB56" i="7"/>
  <c r="AB78" i="7" s="1"/>
  <c r="AE79" i="8"/>
  <c r="Z76" i="8"/>
  <c r="Z77" i="8" s="1"/>
  <c r="D98" i="8"/>
  <c r="U76" i="7"/>
  <c r="BC17" i="8"/>
  <c r="AE37" i="7"/>
  <c r="AB76" i="7"/>
  <c r="F76" i="8"/>
  <c r="N50" i="2"/>
  <c r="N55" i="2" s="1"/>
  <c r="AW52" i="2"/>
  <c r="G56" i="7"/>
  <c r="BC36" i="8"/>
  <c r="BC37" i="8"/>
  <c r="AR56" i="8"/>
  <c r="AR78" i="8" s="1"/>
  <c r="V76" i="8"/>
  <c r="E76" i="8"/>
  <c r="AU76" i="8"/>
  <c r="H56" i="8"/>
  <c r="H57" i="8" s="1"/>
  <c r="AW79" i="8"/>
  <c r="AS76" i="8"/>
  <c r="AC80" i="8"/>
  <c r="W76" i="7"/>
  <c r="U29" i="7"/>
  <c r="V50" i="7"/>
  <c r="X53" i="7"/>
  <c r="X52" i="7" s="1"/>
  <c r="BB65" i="3"/>
  <c r="AY66" i="3"/>
  <c r="AX67" i="3"/>
  <c r="F53" i="3"/>
  <c r="F53" i="8"/>
  <c r="T90" i="3"/>
  <c r="P53" i="7"/>
  <c r="P52" i="7" s="1"/>
  <c r="Y53" i="7"/>
  <c r="Y52" i="7" s="1"/>
  <c r="Q53" i="7"/>
  <c r="Q52" i="7" s="1"/>
  <c r="C96" i="3"/>
  <c r="M37" i="3"/>
  <c r="R53" i="7"/>
  <c r="R52" i="7" s="1"/>
  <c r="AA53" i="7"/>
  <c r="AA52" i="7" s="1"/>
  <c r="U52" i="3"/>
  <c r="S53" i="7"/>
  <c r="S52" i="7" s="1"/>
  <c r="AB53" i="7"/>
  <c r="AB52" i="7" s="1"/>
  <c r="X90" i="3"/>
  <c r="AF52" i="3"/>
  <c r="T52" i="7"/>
  <c r="AY22" i="3"/>
  <c r="U52" i="7"/>
  <c r="BG12" i="8"/>
  <c r="BG39" i="8"/>
  <c r="AU24" i="8"/>
  <c r="AU37" i="3"/>
  <c r="AU29" i="8"/>
  <c r="M48" i="2"/>
  <c r="AO37" i="2"/>
  <c r="BB19" i="2"/>
  <c r="AB17" i="2"/>
  <c r="AB20" i="2" s="1"/>
  <c r="BS12" i="3"/>
  <c r="BC15" i="3"/>
  <c r="BC60" i="3" s="1"/>
  <c r="X52" i="3"/>
  <c r="AA17" i="7"/>
  <c r="AA20" i="7" s="1"/>
  <c r="AA29" i="7" s="1"/>
  <c r="U24" i="7"/>
  <c r="U27" i="7" s="1"/>
  <c r="U43" i="7" s="1"/>
  <c r="U44" i="7" s="1"/>
  <c r="Y98" i="8"/>
  <c r="AB53" i="2"/>
  <c r="AB52" i="2" s="1"/>
  <c r="AN37" i="3"/>
  <c r="P52" i="3"/>
  <c r="AI71" i="3"/>
  <c r="Q56" i="8"/>
  <c r="Q78" i="8" s="1"/>
  <c r="S53" i="2"/>
  <c r="S52" i="2" s="1"/>
  <c r="D65" i="2"/>
  <c r="R50" i="7"/>
  <c r="R55" i="7" s="1"/>
  <c r="M76" i="7"/>
  <c r="M75" i="7" s="1"/>
  <c r="T52" i="2"/>
  <c r="E65" i="2"/>
  <c r="U90" i="3"/>
  <c r="N71" i="3"/>
  <c r="S77" i="7"/>
  <c r="T17" i="2"/>
  <c r="AI5" i="2"/>
  <c r="AZ5" i="2" s="1"/>
  <c r="AZ5" i="8" s="1"/>
  <c r="U17" i="2"/>
  <c r="AD17" i="2"/>
  <c r="AM17" i="2"/>
  <c r="AM20" i="2" s="1"/>
  <c r="Z79" i="2"/>
  <c r="D48" i="3"/>
  <c r="D76" i="3" s="1"/>
  <c r="S52" i="3"/>
  <c r="O72" i="3"/>
  <c r="AE16" i="2"/>
  <c r="AX16" i="2" s="1"/>
  <c r="AE22" i="3"/>
  <c r="AX22" i="3" s="1"/>
  <c r="AI7" i="7"/>
  <c r="BB40" i="2"/>
  <c r="M46" i="3"/>
  <c r="O46" i="3"/>
  <c r="O48" i="3" s="1"/>
  <c r="AU17" i="3"/>
  <c r="M51" i="3"/>
  <c r="M17" i="2"/>
  <c r="AU37" i="2"/>
  <c r="L49" i="3"/>
  <c r="BF22" i="8"/>
  <c r="BG22" i="8"/>
  <c r="N54" i="2"/>
  <c r="N52" i="2" s="1"/>
  <c r="M5" i="3"/>
  <c r="M5" i="8"/>
  <c r="M6" i="3"/>
  <c r="M88" i="3" s="1"/>
  <c r="M6" i="8"/>
  <c r="M31" i="3"/>
  <c r="M31" i="8"/>
  <c r="AU8" i="3"/>
  <c r="AU8" i="8"/>
  <c r="M9" i="3"/>
  <c r="M9" i="8"/>
  <c r="O9" i="2"/>
  <c r="AU54" i="7"/>
  <c r="AU47" i="7"/>
  <c r="M52" i="8"/>
  <c r="M4" i="3"/>
  <c r="M4" i="8"/>
  <c r="M35" i="8"/>
  <c r="M36" i="8" s="1"/>
  <c r="AU53" i="7"/>
  <c r="BA19" i="2"/>
  <c r="AY21" i="2"/>
  <c r="AY25" i="2"/>
  <c r="S38" i="2"/>
  <c r="Z52" i="2"/>
  <c r="AK52" i="2"/>
  <c r="AJ69" i="2"/>
  <c r="BB66" i="2"/>
  <c r="AX70" i="2"/>
  <c r="AE72" i="2"/>
  <c r="AX72" i="2" s="1"/>
  <c r="BB72" i="2"/>
  <c r="BA65" i="3"/>
  <c r="N66" i="3"/>
  <c r="AW71" i="3"/>
  <c r="P76" i="7"/>
  <c r="P75" i="7" s="1"/>
  <c r="E50" i="7"/>
  <c r="E55" i="7" s="1"/>
  <c r="AD24" i="7"/>
  <c r="AD27" i="7" s="1"/>
  <c r="AD32" i="7" s="1"/>
  <c r="T20" i="2"/>
  <c r="T24" i="2" s="1"/>
  <c r="T27" i="2" s="1"/>
  <c r="F50" i="7"/>
  <c r="F55" i="7" s="1"/>
  <c r="AY35" i="2"/>
  <c r="AA38" i="2"/>
  <c r="AK37" i="2"/>
  <c r="AX66" i="2"/>
  <c r="BB67" i="2"/>
  <c r="AU69" i="3"/>
  <c r="AU74" i="3" s="1"/>
  <c r="N72" i="3"/>
  <c r="F76" i="7"/>
  <c r="AW40" i="2"/>
  <c r="D66" i="2"/>
  <c r="D69" i="2" s="1"/>
  <c r="D74" i="2" s="1"/>
  <c r="AS17" i="3"/>
  <c r="AW16" i="3"/>
  <c r="F92" i="3"/>
  <c r="F96" i="3" s="1"/>
  <c r="F98" i="3" s="1"/>
  <c r="AW35" i="3"/>
  <c r="L37" i="3"/>
  <c r="I48" i="3"/>
  <c r="BC71" i="3"/>
  <c r="BO56" i="7"/>
  <c r="BB16" i="2"/>
  <c r="AP37" i="2"/>
  <c r="K69" i="2"/>
  <c r="K74" i="2" s="1"/>
  <c r="BC40" i="3"/>
  <c r="U48" i="3"/>
  <c r="AC48" i="3"/>
  <c r="AN52" i="3"/>
  <c r="L53" i="3"/>
  <c r="R90" i="3"/>
  <c r="P56" i="7"/>
  <c r="P78" i="7" s="1"/>
  <c r="BC35" i="7"/>
  <c r="AR29" i="8"/>
  <c r="BB22" i="2"/>
  <c r="O70" i="2"/>
  <c r="O72" i="2"/>
  <c r="J17" i="3"/>
  <c r="V90" i="3"/>
  <c r="AI23" i="3"/>
  <c r="AI42" i="3" s="1"/>
  <c r="AW25" i="3"/>
  <c r="BA30" i="3"/>
  <c r="V48" i="3"/>
  <c r="AD48" i="3"/>
  <c r="H52" i="3"/>
  <c r="AO52" i="3"/>
  <c r="O64" i="3"/>
  <c r="BC65" i="3"/>
  <c r="BA72" i="3"/>
  <c r="AN56" i="7"/>
  <c r="AN78" i="7" s="1"/>
  <c r="AR24" i="8"/>
  <c r="AR27" i="8" s="1"/>
  <c r="C65" i="2"/>
  <c r="AI71" i="2"/>
  <c r="AZ71" i="2" s="1"/>
  <c r="O73" i="2"/>
  <c r="BB22" i="3"/>
  <c r="I52" i="3"/>
  <c r="AP52" i="3"/>
  <c r="BA71" i="3"/>
  <c r="O71" i="3"/>
  <c r="N39" i="8"/>
  <c r="K52" i="8"/>
  <c r="BG18" i="8"/>
  <c r="C52" i="2"/>
  <c r="L52" i="2"/>
  <c r="BB53" i="2"/>
  <c r="Q69" i="2"/>
  <c r="Q74" i="2" s="1"/>
  <c r="Y69" i="2"/>
  <c r="AY70" i="2"/>
  <c r="AE71" i="2"/>
  <c r="AX71" i="2" s="1"/>
  <c r="BA71" i="2"/>
  <c r="AS48" i="3"/>
  <c r="V69" i="3"/>
  <c r="V74" i="3" s="1"/>
  <c r="AI66" i="3"/>
  <c r="AZ66" i="3" s="1"/>
  <c r="BB30" i="2"/>
  <c r="K38" i="2"/>
  <c r="H48" i="2"/>
  <c r="R48" i="2"/>
  <c r="R76" i="2" s="1"/>
  <c r="R77" i="2" s="1"/>
  <c r="Z48" i="2"/>
  <c r="K49" i="2"/>
  <c r="D53" i="2"/>
  <c r="BA65" i="2"/>
  <c r="O66" i="2"/>
  <c r="BA67" i="2"/>
  <c r="O67" i="2"/>
  <c r="AY72" i="2"/>
  <c r="BC72" i="2"/>
  <c r="AN17" i="3"/>
  <c r="AN20" i="3" s="1"/>
  <c r="BS15" i="3"/>
  <c r="BB35" i="3"/>
  <c r="L54" i="3"/>
  <c r="AW67" i="3"/>
  <c r="AW72" i="3"/>
  <c r="BC72" i="3"/>
  <c r="AE36" i="7"/>
  <c r="E98" i="8"/>
  <c r="S17" i="2"/>
  <c r="S20" i="2" s="1"/>
  <c r="S24" i="2" s="1"/>
  <c r="S27" i="2" s="1"/>
  <c r="AK17" i="2"/>
  <c r="AK20" i="2" s="1"/>
  <c r="AK28" i="2" s="1"/>
  <c r="AY19" i="2"/>
  <c r="AI21" i="2"/>
  <c r="AE22" i="2"/>
  <c r="AE35" i="2"/>
  <c r="AX35" i="2" s="1"/>
  <c r="BB35" i="2"/>
  <c r="J37" i="2"/>
  <c r="BC38" i="2"/>
  <c r="BC37" i="2" s="1"/>
  <c r="BA51" i="2"/>
  <c r="BA52" i="2" s="1"/>
  <c r="O64" i="2"/>
  <c r="AW18" i="3"/>
  <c r="BB18" i="3"/>
  <c r="AE19" i="3"/>
  <c r="AX19" i="3" s="1"/>
  <c r="AO37" i="3"/>
  <c r="BC37" i="3" s="1"/>
  <c r="J48" i="3"/>
  <c r="N70" i="3"/>
  <c r="BB71" i="3"/>
  <c r="AW79" i="7"/>
  <c r="D56" i="7"/>
  <c r="K52" i="7"/>
  <c r="K50" i="7"/>
  <c r="K55" i="7" s="1"/>
  <c r="AD28" i="7"/>
  <c r="AD56" i="8"/>
  <c r="AD78" i="8" s="1"/>
  <c r="BG38" i="8"/>
  <c r="BA16" i="2"/>
  <c r="BA79" i="2" s="1"/>
  <c r="AD69" i="2"/>
  <c r="AX67" i="2"/>
  <c r="BC71" i="2"/>
  <c r="BB30" i="3"/>
  <c r="AY35" i="3"/>
  <c r="BC35" i="3"/>
  <c r="BC51" i="3"/>
  <c r="AY72" i="3"/>
  <c r="AM37" i="2"/>
  <c r="D79" i="2"/>
  <c r="T79" i="2"/>
  <c r="S69" i="3"/>
  <c r="S74" i="3" s="1"/>
  <c r="L17" i="2"/>
  <c r="L20" i="2" s="1"/>
  <c r="L29" i="2" s="1"/>
  <c r="V17" i="2"/>
  <c r="V20" i="2" s="1"/>
  <c r="V28" i="2" s="1"/>
  <c r="AY18" i="2"/>
  <c r="AH37" i="2"/>
  <c r="BC39" i="2"/>
  <c r="AH69" i="2"/>
  <c r="AH74" i="2" s="1"/>
  <c r="AI66" i="2"/>
  <c r="AZ66" i="2" s="1"/>
  <c r="AY67" i="2"/>
  <c r="C71" i="2"/>
  <c r="Y22" i="3"/>
  <c r="Y92" i="3" s="1"/>
  <c r="Y96" i="3" s="1"/>
  <c r="BC39" i="3"/>
  <c r="P48" i="3"/>
  <c r="X48" i="3"/>
  <c r="AI46" i="3"/>
  <c r="AZ46" i="3" s="1"/>
  <c r="T52" i="3"/>
  <c r="O66" i="3"/>
  <c r="N68" i="3"/>
  <c r="AZ72" i="3"/>
  <c r="O73" i="3"/>
  <c r="AK24" i="7"/>
  <c r="AK27" i="7" s="1"/>
  <c r="R50" i="8"/>
  <c r="U98" i="8"/>
  <c r="T40" i="8"/>
  <c r="N71" i="2"/>
  <c r="AE16" i="3"/>
  <c r="BA35" i="3"/>
  <c r="Q48" i="3"/>
  <c r="Q50" i="3" s="1"/>
  <c r="Q55" i="3" s="1"/>
  <c r="Y48" i="3"/>
  <c r="BB54" i="3"/>
  <c r="P79" i="3"/>
  <c r="C90" i="3"/>
  <c r="C98" i="3" s="1"/>
  <c r="N48" i="7"/>
  <c r="N50" i="7" s="1"/>
  <c r="BG40" i="8"/>
  <c r="AF55" i="7"/>
  <c r="AF56" i="7"/>
  <c r="BB69" i="7"/>
  <c r="BB74" i="7" s="1"/>
  <c r="T76" i="7"/>
  <c r="H7" i="7"/>
  <c r="AE79" i="7"/>
  <c r="AD56" i="7"/>
  <c r="AD78" i="7" s="1"/>
  <c r="X29" i="7"/>
  <c r="W50" i="7"/>
  <c r="W55" i="7" s="1"/>
  <c r="W29" i="7"/>
  <c r="G28" i="7"/>
  <c r="AK28" i="7"/>
  <c r="AD69" i="7"/>
  <c r="AD74" i="7" s="1"/>
  <c r="AD75" i="7" s="1"/>
  <c r="X24" i="7"/>
  <c r="X27" i="7" s="1"/>
  <c r="X43" i="7" s="1"/>
  <c r="X44" i="7" s="1"/>
  <c r="W24" i="7"/>
  <c r="W27" i="7" s="1"/>
  <c r="BQ12" i="7"/>
  <c r="H50" i="7"/>
  <c r="H55" i="7" s="1"/>
  <c r="AE17" i="7"/>
  <c r="BQ16" i="7"/>
  <c r="BO17" i="7" s="1"/>
  <c r="BO20" i="7" s="1"/>
  <c r="K37" i="7"/>
  <c r="BC74" i="7"/>
  <c r="AZ6" i="7"/>
  <c r="AI9" i="3"/>
  <c r="AI9" i="8"/>
  <c r="AK8" i="3"/>
  <c r="AK8" i="8"/>
  <c r="BA9" i="3"/>
  <c r="BA9" i="8"/>
  <c r="E53" i="7"/>
  <c r="E52" i="7" s="1"/>
  <c r="E53" i="2"/>
  <c r="AR17" i="3"/>
  <c r="AR20" i="3" s="1"/>
  <c r="AR24" i="3" s="1"/>
  <c r="AR27" i="3" s="1"/>
  <c r="AR15" i="7"/>
  <c r="AR17" i="7" s="1"/>
  <c r="W53" i="3"/>
  <c r="W52" i="3" s="1"/>
  <c r="G53" i="7"/>
  <c r="G53" i="2"/>
  <c r="W53" i="2" s="1"/>
  <c r="C66" i="7"/>
  <c r="AN6" i="3"/>
  <c r="AN88" i="3" s="1"/>
  <c r="AN6" i="8"/>
  <c r="AR49" i="2"/>
  <c r="AR9" i="8"/>
  <c r="AR5" i="3"/>
  <c r="AR5" i="8"/>
  <c r="AR7" i="8" s="1"/>
  <c r="G65" i="7"/>
  <c r="W65" i="7" s="1"/>
  <c r="W62" i="7" s="1"/>
  <c r="W63" i="7" s="1"/>
  <c r="G65" i="2"/>
  <c r="G69" i="2" s="1"/>
  <c r="G74" i="2" s="1"/>
  <c r="Z5" i="3"/>
  <c r="Z5" i="8"/>
  <c r="H5" i="8" s="1"/>
  <c r="AJ5" i="3"/>
  <c r="AJ5" i="8"/>
  <c r="AS5" i="3"/>
  <c r="AS5" i="8"/>
  <c r="Y22" i="2"/>
  <c r="AR39" i="7"/>
  <c r="AR37" i="3"/>
  <c r="E48" i="3"/>
  <c r="AR48" i="3"/>
  <c r="AR50" i="3" s="1"/>
  <c r="AR46" i="7"/>
  <c r="AR48" i="7" s="1"/>
  <c r="AR50" i="7" s="1"/>
  <c r="AR55" i="7" s="1"/>
  <c r="AQ52" i="3"/>
  <c r="N51" i="3"/>
  <c r="BB72" i="3"/>
  <c r="I82" i="8"/>
  <c r="I94" i="8"/>
  <c r="I93" i="8"/>
  <c r="I87" i="8"/>
  <c r="I88" i="8"/>
  <c r="I90" i="8" s="1"/>
  <c r="K53" i="3"/>
  <c r="BB53" i="3"/>
  <c r="F65" i="7"/>
  <c r="F65" i="2"/>
  <c r="AF6" i="3"/>
  <c r="AF7" i="3" s="1"/>
  <c r="AF6" i="8"/>
  <c r="I4" i="3"/>
  <c r="I4" i="8"/>
  <c r="AK5" i="3"/>
  <c r="AK7" i="3" s="1"/>
  <c r="AK5" i="8"/>
  <c r="AT5" i="3"/>
  <c r="AT5" i="8"/>
  <c r="AS6" i="3"/>
  <c r="AS95" i="3" s="1"/>
  <c r="AS6" i="8"/>
  <c r="AF8" i="3"/>
  <c r="AF40" i="3" s="1"/>
  <c r="AG40" i="3" s="1"/>
  <c r="AH40" i="3" s="1"/>
  <c r="AF8" i="8"/>
  <c r="AF39" i="8" s="1"/>
  <c r="AG39" i="8" s="1"/>
  <c r="AH39" i="8" s="1"/>
  <c r="AN21" i="2"/>
  <c r="AQ21" i="2" s="1"/>
  <c r="AN8" i="8"/>
  <c r="AN16" i="2"/>
  <c r="AN79" i="2" s="1"/>
  <c r="AW8" i="3"/>
  <c r="AW8" i="8"/>
  <c r="AL9" i="3"/>
  <c r="AL9" i="8"/>
  <c r="AL46" i="8" s="1"/>
  <c r="AH31" i="3"/>
  <c r="AH31" i="8"/>
  <c r="AP31" i="3"/>
  <c r="AP31" i="8"/>
  <c r="I38" i="3"/>
  <c r="I38" i="8"/>
  <c r="I37" i="2"/>
  <c r="T38" i="3"/>
  <c r="T38" i="8"/>
  <c r="H69" i="2"/>
  <c r="H74" i="2" s="1"/>
  <c r="O12" i="3"/>
  <c r="AX16" i="3"/>
  <c r="BC70" i="3"/>
  <c r="AE72" i="3"/>
  <c r="AX72" i="3" s="1"/>
  <c r="AL55" i="7"/>
  <c r="AL56" i="7"/>
  <c r="AL78" i="7" s="1"/>
  <c r="L52" i="7"/>
  <c r="K76" i="7"/>
  <c r="K75" i="7" s="1"/>
  <c r="L76" i="7"/>
  <c r="L75" i="7" s="1"/>
  <c r="J4" i="3"/>
  <c r="J4" i="8"/>
  <c r="AB5" i="3"/>
  <c r="AB5" i="8"/>
  <c r="AW5" i="2"/>
  <c r="AW7" i="2" s="1"/>
  <c r="AW7" i="8" s="1"/>
  <c r="AJ6" i="3"/>
  <c r="AJ7" i="3" s="1"/>
  <c r="AJ6" i="8"/>
  <c r="AO60" i="2"/>
  <c r="AO63" i="2" s="1"/>
  <c r="AO17" i="2"/>
  <c r="AO20" i="2" s="1"/>
  <c r="AO29" i="2" s="1"/>
  <c r="AA16" i="2"/>
  <c r="O31" i="3"/>
  <c r="O31" i="8"/>
  <c r="AI31" i="3"/>
  <c r="AI31" i="8"/>
  <c r="AQ31" i="3"/>
  <c r="AQ31" i="8"/>
  <c r="N67" i="2"/>
  <c r="AN22" i="7"/>
  <c r="BC22" i="7" s="1"/>
  <c r="AN22" i="2"/>
  <c r="AQ22" i="3"/>
  <c r="N22" i="3" s="1"/>
  <c r="AA52" i="3"/>
  <c r="X76" i="7"/>
  <c r="X50" i="7"/>
  <c r="AW7" i="7"/>
  <c r="J9" i="3"/>
  <c r="J9" i="8"/>
  <c r="G39" i="3"/>
  <c r="G39" i="8"/>
  <c r="AW66" i="3"/>
  <c r="J6" i="3"/>
  <c r="J6" i="8"/>
  <c r="AW6" i="3"/>
  <c r="AW88" i="3" s="1"/>
  <c r="AW6" i="8"/>
  <c r="AH8" i="3"/>
  <c r="AH8" i="8"/>
  <c r="AP8" i="3"/>
  <c r="AP8" i="8"/>
  <c r="BA8" i="3"/>
  <c r="BA8" i="8"/>
  <c r="AF9" i="3"/>
  <c r="AF9" i="8"/>
  <c r="AN9" i="3"/>
  <c r="AN46" i="3" s="1"/>
  <c r="AN9" i="8"/>
  <c r="AN46" i="8" s="1"/>
  <c r="AX9" i="3"/>
  <c r="AX9" i="8"/>
  <c r="AW17" i="2"/>
  <c r="I30" i="3"/>
  <c r="I30" i="8"/>
  <c r="P40" i="3"/>
  <c r="P40" i="8"/>
  <c r="AM52" i="2"/>
  <c r="K51" i="2"/>
  <c r="BB51" i="2"/>
  <c r="R53" i="2"/>
  <c r="R52" i="2" s="1"/>
  <c r="AA53" i="2"/>
  <c r="AR16" i="7"/>
  <c r="O16" i="3"/>
  <c r="AI54" i="3"/>
  <c r="AZ54" i="3" s="1"/>
  <c r="J52" i="3"/>
  <c r="AE66" i="3"/>
  <c r="K8" i="3"/>
  <c r="K8" i="8"/>
  <c r="L4" i="3"/>
  <c r="L4" i="8"/>
  <c r="J5" i="3"/>
  <c r="J5" i="8"/>
  <c r="AF5" i="3"/>
  <c r="AF5" i="8"/>
  <c r="AN5" i="3"/>
  <c r="AN5" i="8"/>
  <c r="BC5" i="2"/>
  <c r="AA82" i="8"/>
  <c r="AA7" i="8"/>
  <c r="AA93" i="8"/>
  <c r="AL6" i="3"/>
  <c r="AL82" i="3" s="1"/>
  <c r="AL6" i="8"/>
  <c r="AY6" i="2"/>
  <c r="AA7" i="2"/>
  <c r="AI8" i="3"/>
  <c r="AI8" i="8"/>
  <c r="AQ8" i="3"/>
  <c r="AQ8" i="8"/>
  <c r="BC8" i="8"/>
  <c r="AG9" i="3"/>
  <c r="AG9" i="8"/>
  <c r="AG53" i="8" s="1"/>
  <c r="AY53" i="8" s="1"/>
  <c r="AO9" i="3"/>
  <c r="AO47" i="3" s="1"/>
  <c r="BC47" i="3" s="1"/>
  <c r="AO9" i="8"/>
  <c r="AO46" i="8" s="1"/>
  <c r="AY9" i="3"/>
  <c r="AY9" i="8"/>
  <c r="AE31" i="3"/>
  <c r="AE31" i="8"/>
  <c r="D40" i="3"/>
  <c r="D40" i="8"/>
  <c r="AN48" i="2"/>
  <c r="Y66" i="3"/>
  <c r="Y66" i="8"/>
  <c r="Z52" i="3"/>
  <c r="AD6" i="3"/>
  <c r="AD82" i="3" s="1"/>
  <c r="AD80" i="3" s="1"/>
  <c r="AD6" i="8"/>
  <c r="AS8" i="3"/>
  <c r="AS8" i="8"/>
  <c r="AO6" i="3"/>
  <c r="AO6" i="8"/>
  <c r="H39" i="3"/>
  <c r="H39" i="8"/>
  <c r="AA39" i="2"/>
  <c r="K5" i="3"/>
  <c r="K5" i="8"/>
  <c r="AG5" i="3"/>
  <c r="AG5" i="8"/>
  <c r="AO5" i="3"/>
  <c r="AO7" i="3" s="1"/>
  <c r="AO5" i="8"/>
  <c r="AB6" i="3"/>
  <c r="AB7" i="3" s="1"/>
  <c r="AB6" i="8"/>
  <c r="AM6" i="3"/>
  <c r="AM82" i="3" s="1"/>
  <c r="AM6" i="8"/>
  <c r="BA6" i="2"/>
  <c r="J8" i="3"/>
  <c r="J73" i="3" s="1"/>
  <c r="AI73" i="3" s="1"/>
  <c r="AZ73" i="3" s="1"/>
  <c r="J8" i="8"/>
  <c r="J35" i="8" s="1"/>
  <c r="AJ8" i="3"/>
  <c r="AJ8" i="8"/>
  <c r="AJ38" i="8" s="1"/>
  <c r="AR8" i="8"/>
  <c r="AR38" i="2"/>
  <c r="O38" i="2" s="1"/>
  <c r="AR35" i="2"/>
  <c r="AS35" i="2" s="1"/>
  <c r="AT35" i="2" s="1"/>
  <c r="AH9" i="3"/>
  <c r="AH9" i="8"/>
  <c r="AH46" i="8" s="1"/>
  <c r="AP9" i="3"/>
  <c r="AP47" i="3" s="1"/>
  <c r="AP9" i="8"/>
  <c r="AP47" i="8" s="1"/>
  <c r="AZ9" i="3"/>
  <c r="AZ9" i="8"/>
  <c r="T39" i="3"/>
  <c r="T39" i="8"/>
  <c r="C66" i="2"/>
  <c r="R52" i="3"/>
  <c r="AJ31" i="3"/>
  <c r="AJ31" i="8"/>
  <c r="AR31" i="3"/>
  <c r="AR31" i="8"/>
  <c r="I39" i="3"/>
  <c r="I39" i="8"/>
  <c r="E40" i="3"/>
  <c r="E40" i="8"/>
  <c r="BO37" i="2"/>
  <c r="BC46" i="2"/>
  <c r="AQ52" i="2"/>
  <c r="BC18" i="3"/>
  <c r="P92" i="3"/>
  <c r="P96" i="3" s="1"/>
  <c r="X92" i="3"/>
  <c r="BQ37" i="3"/>
  <c r="G48" i="3"/>
  <c r="R48" i="3"/>
  <c r="Z48" i="3"/>
  <c r="R69" i="3"/>
  <c r="R74" i="3" s="1"/>
  <c r="BB67" i="3"/>
  <c r="AY70" i="3"/>
  <c r="P55" i="8"/>
  <c r="P56" i="8"/>
  <c r="P78" i="8" s="1"/>
  <c r="BA37" i="7"/>
  <c r="I5" i="3"/>
  <c r="I5" i="8"/>
  <c r="AM5" i="3"/>
  <c r="AM5" i="8"/>
  <c r="K6" i="3"/>
  <c r="K6" i="8"/>
  <c r="AG6" i="3"/>
  <c r="AG82" i="3" s="1"/>
  <c r="AG6" i="8"/>
  <c r="BQ94" i="8"/>
  <c r="BQ88" i="8"/>
  <c r="BQ82" i="8"/>
  <c r="BQ92" i="8" s="1"/>
  <c r="BQ87" i="8"/>
  <c r="AL8" i="3"/>
  <c r="AL8" i="8"/>
  <c r="AT8" i="3"/>
  <c r="AT8" i="8"/>
  <c r="K9" i="3"/>
  <c r="K9" i="8"/>
  <c r="AJ9" i="3"/>
  <c r="AJ47" i="3" s="1"/>
  <c r="AJ9" i="8"/>
  <c r="AJ47" i="8" s="1"/>
  <c r="BB9" i="3"/>
  <c r="BB9" i="8"/>
  <c r="BB12" i="2"/>
  <c r="Y25" i="2"/>
  <c r="J31" i="3"/>
  <c r="J31" i="8"/>
  <c r="AB31" i="3"/>
  <c r="AB31" i="8"/>
  <c r="AK31" i="3"/>
  <c r="AK31" i="8"/>
  <c r="AS31" i="3"/>
  <c r="AS31" i="8"/>
  <c r="L35" i="8"/>
  <c r="D38" i="3"/>
  <c r="D38" i="8"/>
  <c r="AF38" i="8"/>
  <c r="AG38" i="8" s="1"/>
  <c r="F40" i="3"/>
  <c r="F40" i="8"/>
  <c r="AP48" i="2"/>
  <c r="AP46" i="8"/>
  <c r="AF52" i="2"/>
  <c r="AO52" i="2"/>
  <c r="AI67" i="2"/>
  <c r="AZ67" i="2" s="1"/>
  <c r="AS69" i="2"/>
  <c r="AS74" i="2" s="1"/>
  <c r="BB71" i="2"/>
  <c r="O71" i="2"/>
  <c r="N72" i="2"/>
  <c r="J20" i="3"/>
  <c r="J24" i="3" s="1"/>
  <c r="J27" i="3" s="1"/>
  <c r="AW19" i="3"/>
  <c r="AX35" i="3"/>
  <c r="H48" i="3"/>
  <c r="I76" i="3" s="1"/>
  <c r="F48" i="3"/>
  <c r="F76" i="3" s="1"/>
  <c r="AA48" i="3"/>
  <c r="AT48" i="7"/>
  <c r="AT50" i="7" s="1"/>
  <c r="E52" i="3"/>
  <c r="Y52" i="3"/>
  <c r="AI79" i="7"/>
  <c r="V55" i="7"/>
  <c r="V56" i="7"/>
  <c r="V78" i="7" s="1"/>
  <c r="BC20" i="8"/>
  <c r="BC24" i="8" s="1"/>
  <c r="BC27" i="8" s="1"/>
  <c r="BC43" i="8" s="1"/>
  <c r="X38" i="8"/>
  <c r="AT76" i="8"/>
  <c r="AT75" i="8" s="1"/>
  <c r="AT50" i="8"/>
  <c r="AT55" i="8" s="1"/>
  <c r="L6" i="3"/>
  <c r="L82" i="3" s="1"/>
  <c r="L6" i="8"/>
  <c r="AH6" i="3"/>
  <c r="AH6" i="8"/>
  <c r="AR82" i="8"/>
  <c r="AR88" i="8"/>
  <c r="AR85" i="8"/>
  <c r="AR87" i="8"/>
  <c r="AR94" i="8"/>
  <c r="AR95" i="8"/>
  <c r="AM8" i="3"/>
  <c r="AM8" i="8"/>
  <c r="L9" i="3"/>
  <c r="L47" i="3" s="1"/>
  <c r="L9" i="8"/>
  <c r="AK9" i="3"/>
  <c r="AK9" i="8"/>
  <c r="AK47" i="8" s="1"/>
  <c r="BA47" i="8" s="1"/>
  <c r="BC9" i="3"/>
  <c r="BC9" i="8"/>
  <c r="G17" i="2"/>
  <c r="G20" i="2" s="1"/>
  <c r="G28" i="2" s="1"/>
  <c r="BA18" i="2"/>
  <c r="AI19" i="2"/>
  <c r="AZ19" i="2" s="1"/>
  <c r="W29" i="2"/>
  <c r="AY22" i="2"/>
  <c r="AE25" i="2"/>
  <c r="AX25" i="2" s="1"/>
  <c r="K31" i="3"/>
  <c r="K31" i="8"/>
  <c r="AD31" i="3"/>
  <c r="AD31" i="8"/>
  <c r="AL31" i="3"/>
  <c r="AL31" i="8"/>
  <c r="AT31" i="3"/>
  <c r="AT31" i="8"/>
  <c r="E38" i="3"/>
  <c r="E38" i="8"/>
  <c r="P39" i="3"/>
  <c r="P39" i="8"/>
  <c r="G40" i="3"/>
  <c r="G40" i="8"/>
  <c r="W40" i="8" s="1"/>
  <c r="G48" i="2"/>
  <c r="Q48" i="2"/>
  <c r="Q50" i="2" s="1"/>
  <c r="Y48" i="2"/>
  <c r="AQ48" i="2"/>
  <c r="AQ50" i="2" s="1"/>
  <c r="AH47" i="8"/>
  <c r="D52" i="2"/>
  <c r="V52" i="2"/>
  <c r="AG52" i="2"/>
  <c r="X65" i="8"/>
  <c r="N66" i="2"/>
  <c r="W66" i="2"/>
  <c r="BB68" i="2"/>
  <c r="BC69" i="2"/>
  <c r="BB70" i="2"/>
  <c r="AZ72" i="2"/>
  <c r="BB16" i="3"/>
  <c r="AQ18" i="3"/>
  <c r="BA21" i="3"/>
  <c r="O22" i="3"/>
  <c r="AA25" i="3"/>
  <c r="T48" i="3"/>
  <c r="T50" i="3" s="1"/>
  <c r="AB48" i="3"/>
  <c r="AC76" i="3" s="1"/>
  <c r="AC77" i="3" s="1"/>
  <c r="Q52" i="3"/>
  <c r="J69" i="3"/>
  <c r="AZ65" i="3"/>
  <c r="AP69" i="3"/>
  <c r="AP74" i="3" s="1"/>
  <c r="BC67" i="3"/>
  <c r="BA70" i="3"/>
  <c r="AZ71" i="3"/>
  <c r="AA72" i="3"/>
  <c r="BA79" i="7"/>
  <c r="X39" i="8"/>
  <c r="AA30" i="7"/>
  <c r="AZ21" i="2"/>
  <c r="AI25" i="2"/>
  <c r="AZ25" i="2" s="1"/>
  <c r="AM31" i="3"/>
  <c r="AM31" i="8"/>
  <c r="AU31" i="3"/>
  <c r="AU31" i="8"/>
  <c r="BQ31" i="3"/>
  <c r="BQ31" i="8"/>
  <c r="AA37" i="2"/>
  <c r="F38" i="3"/>
  <c r="F38" i="8"/>
  <c r="S38" i="8" s="1"/>
  <c r="P38" i="3"/>
  <c r="P38" i="8"/>
  <c r="D39" i="3"/>
  <c r="D39" i="8"/>
  <c r="H40" i="3"/>
  <c r="H40" i="8"/>
  <c r="AJ48" i="2"/>
  <c r="AY49" i="2"/>
  <c r="E52" i="2"/>
  <c r="AH51" i="8"/>
  <c r="J52" i="2"/>
  <c r="AT69" i="2"/>
  <c r="AT74" i="2" s="1"/>
  <c r="AQ12" i="3"/>
  <c r="N12" i="3" s="1"/>
  <c r="AN12" i="7"/>
  <c r="L17" i="3"/>
  <c r="O18" i="3"/>
  <c r="AR18" i="7"/>
  <c r="AS18" i="7" s="1"/>
  <c r="AT18" i="7" s="1"/>
  <c r="AN42" i="3"/>
  <c r="AP42" i="3" s="1"/>
  <c r="AN23" i="7"/>
  <c r="AN42" i="7" s="1"/>
  <c r="AE25" i="3"/>
  <c r="AP37" i="3"/>
  <c r="AW46" i="3"/>
  <c r="N64" i="3"/>
  <c r="D66" i="7"/>
  <c r="D69" i="7" s="1"/>
  <c r="D74" i="7" s="1"/>
  <c r="D75" i="7" s="1"/>
  <c r="AE70" i="3"/>
  <c r="AX70" i="3" s="1"/>
  <c r="AQ23" i="8"/>
  <c r="BG23" i="8" s="1"/>
  <c r="BA50" i="7"/>
  <c r="AM76" i="7"/>
  <c r="AM75" i="7" s="1"/>
  <c r="AM50" i="7"/>
  <c r="AN76" i="7"/>
  <c r="AN75" i="7" s="1"/>
  <c r="L5" i="3"/>
  <c r="L5" i="8"/>
  <c r="AH5" i="3"/>
  <c r="AH7" i="3" s="1"/>
  <c r="AH5" i="8"/>
  <c r="BQ5" i="3"/>
  <c r="BQ5" i="8"/>
  <c r="BQ7" i="8" s="1"/>
  <c r="Z6" i="3"/>
  <c r="Z87" i="3" s="1"/>
  <c r="Z6" i="8"/>
  <c r="AK6" i="3"/>
  <c r="AK6" i="8"/>
  <c r="AT6" i="3"/>
  <c r="AT88" i="3" s="1"/>
  <c r="AT6" i="8"/>
  <c r="AG8" i="3"/>
  <c r="AG8" i="8"/>
  <c r="AO8" i="3"/>
  <c r="AO8" i="8"/>
  <c r="AY8" i="3"/>
  <c r="AY8" i="8"/>
  <c r="BQ8" i="3"/>
  <c r="BQ8" i="8"/>
  <c r="AM9" i="3"/>
  <c r="AM47" i="3" s="1"/>
  <c r="AM9" i="8"/>
  <c r="AM46" i="8" s="1"/>
  <c r="AW9" i="3"/>
  <c r="AW9" i="8"/>
  <c r="BQ9" i="3"/>
  <c r="BQ46" i="3" s="1"/>
  <c r="BQ9" i="8"/>
  <c r="BQ47" i="8" s="1"/>
  <c r="S28" i="2"/>
  <c r="AA36" i="2"/>
  <c r="BB18" i="2"/>
  <c r="AF31" i="3"/>
  <c r="AF31" i="8"/>
  <c r="AN31" i="3"/>
  <c r="AN31" i="8"/>
  <c r="BA35" i="2"/>
  <c r="G38" i="3"/>
  <c r="G38" i="8"/>
  <c r="AS37" i="2"/>
  <c r="E39" i="3"/>
  <c r="E39" i="8"/>
  <c r="I40" i="3"/>
  <c r="I40" i="8"/>
  <c r="BO44" i="2"/>
  <c r="I48" i="2"/>
  <c r="I76" i="2" s="1"/>
  <c r="S48" i="2"/>
  <c r="S50" i="2" s="1"/>
  <c r="AA48" i="2"/>
  <c r="AK46" i="8"/>
  <c r="AY47" i="2"/>
  <c r="F51" i="3"/>
  <c r="F51" i="8"/>
  <c r="AJ52" i="2"/>
  <c r="AE65" i="2"/>
  <c r="AX65" i="2" s="1"/>
  <c r="AL69" i="2"/>
  <c r="AL74" i="2" s="1"/>
  <c r="BC67" i="2"/>
  <c r="BC70" i="2"/>
  <c r="AY71" i="2"/>
  <c r="BA72" i="2"/>
  <c r="AW21" i="3"/>
  <c r="AW22" i="3"/>
  <c r="BS23" i="3"/>
  <c r="BB49" i="3"/>
  <c r="AB52" i="3"/>
  <c r="BQ52" i="3"/>
  <c r="BC64" i="3"/>
  <c r="AI70" i="3"/>
  <c r="AZ70" i="3" s="1"/>
  <c r="AN15" i="7"/>
  <c r="AN36" i="7" s="1"/>
  <c r="BC36" i="7" s="1"/>
  <c r="AA94" i="8"/>
  <c r="BB15" i="2"/>
  <c r="AY16" i="2"/>
  <c r="AI18" i="2"/>
  <c r="BA22" i="2"/>
  <c r="H30" i="3"/>
  <c r="H30" i="8"/>
  <c r="AF30" i="8"/>
  <c r="AY30" i="8" s="1"/>
  <c r="N31" i="3"/>
  <c r="N31" i="8"/>
  <c r="AG31" i="3"/>
  <c r="AG31" i="8"/>
  <c r="AO31" i="3"/>
  <c r="AO31" i="8"/>
  <c r="X36" i="2"/>
  <c r="H38" i="3"/>
  <c r="AA38" i="3" s="1"/>
  <c r="H38" i="8"/>
  <c r="AT37" i="2"/>
  <c r="F39" i="3"/>
  <c r="F39" i="8"/>
  <c r="S39" i="2"/>
  <c r="X40" i="3"/>
  <c r="X40" i="8"/>
  <c r="T48" i="2"/>
  <c r="T50" i="2" s="1"/>
  <c r="T55" i="2" s="1"/>
  <c r="AB48" i="2"/>
  <c r="G52" i="2"/>
  <c r="AH54" i="8"/>
  <c r="AM69" i="2"/>
  <c r="AM74" i="2" s="1"/>
  <c r="BA66" i="2"/>
  <c r="AF67" i="3"/>
  <c r="AI67" i="3" s="1"/>
  <c r="AZ67" i="3" s="1"/>
  <c r="AF67" i="8"/>
  <c r="AF69" i="8" s="1"/>
  <c r="AI69" i="8" s="1"/>
  <c r="N70" i="2"/>
  <c r="AY16" i="3"/>
  <c r="AR42" i="3"/>
  <c r="AR23" i="7"/>
  <c r="AA37" i="3"/>
  <c r="AQ40" i="3"/>
  <c r="N40" i="3" s="1"/>
  <c r="L40" i="7"/>
  <c r="L37" i="7" s="1"/>
  <c r="AT37" i="3"/>
  <c r="W48" i="3"/>
  <c r="W50" i="3" s="1"/>
  <c r="W55" i="3" s="1"/>
  <c r="AF48" i="3"/>
  <c r="AF50" i="3" s="1"/>
  <c r="BB66" i="3"/>
  <c r="BA67" i="3"/>
  <c r="O67" i="3"/>
  <c r="N55" i="7"/>
  <c r="N56" i="7"/>
  <c r="N78" i="7" s="1"/>
  <c r="AS46" i="7"/>
  <c r="S90" i="3"/>
  <c r="L56" i="7"/>
  <c r="P75" i="8"/>
  <c r="V75" i="8"/>
  <c r="BG19" i="8"/>
  <c r="AY71" i="3"/>
  <c r="F56" i="7"/>
  <c r="E56" i="8"/>
  <c r="AY65" i="8"/>
  <c r="AZ48" i="7"/>
  <c r="E75" i="7"/>
  <c r="F75" i="8"/>
  <c r="P98" i="8"/>
  <c r="AW70" i="3"/>
  <c r="BB70" i="3"/>
  <c r="O70" i="3"/>
  <c r="P90" i="3"/>
  <c r="D78" i="7"/>
  <c r="BQ23" i="7"/>
  <c r="E75" i="8"/>
  <c r="Q75" i="8"/>
  <c r="AQ79" i="8"/>
  <c r="AU75" i="8"/>
  <c r="AZ25" i="8"/>
  <c r="L20" i="8"/>
  <c r="AW93" i="8"/>
  <c r="AA87" i="8"/>
  <c r="AA90" i="8" s="1"/>
  <c r="L63" i="8"/>
  <c r="BG16" i="8"/>
  <c r="T76" i="8"/>
  <c r="T75" i="8" s="1"/>
  <c r="T50" i="8"/>
  <c r="AW52" i="8"/>
  <c r="AY79" i="8"/>
  <c r="AO74" i="8"/>
  <c r="N74" i="8" s="1"/>
  <c r="BC69" i="8"/>
  <c r="BC74" i="8" s="1"/>
  <c r="O60" i="8"/>
  <c r="AS62" i="8"/>
  <c r="AS63" i="8" s="1"/>
  <c r="N69" i="8"/>
  <c r="U76" i="8"/>
  <c r="U75" i="8" s="1"/>
  <c r="AZ19" i="8"/>
  <c r="J28" i="8"/>
  <c r="J91" i="8" s="1"/>
  <c r="J24" i="8"/>
  <c r="J27" i="8" s="1"/>
  <c r="AW87" i="8"/>
  <c r="AF56" i="8"/>
  <c r="AF78" i="8" s="1"/>
  <c r="AX79" i="8"/>
  <c r="AB74" i="8"/>
  <c r="U56" i="8"/>
  <c r="U78" i="8" s="1"/>
  <c r="AD76" i="8"/>
  <c r="AD77" i="8" s="1"/>
  <c r="O36" i="8"/>
  <c r="O17" i="8"/>
  <c r="O20" i="8" s="1"/>
  <c r="AY42" i="8"/>
  <c r="AP42" i="8"/>
  <c r="AQ42" i="8" s="1"/>
  <c r="BG42" i="8" s="1"/>
  <c r="AW42" i="8"/>
  <c r="AQ37" i="8"/>
  <c r="BG37" i="8" s="1"/>
  <c r="BA69" i="8"/>
  <c r="BA74" i="8" s="1"/>
  <c r="AJ74" i="8"/>
  <c r="J76" i="8"/>
  <c r="J50" i="8"/>
  <c r="AE52" i="8"/>
  <c r="AX51" i="8"/>
  <c r="AN63" i="8"/>
  <c r="L74" i="8"/>
  <c r="BA42" i="8"/>
  <c r="AC96" i="8"/>
  <c r="M20" i="8"/>
  <c r="BB79" i="8"/>
  <c r="Z55" i="8"/>
  <c r="Z56" i="8"/>
  <c r="AW39" i="8"/>
  <c r="H78" i="8"/>
  <c r="M74" i="8"/>
  <c r="AH74" i="8"/>
  <c r="X56" i="8"/>
  <c r="AO62" i="8"/>
  <c r="AO63" i="8" s="1"/>
  <c r="AI79" i="8"/>
  <c r="O79" i="8"/>
  <c r="V56" i="8"/>
  <c r="V78" i="8" s="1"/>
  <c r="Y56" i="8"/>
  <c r="O69" i="8"/>
  <c r="AQ25" i="8"/>
  <c r="N25" i="8" s="1"/>
  <c r="AN24" i="8"/>
  <c r="AN27" i="8" s="1"/>
  <c r="AN43" i="8" s="1"/>
  <c r="AN28" i="8"/>
  <c r="AN91" i="8" s="1"/>
  <c r="AN29" i="8"/>
  <c r="AC90" i="8"/>
  <c r="AZ18" i="8"/>
  <c r="J29" i="8"/>
  <c r="BQ85" i="8"/>
  <c r="BQ36" i="8"/>
  <c r="BQ17" i="8"/>
  <c r="BQ20" i="8" s="1"/>
  <c r="N38" i="8"/>
  <c r="AR43" i="8"/>
  <c r="AZ79" i="8"/>
  <c r="N52" i="8"/>
  <c r="AX65" i="8"/>
  <c r="AA76" i="8"/>
  <c r="AA50" i="8"/>
  <c r="R55" i="8"/>
  <c r="R56" i="8"/>
  <c r="R78" i="8" s="1"/>
  <c r="AS56" i="8"/>
  <c r="AS78" i="8" s="1"/>
  <c r="AC76" i="8"/>
  <c r="AC77" i="8" s="1"/>
  <c r="AC50" i="8"/>
  <c r="O74" i="8"/>
  <c r="AE48" i="8"/>
  <c r="AX46" i="8"/>
  <c r="AO20" i="8"/>
  <c r="AQ21" i="8"/>
  <c r="C50" i="8"/>
  <c r="AW50" i="8"/>
  <c r="AW56" i="8" s="1"/>
  <c r="J62" i="8"/>
  <c r="J63" i="8" s="1"/>
  <c r="AX21" i="8"/>
  <c r="AX19" i="8"/>
  <c r="AP79" i="8"/>
  <c r="AP17" i="8"/>
  <c r="AP20" i="8" s="1"/>
  <c r="AP29" i="8" s="1"/>
  <c r="AI52" i="8"/>
  <c r="AZ51" i="8"/>
  <c r="D76" i="8"/>
  <c r="D75" i="8" s="1"/>
  <c r="D50" i="8"/>
  <c r="AI48" i="8"/>
  <c r="AZ46" i="8"/>
  <c r="N19" i="8"/>
  <c r="M62" i="8"/>
  <c r="M63" i="8" s="1"/>
  <c r="AS75" i="8"/>
  <c r="AX18" i="8"/>
  <c r="BC79" i="8"/>
  <c r="AU62" i="8"/>
  <c r="AU63" i="8" s="1"/>
  <c r="AT28" i="8"/>
  <c r="AT91" i="8" s="1"/>
  <c r="AT29" i="8"/>
  <c r="AT24" i="8"/>
  <c r="AT27" i="8" s="1"/>
  <c r="AB76" i="8"/>
  <c r="AB50" i="8"/>
  <c r="AC69" i="8"/>
  <c r="AC74" i="8" s="1"/>
  <c r="S76" i="8"/>
  <c r="S75" i="8" s="1"/>
  <c r="S50" i="8"/>
  <c r="BB69" i="8"/>
  <c r="BB74" i="8" s="1"/>
  <c r="AL74" i="8"/>
  <c r="R75" i="8"/>
  <c r="BA52" i="8"/>
  <c r="G76" i="8"/>
  <c r="G75" i="8" s="1"/>
  <c r="G50" i="8"/>
  <c r="L52" i="8"/>
  <c r="G96" i="8"/>
  <c r="AZ23" i="8"/>
  <c r="G90" i="8"/>
  <c r="I76" i="8"/>
  <c r="I75" i="8" s="1"/>
  <c r="I50" i="8"/>
  <c r="H76" i="8"/>
  <c r="H75" i="8" s="1"/>
  <c r="AS20" i="8"/>
  <c r="AQ60" i="8"/>
  <c r="N60" i="8" s="1"/>
  <c r="N15" i="8"/>
  <c r="AQ17" i="8"/>
  <c r="AQ20" i="8" s="1"/>
  <c r="BG15" i="8"/>
  <c r="AP62" i="8"/>
  <c r="AP63" i="8" s="1"/>
  <c r="AX42" i="8"/>
  <c r="AT62" i="8"/>
  <c r="AT63" i="8" s="1"/>
  <c r="AW88" i="8"/>
  <c r="N16" i="8"/>
  <c r="BF38" i="7"/>
  <c r="AZ37" i="7"/>
  <c r="BO60" i="7"/>
  <c r="AA69" i="7"/>
  <c r="AA74" i="7" s="1"/>
  <c r="AA75" i="7" s="1"/>
  <c r="AA62" i="7"/>
  <c r="AA63" i="7" s="1"/>
  <c r="AL75" i="7"/>
  <c r="AD62" i="7"/>
  <c r="AD63" i="7" s="1"/>
  <c r="AY48" i="7"/>
  <c r="Z55" i="7"/>
  <c r="Z56" i="7"/>
  <c r="Z78" i="7" s="1"/>
  <c r="T28" i="7"/>
  <c r="T24" i="7"/>
  <c r="T27" i="7" s="1"/>
  <c r="AR36" i="7"/>
  <c r="AS15" i="7"/>
  <c r="BC16" i="7"/>
  <c r="AP79" i="7"/>
  <c r="BB42" i="7"/>
  <c r="V28" i="7"/>
  <c r="V24" i="7"/>
  <c r="V27" i="7" s="1"/>
  <c r="AS22" i="7"/>
  <c r="AT22" i="7" s="1"/>
  <c r="BB79" i="7"/>
  <c r="U32" i="7"/>
  <c r="N74" i="7"/>
  <c r="AE52" i="7"/>
  <c r="AX51" i="7"/>
  <c r="AI76" i="7"/>
  <c r="AI50" i="7"/>
  <c r="AG76" i="7"/>
  <c r="AG75" i="7" s="1"/>
  <c r="AG50" i="7"/>
  <c r="L20" i="7"/>
  <c r="R62" i="7"/>
  <c r="R63" i="7" s="1"/>
  <c r="AQ22" i="7"/>
  <c r="V75" i="7"/>
  <c r="AK43" i="7"/>
  <c r="AK44" i="7" s="1"/>
  <c r="AK32" i="7"/>
  <c r="BB7" i="7"/>
  <c r="AU48" i="7"/>
  <c r="O46" i="7"/>
  <c r="AI37" i="7"/>
  <c r="AS23" i="7"/>
  <c r="O39" i="7"/>
  <c r="N35" i="7"/>
  <c r="BC52" i="7"/>
  <c r="W66" i="7"/>
  <c r="AJ55" i="7"/>
  <c r="AJ56" i="7"/>
  <c r="AJ78" i="7" s="1"/>
  <c r="AH76" i="7"/>
  <c r="AH50" i="7"/>
  <c r="BC18" i="7"/>
  <c r="H24" i="7"/>
  <c r="H27" i="7" s="1"/>
  <c r="H28" i="7"/>
  <c r="M54" i="7"/>
  <c r="AY65" i="7"/>
  <c r="AF69" i="7"/>
  <c r="AF78" i="7"/>
  <c r="O69" i="7"/>
  <c r="AS74" i="7"/>
  <c r="O74" i="7" s="1"/>
  <c r="BB50" i="7"/>
  <c r="BB56" i="7" s="1"/>
  <c r="AZ68" i="7"/>
  <c r="I76" i="7"/>
  <c r="I75" i="7" s="1"/>
  <c r="I50" i="7"/>
  <c r="BB37" i="7"/>
  <c r="J55" i="7"/>
  <c r="J56" i="7"/>
  <c r="J78" i="7" s="1"/>
  <c r="J62" i="7"/>
  <c r="J63" i="7" s="1"/>
  <c r="P24" i="7"/>
  <c r="P27" i="7" s="1"/>
  <c r="P28" i="7"/>
  <c r="BC21" i="7"/>
  <c r="BC48" i="7"/>
  <c r="W32" i="7"/>
  <c r="W43" i="7"/>
  <c r="W44" i="7" s="1"/>
  <c r="BB60" i="7"/>
  <c r="BB36" i="7"/>
  <c r="BB17" i="7"/>
  <c r="M37" i="7"/>
  <c r="BC23" i="7"/>
  <c r="AQ39" i="7"/>
  <c r="N39" i="7" s="1"/>
  <c r="BF39" i="7" s="1"/>
  <c r="AQ23" i="7"/>
  <c r="N23" i="7" s="1"/>
  <c r="AE48" i="7"/>
  <c r="AX46" i="7"/>
  <c r="AN79" i="7"/>
  <c r="N69" i="7"/>
  <c r="AK76" i="7"/>
  <c r="AK75" i="7" s="1"/>
  <c r="AK50" i="7"/>
  <c r="BC37" i="7"/>
  <c r="AW55" i="7"/>
  <c r="X75" i="7"/>
  <c r="Z28" i="7"/>
  <c r="Z24" i="7"/>
  <c r="Z27" i="7" s="1"/>
  <c r="X62" i="7"/>
  <c r="X63" i="7" s="1"/>
  <c r="M62" i="7"/>
  <c r="M63" i="7" s="1"/>
  <c r="J76" i="7"/>
  <c r="J75" i="7" s="1"/>
  <c r="AS19" i="7"/>
  <c r="AT19" i="7" s="1"/>
  <c r="AU19" i="7" s="1"/>
  <c r="AQ25" i="7"/>
  <c r="BC25" i="7"/>
  <c r="H63" i="7"/>
  <c r="AE20" i="7"/>
  <c r="AM28" i="7"/>
  <c r="AM24" i="7"/>
  <c r="AM27" i="7" s="1"/>
  <c r="AM43" i="7" s="1"/>
  <c r="O53" i="7"/>
  <c r="AT52" i="7"/>
  <c r="AS21" i="7"/>
  <c r="Y62" i="7"/>
  <c r="Y63" i="7" s="1"/>
  <c r="BB52" i="7"/>
  <c r="BA42" i="7"/>
  <c r="T29" i="7"/>
  <c r="K62" i="7"/>
  <c r="K63" i="7" s="1"/>
  <c r="AX65" i="7"/>
  <c r="AE69" i="7"/>
  <c r="AE62" i="7"/>
  <c r="R69" i="7"/>
  <c r="R74" i="7" s="1"/>
  <c r="R75" i="7" s="1"/>
  <c r="C55" i="7"/>
  <c r="C56" i="7"/>
  <c r="C78" i="7" s="1"/>
  <c r="AX38" i="7"/>
  <c r="Y76" i="7"/>
  <c r="AD77" i="7"/>
  <c r="Y50" i="7"/>
  <c r="R28" i="7"/>
  <c r="R24" i="7"/>
  <c r="R27" i="7" s="1"/>
  <c r="AQ76" i="7"/>
  <c r="AQ75" i="7" s="1"/>
  <c r="AQ50" i="7"/>
  <c r="Z29" i="7"/>
  <c r="AO20" i="7"/>
  <c r="M29" i="7"/>
  <c r="P62" i="7"/>
  <c r="P63" i="7" s="1"/>
  <c r="AQ19" i="7"/>
  <c r="N19" i="7" s="1"/>
  <c r="BC19" i="7"/>
  <c r="AS48" i="7"/>
  <c r="AX60" i="7"/>
  <c r="AX36" i="7"/>
  <c r="AX17" i="7"/>
  <c r="BQ22" i="7"/>
  <c r="O51" i="7"/>
  <c r="M51" i="7"/>
  <c r="BA7" i="7"/>
  <c r="AQ18" i="7"/>
  <c r="AS12" i="7"/>
  <c r="AS30" i="7"/>
  <c r="AZ7" i="7"/>
  <c r="AR52" i="7"/>
  <c r="AQ42" i="7"/>
  <c r="AA28" i="7"/>
  <c r="AA24" i="7"/>
  <c r="AA27" i="7" s="1"/>
  <c r="Q24" i="7"/>
  <c r="Q27" i="7" s="1"/>
  <c r="Q28" i="7"/>
  <c r="AW60" i="7"/>
  <c r="AW36" i="7"/>
  <c r="AW17" i="7"/>
  <c r="P77" i="7"/>
  <c r="AO76" i="7"/>
  <c r="AO50" i="7"/>
  <c r="Y24" i="7"/>
  <c r="Y27" i="7" s="1"/>
  <c r="Y28" i="7"/>
  <c r="U78" i="7"/>
  <c r="U62" i="7"/>
  <c r="U63" i="7" s="1"/>
  <c r="U69" i="7"/>
  <c r="U74" i="7" s="1"/>
  <c r="U75" i="7" s="1"/>
  <c r="AB74" i="7"/>
  <c r="AB75" i="7" s="1"/>
  <c r="AW75" i="7" s="1"/>
  <c r="AW69" i="7"/>
  <c r="AW74" i="7" s="1"/>
  <c r="AJ74" i="7"/>
  <c r="AJ75" i="7" s="1"/>
  <c r="BA69" i="7"/>
  <c r="BA74" i="7" s="1"/>
  <c r="R77" i="7"/>
  <c r="Q76" i="7"/>
  <c r="Q77" i="7" s="1"/>
  <c r="Q50" i="7"/>
  <c r="AW76" i="7"/>
  <c r="J28" i="7"/>
  <c r="J24" i="7"/>
  <c r="J27" i="7" s="1"/>
  <c r="AL62" i="7"/>
  <c r="AL63" i="7" s="1"/>
  <c r="AK62" i="7"/>
  <c r="AK63" i="7" s="1"/>
  <c r="AX42" i="7"/>
  <c r="G43" i="7"/>
  <c r="G44" i="7" s="1"/>
  <c r="G32" i="7"/>
  <c r="AN60" i="7"/>
  <c r="BC15" i="7"/>
  <c r="S55" i="7"/>
  <c r="S56" i="7"/>
  <c r="AM62" i="7"/>
  <c r="AM63" i="7" s="1"/>
  <c r="AS26" i="7"/>
  <c r="AT26" i="7" s="1"/>
  <c r="AS35" i="7"/>
  <c r="AQ6" i="7"/>
  <c r="AQ7" i="7" s="1"/>
  <c r="AM29" i="7"/>
  <c r="T56" i="7"/>
  <c r="T78" i="7" s="1"/>
  <c r="L55" i="7"/>
  <c r="V62" i="7"/>
  <c r="V63" i="7" s="1"/>
  <c r="K28" i="7"/>
  <c r="K24" i="7"/>
  <c r="K27" i="7" s="1"/>
  <c r="AS25" i="7"/>
  <c r="AL43" i="7"/>
  <c r="AL44" i="7" s="1"/>
  <c r="AL32" i="7"/>
  <c r="BA52" i="7"/>
  <c r="H75" i="7"/>
  <c r="AA55" i="7"/>
  <c r="AA56" i="7"/>
  <c r="AA78" i="7" s="1"/>
  <c r="AY37" i="7"/>
  <c r="J29" i="7"/>
  <c r="AI42" i="7"/>
  <c r="AZ23" i="7"/>
  <c r="AP76" i="7"/>
  <c r="AP75" i="7" s="1"/>
  <c r="AP50" i="7"/>
  <c r="AB28" i="7"/>
  <c r="AB24" i="7"/>
  <c r="AB27" i="7" s="1"/>
  <c r="Z62" i="7"/>
  <c r="Z63" i="7" s="1"/>
  <c r="BC30" i="7"/>
  <c r="AQ30" i="7"/>
  <c r="S28" i="7"/>
  <c r="S24" i="7"/>
  <c r="S27" i="7" s="1"/>
  <c r="AS52" i="7"/>
  <c r="AE63" i="7"/>
  <c r="BQ35" i="7"/>
  <c r="BO36" i="7" s="1"/>
  <c r="AR79" i="7"/>
  <c r="AS16" i="7"/>
  <c r="AR37" i="7"/>
  <c r="O38" i="7"/>
  <c r="V29" i="7"/>
  <c r="Q62" i="7"/>
  <c r="Q63" i="7" s="1"/>
  <c r="AD43" i="7"/>
  <c r="AD44" i="7" s="1"/>
  <c r="M54" i="3"/>
  <c r="O35" i="3"/>
  <c r="M53" i="3"/>
  <c r="O39" i="3"/>
  <c r="O23" i="3"/>
  <c r="O25" i="3"/>
  <c r="AT48" i="3"/>
  <c r="AT76" i="3" s="1"/>
  <c r="O42" i="3"/>
  <c r="O21" i="3"/>
  <c r="O30" i="3"/>
  <c r="AB28" i="2"/>
  <c r="AB24" i="2"/>
  <c r="AB27" i="2" s="1"/>
  <c r="AR6" i="3"/>
  <c r="AR87" i="3" s="1"/>
  <c r="AJ7" i="2"/>
  <c r="AU9" i="3"/>
  <c r="AU51" i="2"/>
  <c r="AU53" i="2"/>
  <c r="AU47" i="2"/>
  <c r="AU54" i="2"/>
  <c r="AU46" i="2"/>
  <c r="AS12" i="2"/>
  <c r="G24" i="2"/>
  <c r="G27" i="2" s="1"/>
  <c r="AW20" i="2"/>
  <c r="BQ6" i="3"/>
  <c r="BQ93" i="3" s="1"/>
  <c r="BO7" i="2"/>
  <c r="AR7" i="2"/>
  <c r="R60" i="2"/>
  <c r="R36" i="2"/>
  <c r="R17" i="2"/>
  <c r="R20" i="2" s="1"/>
  <c r="Z60" i="2"/>
  <c r="Z36" i="2"/>
  <c r="Z17" i="2"/>
  <c r="Z20" i="2" s="1"/>
  <c r="Z29" i="2" s="1"/>
  <c r="AI22" i="2"/>
  <c r="AZ22" i="2" s="1"/>
  <c r="L31" i="3"/>
  <c r="BQ35" i="2"/>
  <c r="BQ12" i="2"/>
  <c r="AZ18" i="2"/>
  <c r="AX22" i="2"/>
  <c r="AA5" i="3"/>
  <c r="H5" i="2"/>
  <c r="AA6" i="3"/>
  <c r="AA93" i="3" s="1"/>
  <c r="H6" i="2"/>
  <c r="J60" i="2"/>
  <c r="J36" i="2"/>
  <c r="J17" i="2"/>
  <c r="J20" i="2" s="1"/>
  <c r="J29" i="2" s="1"/>
  <c r="BB21" i="2"/>
  <c r="M8" i="3"/>
  <c r="M40" i="2"/>
  <c r="O8" i="2"/>
  <c r="M39" i="2"/>
  <c r="AL5" i="3"/>
  <c r="BB5" i="2"/>
  <c r="BB5" i="8" s="1"/>
  <c r="K7" i="2"/>
  <c r="U20" i="2"/>
  <c r="U29" i="2" s="1"/>
  <c r="AD20" i="2"/>
  <c r="AD29" i="2" s="1"/>
  <c r="BB60" i="2"/>
  <c r="BF26" i="2"/>
  <c r="AD5" i="3"/>
  <c r="AE5" i="3" s="1"/>
  <c r="I6" i="3"/>
  <c r="I87" i="3" s="1"/>
  <c r="I7" i="2"/>
  <c r="V24" i="2"/>
  <c r="V27" i="2" s="1"/>
  <c r="BB17" i="2"/>
  <c r="AE18" i="2"/>
  <c r="AE19" i="2"/>
  <c r="AX19" i="2" s="1"/>
  <c r="BA25" i="2"/>
  <c r="G29" i="2"/>
  <c r="M20" i="2"/>
  <c r="M29" i="2" s="1"/>
  <c r="W24" i="2"/>
  <c r="W27" i="2" s="1"/>
  <c r="W28" i="2"/>
  <c r="V29" i="2"/>
  <c r="AI6" i="2"/>
  <c r="AI6" i="8" s="1"/>
  <c r="AI94" i="8" s="1"/>
  <c r="AQ6" i="2"/>
  <c r="AQ6" i="8" s="1"/>
  <c r="AQ85" i="8" s="1"/>
  <c r="J7" i="2"/>
  <c r="Z7" i="2"/>
  <c r="L8" i="3"/>
  <c r="L40" i="2"/>
  <c r="L39" i="2"/>
  <c r="AR8" i="3"/>
  <c r="AR30" i="2"/>
  <c r="AR40" i="2"/>
  <c r="AR39" i="2"/>
  <c r="O39" i="2" s="1"/>
  <c r="N9" i="2"/>
  <c r="AT9" i="3"/>
  <c r="AT51" i="2"/>
  <c r="AT49" i="2"/>
  <c r="AT54" i="2"/>
  <c r="AT46" i="2"/>
  <c r="AT47" i="2"/>
  <c r="Q60" i="2"/>
  <c r="Q36" i="2"/>
  <c r="Y60" i="2"/>
  <c r="Y36" i="2"/>
  <c r="K17" i="2"/>
  <c r="K20" i="2" s="1"/>
  <c r="AA17" i="2"/>
  <c r="AA20" i="2" s="1"/>
  <c r="AA29" i="2" s="1"/>
  <c r="AR19" i="2"/>
  <c r="AB29" i="2"/>
  <c r="K42" i="2"/>
  <c r="AR25" i="2"/>
  <c r="P36" i="2"/>
  <c r="C76" i="2"/>
  <c r="C50" i="2"/>
  <c r="L50" i="2"/>
  <c r="L56" i="2" s="1"/>
  <c r="AD76" i="2"/>
  <c r="K46" i="2"/>
  <c r="AM48" i="2"/>
  <c r="BB46" i="2"/>
  <c r="H76" i="2"/>
  <c r="H50" i="2"/>
  <c r="H55" i="2" s="1"/>
  <c r="AF79" i="2"/>
  <c r="AY68" i="2"/>
  <c r="AO79" i="2"/>
  <c r="D76" i="2"/>
  <c r="D50" i="2"/>
  <c r="D55" i="2" s="1"/>
  <c r="M76" i="2"/>
  <c r="V76" i="2"/>
  <c r="V50" i="2"/>
  <c r="V55" i="2" s="1"/>
  <c r="AX46" i="2"/>
  <c r="AE48" i="2"/>
  <c r="AN50" i="2"/>
  <c r="AN55" i="2" s="1"/>
  <c r="P76" i="2"/>
  <c r="P75" i="2" s="1"/>
  <c r="P50" i="2"/>
  <c r="P55" i="2" s="1"/>
  <c r="AE51" i="2"/>
  <c r="I52" i="2"/>
  <c r="K54" i="2"/>
  <c r="BB54" i="2"/>
  <c r="AG69" i="2"/>
  <c r="AG74" i="2" s="1"/>
  <c r="AF65" i="2"/>
  <c r="N65" i="2"/>
  <c r="J82" i="3"/>
  <c r="J80" i="3" s="1"/>
  <c r="J7" i="3"/>
  <c r="AB82" i="3"/>
  <c r="AB92" i="3" s="1"/>
  <c r="AK82" i="3"/>
  <c r="AK92" i="3" s="1"/>
  <c r="BB6" i="2"/>
  <c r="BB6" i="8" s="1"/>
  <c r="BB94" i="8" s="1"/>
  <c r="L7" i="2"/>
  <c r="AB7" i="2"/>
  <c r="AK7" i="2"/>
  <c r="AS7" i="2"/>
  <c r="N8" i="2"/>
  <c r="S60" i="2"/>
  <c r="S36" i="2"/>
  <c r="AR15" i="2"/>
  <c r="AL17" i="2"/>
  <c r="AL20" i="2" s="1"/>
  <c r="AE21" i="2"/>
  <c r="AX21" i="2" s="1"/>
  <c r="AN23" i="2"/>
  <c r="AW23" i="2"/>
  <c r="BA30" i="2"/>
  <c r="AJ38" i="3"/>
  <c r="AJ37" i="2"/>
  <c r="L42" i="2"/>
  <c r="E76" i="2"/>
  <c r="W48" i="2"/>
  <c r="X76" i="2" s="1"/>
  <c r="AF48" i="2"/>
  <c r="AG76" i="2" s="1"/>
  <c r="AG75" i="2" s="1"/>
  <c r="X50" i="2"/>
  <c r="X55" i="2" s="1"/>
  <c r="AZ51" i="2"/>
  <c r="AD52" i="2"/>
  <c r="AT60" i="3"/>
  <c r="AT36" i="3"/>
  <c r="AT17" i="3"/>
  <c r="AT20" i="3" s="1"/>
  <c r="AT29" i="3" s="1"/>
  <c r="K82" i="3"/>
  <c r="K92" i="3" s="1"/>
  <c r="BC6" i="2"/>
  <c r="BC6" i="8" s="1"/>
  <c r="M7" i="2"/>
  <c r="AD7" i="2"/>
  <c r="AL7" i="2"/>
  <c r="AT7" i="2"/>
  <c r="L60" i="2"/>
  <c r="L62" i="2" s="1"/>
  <c r="L36" i="2"/>
  <c r="T60" i="2"/>
  <c r="T62" i="2" s="1"/>
  <c r="T36" i="2"/>
  <c r="AB60" i="2"/>
  <c r="AB36" i="2"/>
  <c r="AK60" i="2"/>
  <c r="AK36" i="2"/>
  <c r="AN18" i="2"/>
  <c r="AW21" i="2"/>
  <c r="AX23" i="2"/>
  <c r="BC40" i="2"/>
  <c r="AN37" i="2"/>
  <c r="F76" i="2"/>
  <c r="F50" i="2"/>
  <c r="F55" i="2" s="1"/>
  <c r="AP76" i="2"/>
  <c r="AP50" i="2"/>
  <c r="AP55" i="2" s="1"/>
  <c r="AG50" i="2"/>
  <c r="E50" i="2"/>
  <c r="E55" i="2" s="1"/>
  <c r="U52" i="2"/>
  <c r="AI52" i="2"/>
  <c r="AM7" i="2"/>
  <c r="AN8" i="3"/>
  <c r="AN30" i="2"/>
  <c r="M36" i="2"/>
  <c r="M60" i="2"/>
  <c r="U60" i="2"/>
  <c r="U36" i="2"/>
  <c r="AD36" i="2"/>
  <c r="AD60" i="2"/>
  <c r="AL60" i="2"/>
  <c r="AL36" i="2"/>
  <c r="AI16" i="2"/>
  <c r="AZ16" i="2" s="1"/>
  <c r="AN19" i="2"/>
  <c r="AY23" i="2"/>
  <c r="AN25" i="2"/>
  <c r="G30" i="3"/>
  <c r="W30" i="2"/>
  <c r="AL37" i="2"/>
  <c r="AY40" i="2"/>
  <c r="AF37" i="2"/>
  <c r="G76" i="2"/>
  <c r="G50" i="2"/>
  <c r="G55" i="2" s="1"/>
  <c r="Q76" i="2"/>
  <c r="Q75" i="2" s="1"/>
  <c r="Y76" i="2"/>
  <c r="Y50" i="2"/>
  <c r="Y55" i="2" s="1"/>
  <c r="AH76" i="2"/>
  <c r="AH50" i="2"/>
  <c r="AH55" i="2" s="1"/>
  <c r="AO76" i="2"/>
  <c r="AO50" i="2"/>
  <c r="AO55" i="2" s="1"/>
  <c r="AP52" i="2"/>
  <c r="BO52" i="2"/>
  <c r="AT53" i="2"/>
  <c r="K60" i="2"/>
  <c r="K62" i="2" s="1"/>
  <c r="AY5" i="2"/>
  <c r="AY5" i="8" s="1"/>
  <c r="M7" i="3"/>
  <c r="AF82" i="3"/>
  <c r="AF80" i="3" s="1"/>
  <c r="AF7" i="2"/>
  <c r="AN7" i="2"/>
  <c r="AQ9" i="2"/>
  <c r="AN12" i="2"/>
  <c r="V60" i="2"/>
  <c r="V36" i="2"/>
  <c r="AE60" i="2"/>
  <c r="AM60" i="2"/>
  <c r="AM36" i="2"/>
  <c r="AR16" i="2"/>
  <c r="BQ16" i="2"/>
  <c r="H17" i="2"/>
  <c r="H20" i="2" s="1"/>
  <c r="H29" i="2" s="1"/>
  <c r="P17" i="2"/>
  <c r="P20" i="2" s="1"/>
  <c r="X17" i="2"/>
  <c r="X20" i="2" s="1"/>
  <c r="AR22" i="2"/>
  <c r="AI23" i="2"/>
  <c r="AB30" i="3"/>
  <c r="AW30" i="2"/>
  <c r="BB39" i="2"/>
  <c r="K39" i="2"/>
  <c r="R50" i="2"/>
  <c r="R55" i="2" s="1"/>
  <c r="Z50" i="2"/>
  <c r="Z55" i="2" s="1"/>
  <c r="Z76" i="2"/>
  <c r="AJ50" i="2"/>
  <c r="AJ55" i="2" s="1"/>
  <c r="U50" i="2"/>
  <c r="AH51" i="3"/>
  <c r="AH52" i="2"/>
  <c r="AA60" i="2"/>
  <c r="AO82" i="3"/>
  <c r="AO92" i="3" s="1"/>
  <c r="AG7" i="2"/>
  <c r="AO7" i="2"/>
  <c r="AR9" i="3"/>
  <c r="AR54" i="2"/>
  <c r="AR46" i="2"/>
  <c r="AR47" i="2"/>
  <c r="AR51" i="2"/>
  <c r="AR53" i="2"/>
  <c r="G60" i="2"/>
  <c r="G36" i="2"/>
  <c r="W60" i="2"/>
  <c r="W36" i="2"/>
  <c r="AN15" i="2"/>
  <c r="AW60" i="2"/>
  <c r="AW36" i="2"/>
  <c r="Q17" i="2"/>
  <c r="Q20" i="2" s="1"/>
  <c r="Q29" i="2" s="1"/>
  <c r="Y17" i="2"/>
  <c r="Y20" i="2" s="1"/>
  <c r="AR23" i="2"/>
  <c r="BA23" i="2"/>
  <c r="BQ23" i="2"/>
  <c r="K38" i="3"/>
  <c r="S76" i="2"/>
  <c r="AA76" i="2"/>
  <c r="AA50" i="2"/>
  <c r="AA55" i="2" s="1"/>
  <c r="AW50" i="2"/>
  <c r="AW56" i="2" s="1"/>
  <c r="AD50" i="2"/>
  <c r="AD55" i="2" s="1"/>
  <c r="Y52" i="2"/>
  <c r="BA5" i="2"/>
  <c r="AH82" i="3"/>
  <c r="AH7" i="2"/>
  <c r="AP7" i="2"/>
  <c r="BC8" i="3"/>
  <c r="AS9" i="3"/>
  <c r="AS47" i="2"/>
  <c r="AS51" i="2"/>
  <c r="AS49" i="2"/>
  <c r="AS53" i="2"/>
  <c r="AS54" i="2"/>
  <c r="AS46" i="2"/>
  <c r="H62" i="2"/>
  <c r="H63" i="2" s="1"/>
  <c r="P62" i="2"/>
  <c r="P63" i="2" s="1"/>
  <c r="X62" i="2"/>
  <c r="X63" i="2" s="1"/>
  <c r="AX15" i="2"/>
  <c r="AR18" i="2"/>
  <c r="K29" i="2"/>
  <c r="AR21" i="2"/>
  <c r="BA21" i="2"/>
  <c r="BB23" i="2"/>
  <c r="AR26" i="2"/>
  <c r="Z31" i="3"/>
  <c r="Y31" i="2"/>
  <c r="Y31" i="8" s="1"/>
  <c r="H36" i="2"/>
  <c r="AZ46" i="2"/>
  <c r="AI48" i="2"/>
  <c r="AB76" i="2"/>
  <c r="AB50" i="2"/>
  <c r="AB55" i="2" s="1"/>
  <c r="Q52" i="2"/>
  <c r="AJ39" i="3"/>
  <c r="BA39" i="2"/>
  <c r="AK46" i="3"/>
  <c r="M47" i="3"/>
  <c r="AL47" i="3"/>
  <c r="BQ47" i="3"/>
  <c r="AH49" i="3"/>
  <c r="W51" i="2"/>
  <c r="H52" i="2"/>
  <c r="P52" i="2"/>
  <c r="X52" i="2"/>
  <c r="AY66" i="2"/>
  <c r="BC66" i="2"/>
  <c r="M79" i="2"/>
  <c r="AD79" i="2"/>
  <c r="AM79" i="2"/>
  <c r="J35" i="3"/>
  <c r="AI35" i="3" s="1"/>
  <c r="AZ35" i="3" s="1"/>
  <c r="AI35" i="2"/>
  <c r="AZ35" i="2" s="1"/>
  <c r="J38" i="3"/>
  <c r="AI38" i="2"/>
  <c r="AQ38" i="2"/>
  <c r="N38" i="2" s="1"/>
  <c r="AB39" i="3"/>
  <c r="AE40" i="2"/>
  <c r="AX40" i="2" s="1"/>
  <c r="AL46" i="3"/>
  <c r="AG51" i="3"/>
  <c r="L69" i="2"/>
  <c r="AD74" i="2"/>
  <c r="BC65" i="2"/>
  <c r="S79" i="2"/>
  <c r="N68" i="2"/>
  <c r="BC68" i="2"/>
  <c r="AW79" i="2"/>
  <c r="AJ74" i="2"/>
  <c r="AI70" i="2"/>
  <c r="AZ70" i="2" s="1"/>
  <c r="Z70" i="3"/>
  <c r="Y87" i="3"/>
  <c r="Y90" i="3" s="1"/>
  <c r="AA16" i="3"/>
  <c r="L35" i="3"/>
  <c r="L36" i="3" s="1"/>
  <c r="AB38" i="3"/>
  <c r="BB38" i="2"/>
  <c r="AE39" i="2"/>
  <c r="AX39" i="2" s="1"/>
  <c r="AG47" i="3"/>
  <c r="AY47" i="3" s="1"/>
  <c r="AA52" i="2"/>
  <c r="F69" i="2"/>
  <c r="F74" i="2" s="1"/>
  <c r="S65" i="2"/>
  <c r="AG79" i="2"/>
  <c r="X30" i="3"/>
  <c r="M35" i="3"/>
  <c r="AF39" i="3"/>
  <c r="AW39" i="2"/>
  <c r="S40" i="3"/>
  <c r="AG46" i="3"/>
  <c r="AH47" i="3"/>
  <c r="J48" i="2"/>
  <c r="AG54" i="3"/>
  <c r="AY54" i="3" s="1"/>
  <c r="E56" i="2"/>
  <c r="E78" i="2" s="1"/>
  <c r="AQ69" i="2"/>
  <c r="AQ74" i="2" s="1"/>
  <c r="AW66" i="2"/>
  <c r="AW67" i="2"/>
  <c r="I79" i="2"/>
  <c r="Y79" i="2"/>
  <c r="AH79" i="2"/>
  <c r="AO74" i="2"/>
  <c r="J30" i="3"/>
  <c r="AY30" i="2"/>
  <c r="AE38" i="2"/>
  <c r="J40" i="3"/>
  <c r="AI40" i="2"/>
  <c r="AZ40" i="2" s="1"/>
  <c r="AH46" i="3"/>
  <c r="AY46" i="2"/>
  <c r="AL52" i="2"/>
  <c r="AG53" i="3"/>
  <c r="AY53" i="3" s="1"/>
  <c r="AH54" i="3"/>
  <c r="AY54" i="2"/>
  <c r="X65" i="3"/>
  <c r="Y65" i="3" s="1"/>
  <c r="X69" i="2"/>
  <c r="X74" i="2" s="1"/>
  <c r="AI68" i="2"/>
  <c r="R79" i="2"/>
  <c r="AI30" i="2"/>
  <c r="AZ30" i="2" s="1"/>
  <c r="AW38" i="2"/>
  <c r="AY39" i="2"/>
  <c r="K40" i="2"/>
  <c r="S40" i="2"/>
  <c r="AA40" i="2"/>
  <c r="AJ40" i="3"/>
  <c r="AK40" i="3" s="1"/>
  <c r="AL40" i="3" s="1"/>
  <c r="BA40" i="2"/>
  <c r="AO44" i="2"/>
  <c r="K47" i="2"/>
  <c r="AK48" i="2"/>
  <c r="BC51" i="2"/>
  <c r="F52" i="2"/>
  <c r="AH53" i="3"/>
  <c r="AY53" i="2"/>
  <c r="K79" i="2"/>
  <c r="AA79" i="2"/>
  <c r="AK79" i="2"/>
  <c r="J39" i="3"/>
  <c r="AI39" i="2"/>
  <c r="AZ39" i="2" s="1"/>
  <c r="AB40" i="3"/>
  <c r="BA46" i="2"/>
  <c r="AK47" i="3"/>
  <c r="BA47" i="3" s="1"/>
  <c r="BB47" i="2"/>
  <c r="AL48" i="2"/>
  <c r="BO48" i="2"/>
  <c r="BO50" i="2" s="1"/>
  <c r="BO55" i="2" s="1"/>
  <c r="AG49" i="3"/>
  <c r="AY49" i="3" s="1"/>
  <c r="F52" i="3"/>
  <c r="N56" i="2"/>
  <c r="AN52" i="2"/>
  <c r="AJ54" i="3"/>
  <c r="N64" i="2"/>
  <c r="BC64" i="2"/>
  <c r="AA65" i="2"/>
  <c r="Z69" i="2"/>
  <c r="Z74" i="2" s="1"/>
  <c r="AU69" i="2"/>
  <c r="AU74" i="2" s="1"/>
  <c r="L79" i="2"/>
  <c r="AB79" i="2"/>
  <c r="BB79" i="2"/>
  <c r="I69" i="2"/>
  <c r="I74" i="2" s="1"/>
  <c r="H79" i="2"/>
  <c r="X79" i="2"/>
  <c r="BC12" i="3"/>
  <c r="AO87" i="3"/>
  <c r="BC16" i="3"/>
  <c r="AO17" i="3"/>
  <c r="L88" i="3"/>
  <c r="AZ65" i="2"/>
  <c r="J69" i="2"/>
  <c r="AN74" i="2"/>
  <c r="Q79" i="2"/>
  <c r="G88" i="3"/>
  <c r="G82" i="3"/>
  <c r="G92" i="3" s="1"/>
  <c r="G7" i="3"/>
  <c r="AI16" i="3"/>
  <c r="O65" i="2"/>
  <c r="BB65" i="2"/>
  <c r="AX68" i="2"/>
  <c r="T69" i="2"/>
  <c r="T74" i="2" s="1"/>
  <c r="AK69" i="2"/>
  <c r="AK74" i="2" s="1"/>
  <c r="AP74" i="2"/>
  <c r="AJ79" i="2"/>
  <c r="E87" i="3"/>
  <c r="E90" i="3" s="1"/>
  <c r="M87" i="3"/>
  <c r="M17" i="3"/>
  <c r="BS16" i="3"/>
  <c r="BB19" i="3"/>
  <c r="BB21" i="3"/>
  <c r="O68" i="2"/>
  <c r="E69" i="2"/>
  <c r="E74" i="2" s="1"/>
  <c r="M69" i="2"/>
  <c r="L20" i="3"/>
  <c r="AK88" i="3"/>
  <c r="AL79" i="2"/>
  <c r="V92" i="3"/>
  <c r="V96" i="3" s="1"/>
  <c r="V98" i="3" s="1"/>
  <c r="AW65" i="2"/>
  <c r="AC7" i="3"/>
  <c r="AC88" i="3"/>
  <c r="AE18" i="3"/>
  <c r="E92" i="3"/>
  <c r="E96" i="3" s="1"/>
  <c r="BQ36" i="3"/>
  <c r="AU20" i="3"/>
  <c r="AU29" i="3" s="1"/>
  <c r="O15" i="3"/>
  <c r="AU60" i="3"/>
  <c r="AU36" i="3"/>
  <c r="AH87" i="3"/>
  <c r="G93" i="3"/>
  <c r="O19" i="3"/>
  <c r="AF93" i="3"/>
  <c r="W92" i="3"/>
  <c r="W96" i="3" s="1"/>
  <c r="W98" i="3" s="1"/>
  <c r="AE21" i="3"/>
  <c r="AX21" i="3" s="1"/>
  <c r="BC22" i="3"/>
  <c r="AN60" i="3"/>
  <c r="AN62" i="3" s="1"/>
  <c r="G87" i="3"/>
  <c r="AO93" i="3"/>
  <c r="X96" i="3"/>
  <c r="X98" i="3" s="1"/>
  <c r="N26" i="3"/>
  <c r="AQ30" i="3"/>
  <c r="N30" i="3" s="1"/>
  <c r="J76" i="3"/>
  <c r="J50" i="3"/>
  <c r="J55" i="3" s="1"/>
  <c r="U76" i="3"/>
  <c r="U50" i="3"/>
  <c r="U55" i="3" s="1"/>
  <c r="AC50" i="3"/>
  <c r="AC55" i="3" s="1"/>
  <c r="AO85" i="3"/>
  <c r="AO60" i="3"/>
  <c r="AO36" i="3"/>
  <c r="BA16" i="3"/>
  <c r="AF88" i="3"/>
  <c r="I93" i="3"/>
  <c r="AH93" i="3"/>
  <c r="AQ19" i="3"/>
  <c r="AY19" i="3"/>
  <c r="AY21" i="3"/>
  <c r="BC30" i="3"/>
  <c r="AN36" i="3"/>
  <c r="J85" i="3"/>
  <c r="J60" i="3"/>
  <c r="AQ15" i="3"/>
  <c r="AC87" i="3"/>
  <c r="AK87" i="3"/>
  <c r="AO88" i="3"/>
  <c r="AX18" i="3"/>
  <c r="J93" i="3"/>
  <c r="AI19" i="3"/>
  <c r="AZ19" i="3" s="1"/>
  <c r="R92" i="3"/>
  <c r="R96" i="3" s="1"/>
  <c r="R98" i="3" s="1"/>
  <c r="AH92" i="3"/>
  <c r="AQ21" i="3"/>
  <c r="AI22" i="3"/>
  <c r="AZ22" i="3" s="1"/>
  <c r="BA22" i="3"/>
  <c r="BC25" i="3"/>
  <c r="J87" i="3"/>
  <c r="AH88" i="3"/>
  <c r="AY18" i="3"/>
  <c r="K93" i="3"/>
  <c r="S92" i="3"/>
  <c r="S96" i="3" s="1"/>
  <c r="AI21" i="3"/>
  <c r="AY25" i="3"/>
  <c r="L60" i="3"/>
  <c r="AR36" i="3"/>
  <c r="K87" i="3"/>
  <c r="AS20" i="3"/>
  <c r="AS29" i="3" s="1"/>
  <c r="J88" i="3"/>
  <c r="AI18" i="3"/>
  <c r="AC93" i="3"/>
  <c r="AK93" i="3"/>
  <c r="BC19" i="3"/>
  <c r="L29" i="3"/>
  <c r="T92" i="3"/>
  <c r="T96" i="3" s="1"/>
  <c r="T98" i="3" s="1"/>
  <c r="BC21" i="3"/>
  <c r="M60" i="3"/>
  <c r="AS60" i="3"/>
  <c r="AS36" i="3"/>
  <c r="D90" i="3"/>
  <c r="K88" i="3"/>
  <c r="BA18" i="3"/>
  <c r="D96" i="3"/>
  <c r="AX23" i="3"/>
  <c r="J94" i="3"/>
  <c r="AA50" i="3"/>
  <c r="AA55" i="3" s="1"/>
  <c r="AT50" i="3"/>
  <c r="AT55" i="3" s="1"/>
  <c r="U92" i="3"/>
  <c r="U96" i="3" s="1"/>
  <c r="U98" i="3" s="1"/>
  <c r="AC92" i="3"/>
  <c r="AQ23" i="3"/>
  <c r="AY23" i="3"/>
  <c r="K94" i="3"/>
  <c r="AS37" i="3"/>
  <c r="O40" i="3"/>
  <c r="I50" i="3"/>
  <c r="I55" i="3" s="1"/>
  <c r="BA23" i="3"/>
  <c r="AO94" i="3"/>
  <c r="AX25" i="3"/>
  <c r="V76" i="3"/>
  <c r="V50" i="3"/>
  <c r="V55" i="3" s="1"/>
  <c r="AD76" i="3"/>
  <c r="AD77" i="3" s="1"/>
  <c r="AD50" i="3"/>
  <c r="AD55" i="3" s="1"/>
  <c r="BB23" i="3"/>
  <c r="BB42" i="3" s="1"/>
  <c r="Z94" i="3"/>
  <c r="AH94" i="3"/>
  <c r="C50" i="3"/>
  <c r="C55" i="3" s="1"/>
  <c r="BA19" i="3"/>
  <c r="Q92" i="3"/>
  <c r="Q96" i="3" s="1"/>
  <c r="BC23" i="3"/>
  <c r="BC42" i="3" s="1"/>
  <c r="G94" i="3"/>
  <c r="AI25" i="3"/>
  <c r="D50" i="3"/>
  <c r="P76" i="3"/>
  <c r="P50" i="3"/>
  <c r="P55" i="3" s="1"/>
  <c r="X50" i="3"/>
  <c r="X55" i="3" s="1"/>
  <c r="AZ48" i="3"/>
  <c r="BA25" i="3"/>
  <c r="BC38" i="3"/>
  <c r="AQ38" i="3"/>
  <c r="N38" i="3" s="1"/>
  <c r="E50" i="3"/>
  <c r="Q76" i="3"/>
  <c r="Y76" i="3"/>
  <c r="Y50" i="3"/>
  <c r="Y55" i="3" s="1"/>
  <c r="AR55" i="3"/>
  <c r="AR56" i="3"/>
  <c r="AR78" i="3" s="1"/>
  <c r="AW23" i="3"/>
  <c r="I94" i="3"/>
  <c r="AC94" i="3"/>
  <c r="AK94" i="3"/>
  <c r="BB25" i="3"/>
  <c r="M95" i="3"/>
  <c r="AQ39" i="3"/>
  <c r="N39" i="3" s="1"/>
  <c r="R50" i="3"/>
  <c r="R55" i="3" s="1"/>
  <c r="Z76" i="3"/>
  <c r="Z77" i="3" s="1"/>
  <c r="Z50" i="3"/>
  <c r="Z55" i="3" s="1"/>
  <c r="AS76" i="3"/>
  <c r="AS50" i="3"/>
  <c r="AS55" i="3" s="1"/>
  <c r="AI48" i="3"/>
  <c r="AR52" i="3"/>
  <c r="S48" i="3"/>
  <c r="BA51" i="3"/>
  <c r="AK52" i="3"/>
  <c r="AS52" i="3"/>
  <c r="AL52" i="3"/>
  <c r="AT52" i="3"/>
  <c r="Q69" i="3"/>
  <c r="Q74" i="3" s="1"/>
  <c r="AW48" i="3"/>
  <c r="AC52" i="3"/>
  <c r="AW51" i="3"/>
  <c r="AM52" i="3"/>
  <c r="K51" i="3"/>
  <c r="AU52" i="3"/>
  <c r="AX66" i="3"/>
  <c r="O38" i="3"/>
  <c r="V52" i="3"/>
  <c r="AD52" i="3"/>
  <c r="BB51" i="3"/>
  <c r="I69" i="3"/>
  <c r="I74" i="3" s="1"/>
  <c r="AE65" i="3"/>
  <c r="BC66" i="3"/>
  <c r="AE46" i="3"/>
  <c r="AU48" i="3"/>
  <c r="O51" i="3"/>
  <c r="AE51" i="3"/>
  <c r="BC52" i="3"/>
  <c r="G52" i="3"/>
  <c r="AL79" i="3"/>
  <c r="BB68" i="3"/>
  <c r="AT79" i="3"/>
  <c r="O68" i="3"/>
  <c r="J74" i="3"/>
  <c r="V79" i="3"/>
  <c r="V80" i="3"/>
  <c r="AD79" i="3"/>
  <c r="AB69" i="3"/>
  <c r="AJ69" i="3"/>
  <c r="AS69" i="3"/>
  <c r="F79" i="3"/>
  <c r="F80" i="3"/>
  <c r="AN79" i="3"/>
  <c r="AX68" i="3"/>
  <c r="AE71" i="3"/>
  <c r="AX71" i="3" s="1"/>
  <c r="D69" i="3"/>
  <c r="D74" i="3" s="1"/>
  <c r="L69" i="3"/>
  <c r="T69" i="3"/>
  <c r="T74" i="3" s="1"/>
  <c r="AC69" i="3"/>
  <c r="AC74" i="3" s="1"/>
  <c r="AK69" i="3"/>
  <c r="AK74" i="3" s="1"/>
  <c r="AT69" i="3"/>
  <c r="AT74" i="3" s="1"/>
  <c r="AF79" i="3"/>
  <c r="AO79" i="3"/>
  <c r="BC68" i="3"/>
  <c r="E69" i="3"/>
  <c r="E74" i="3" s="1"/>
  <c r="M69" i="3"/>
  <c r="U69" i="3"/>
  <c r="U74" i="3" s="1"/>
  <c r="H79" i="3"/>
  <c r="Q79" i="3"/>
  <c r="Q80" i="3"/>
  <c r="Y79" i="3"/>
  <c r="Y80" i="3"/>
  <c r="AG79" i="3"/>
  <c r="AD69" i="3"/>
  <c r="N65" i="3"/>
  <c r="AM69" i="3"/>
  <c r="AM74" i="3" s="1"/>
  <c r="AW65" i="3"/>
  <c r="C80" i="3"/>
  <c r="C79" i="3"/>
  <c r="N67" i="3"/>
  <c r="I79" i="3"/>
  <c r="C69" i="3"/>
  <c r="C74" i="3" s="1"/>
  <c r="C75" i="3" s="1"/>
  <c r="AI51" i="3"/>
  <c r="G69" i="3"/>
  <c r="G74" i="3" s="1"/>
  <c r="O65" i="3"/>
  <c r="W69" i="3"/>
  <c r="W74" i="3" s="1"/>
  <c r="AF65" i="3"/>
  <c r="AN69" i="3"/>
  <c r="AX65" i="3"/>
  <c r="D80" i="3"/>
  <c r="D79" i="3"/>
  <c r="F69" i="3"/>
  <c r="F74" i="3" s="1"/>
  <c r="AL69" i="3"/>
  <c r="H69" i="3"/>
  <c r="H74" i="3" s="1"/>
  <c r="P69" i="3"/>
  <c r="P74" i="3" s="1"/>
  <c r="AG69" i="3"/>
  <c r="AG74" i="3" s="1"/>
  <c r="AO69" i="3"/>
  <c r="K69" i="3"/>
  <c r="K74" i="3" s="1"/>
  <c r="AQ69" i="3"/>
  <c r="AQ74" i="3" s="1"/>
  <c r="J79" i="3"/>
  <c r="Z79" i="3"/>
  <c r="AH79" i="3"/>
  <c r="AY68" i="3"/>
  <c r="T79" i="3"/>
  <c r="K80" i="3"/>
  <c r="K79" i="3"/>
  <c r="S80" i="3"/>
  <c r="S79" i="3"/>
  <c r="AA79" i="3"/>
  <c r="AI68" i="3"/>
  <c r="X79" i="3"/>
  <c r="AH80" i="3"/>
  <c r="BA68" i="3"/>
  <c r="AB79" i="3"/>
  <c r="E79" i="3"/>
  <c r="E80" i="3"/>
  <c r="M79" i="3"/>
  <c r="U79" i="3"/>
  <c r="U80" i="3"/>
  <c r="AC79" i="3"/>
  <c r="AC80" i="3"/>
  <c r="AK79" i="3"/>
  <c r="AK80" i="3"/>
  <c r="AS79" i="3"/>
  <c r="AH69" i="3"/>
  <c r="AJ79" i="3"/>
  <c r="G79" i="3"/>
  <c r="G80" i="3"/>
  <c r="W79" i="3"/>
  <c r="W80" i="3"/>
  <c r="AE79" i="3"/>
  <c r="AM79" i="3"/>
  <c r="AU79" i="3"/>
  <c r="R80" i="3"/>
  <c r="AW68" i="3"/>
  <c r="L79" i="3"/>
  <c r="AR79" i="3"/>
  <c r="Q90" i="3"/>
  <c r="T55" i="3" l="1"/>
  <c r="T56" i="3"/>
  <c r="T78" i="3" s="1"/>
  <c r="Q55" i="2"/>
  <c r="Q56" i="2"/>
  <c r="Q78" i="2" s="1"/>
  <c r="L92" i="3"/>
  <c r="L80" i="3"/>
  <c r="T76" i="3"/>
  <c r="T75" i="3" s="1"/>
  <c r="R76" i="3"/>
  <c r="R75" i="3" s="1"/>
  <c r="E76" i="3"/>
  <c r="M94" i="3"/>
  <c r="BQ94" i="3"/>
  <c r="AL93" i="3"/>
  <c r="AS93" i="3"/>
  <c r="AM88" i="3"/>
  <c r="M82" i="3"/>
  <c r="M92" i="3" s="1"/>
  <c r="M96" i="3" s="1"/>
  <c r="AT85" i="3"/>
  <c r="AS82" i="3"/>
  <c r="AS80" i="3" s="1"/>
  <c r="U76" i="2"/>
  <c r="AK29" i="2"/>
  <c r="AN17" i="7"/>
  <c r="R56" i="7"/>
  <c r="R78" i="7" s="1"/>
  <c r="F52" i="8"/>
  <c r="L7" i="3"/>
  <c r="AE5" i="8"/>
  <c r="AT93" i="3"/>
  <c r="AM87" i="3"/>
  <c r="BQ88" i="3"/>
  <c r="BC21" i="2"/>
  <c r="F50" i="3"/>
  <c r="F55" i="3" s="1"/>
  <c r="M93" i="3"/>
  <c r="AS85" i="3"/>
  <c r="AS87" i="3"/>
  <c r="AJ46" i="3"/>
  <c r="D56" i="2"/>
  <c r="D78" i="2" s="1"/>
  <c r="AE79" i="2"/>
  <c r="AE39" i="3"/>
  <c r="AX39" i="3" s="1"/>
  <c r="S29" i="2"/>
  <c r="AJ49" i="3"/>
  <c r="AL7" i="3"/>
  <c r="J40" i="8"/>
  <c r="S98" i="3"/>
  <c r="AT82" i="3"/>
  <c r="AT80" i="3" s="1"/>
  <c r="L95" i="3"/>
  <c r="W76" i="3"/>
  <c r="W75" i="3" s="1"/>
  <c r="AB76" i="3"/>
  <c r="AW76" i="3" s="1"/>
  <c r="AT94" i="3"/>
  <c r="M85" i="3"/>
  <c r="L93" i="3"/>
  <c r="L85" i="3"/>
  <c r="I88" i="3"/>
  <c r="L94" i="3"/>
  <c r="AL88" i="3"/>
  <c r="BQ85" i="3"/>
  <c r="AS88" i="3"/>
  <c r="AP46" i="3"/>
  <c r="AJ51" i="3"/>
  <c r="I50" i="2"/>
  <c r="I55" i="2" s="1"/>
  <c r="AN47" i="3"/>
  <c r="H75" i="2"/>
  <c r="T28" i="2"/>
  <c r="AK24" i="2"/>
  <c r="AK27" i="2" s="1"/>
  <c r="AK43" i="2" s="1"/>
  <c r="AK44" i="2" s="1"/>
  <c r="H56" i="7"/>
  <c r="H78" i="7" s="1"/>
  <c r="K56" i="7"/>
  <c r="K78" i="7" s="1"/>
  <c r="K38" i="8"/>
  <c r="AE17" i="2"/>
  <c r="AI5" i="8"/>
  <c r="W77" i="7"/>
  <c r="X76" i="3"/>
  <c r="AB50" i="3"/>
  <c r="AB55" i="3" s="1"/>
  <c r="T29" i="2"/>
  <c r="W56" i="7"/>
  <c r="AS94" i="3"/>
  <c r="AT95" i="3"/>
  <c r="AF87" i="3"/>
  <c r="AT87" i="3"/>
  <c r="AT90" i="3" s="1"/>
  <c r="AF92" i="3"/>
  <c r="AF96" i="3" s="1"/>
  <c r="BQ87" i="3"/>
  <c r="AJ53" i="3"/>
  <c r="AE36" i="2"/>
  <c r="AF40" i="8"/>
  <c r="AG40" i="8" s="1"/>
  <c r="AH40" i="8" s="1"/>
  <c r="AI5" i="3"/>
  <c r="V75" i="3"/>
  <c r="L87" i="3"/>
  <c r="L90" i="3" s="1"/>
  <c r="AF94" i="3"/>
  <c r="AL87" i="3"/>
  <c r="AL90" i="3" s="1"/>
  <c r="F56" i="2"/>
  <c r="F78" i="2" s="1"/>
  <c r="H5" i="3"/>
  <c r="BC28" i="8"/>
  <c r="BC91" i="8" s="1"/>
  <c r="AH7" i="8"/>
  <c r="AF37" i="8"/>
  <c r="BC29" i="8"/>
  <c r="AJ51" i="8"/>
  <c r="AJ53" i="8"/>
  <c r="AN47" i="8"/>
  <c r="BQ46" i="8"/>
  <c r="AJ49" i="8"/>
  <c r="AA88" i="3"/>
  <c r="AL48" i="3"/>
  <c r="AU52" i="7"/>
  <c r="O54" i="7"/>
  <c r="O52" i="7" s="1"/>
  <c r="AO46" i="3"/>
  <c r="AA87" i="3"/>
  <c r="W78" i="7"/>
  <c r="AZ23" i="3"/>
  <c r="G62" i="7"/>
  <c r="G63" i="7" s="1"/>
  <c r="AA94" i="3"/>
  <c r="BQ48" i="3"/>
  <c r="BQ50" i="3" s="1"/>
  <c r="BQ55" i="3" s="1"/>
  <c r="H50" i="3"/>
  <c r="H55" i="3" s="1"/>
  <c r="AY67" i="3"/>
  <c r="AW87" i="3"/>
  <c r="AM29" i="2"/>
  <c r="AM28" i="2"/>
  <c r="AM24" i="2"/>
  <c r="AM27" i="2" s="1"/>
  <c r="AR93" i="3"/>
  <c r="O76" i="8"/>
  <c r="AT56" i="8"/>
  <c r="AT78" i="8" s="1"/>
  <c r="M36" i="3"/>
  <c r="AR94" i="3"/>
  <c r="BC36" i="3"/>
  <c r="AR85" i="3"/>
  <c r="AN85" i="3"/>
  <c r="AN93" i="3"/>
  <c r="AR88" i="3"/>
  <c r="AR90" i="3" s="1"/>
  <c r="AN87" i="3"/>
  <c r="AN90" i="3" s="1"/>
  <c r="BC17" i="3"/>
  <c r="AN7" i="3"/>
  <c r="AR95" i="3"/>
  <c r="AN82" i="3"/>
  <c r="AN94" i="3"/>
  <c r="AM43" i="2"/>
  <c r="M48" i="3"/>
  <c r="BG23" i="3"/>
  <c r="AN29" i="3"/>
  <c r="AN28" i="3"/>
  <c r="AN91" i="3" s="1"/>
  <c r="AN24" i="3"/>
  <c r="AN27" i="3" s="1"/>
  <c r="AN43" i="3" s="1"/>
  <c r="AM90" i="3"/>
  <c r="AJ56" i="2"/>
  <c r="AJ78" i="2" s="1"/>
  <c r="AQ40" i="7"/>
  <c r="N40" i="7" s="1"/>
  <c r="BF40" i="7" s="1"/>
  <c r="AK48" i="8"/>
  <c r="AK50" i="8" s="1"/>
  <c r="H76" i="3"/>
  <c r="Y56" i="3"/>
  <c r="N69" i="2"/>
  <c r="AI40" i="8"/>
  <c r="I56" i="3"/>
  <c r="I57" i="3" s="1"/>
  <c r="F56" i="8"/>
  <c r="F78" i="8" s="1"/>
  <c r="J36" i="3"/>
  <c r="F55" i="8"/>
  <c r="S39" i="8"/>
  <c r="AA76" i="3"/>
  <c r="BQ96" i="8"/>
  <c r="AW94" i="3"/>
  <c r="Y98" i="3"/>
  <c r="AT7" i="3"/>
  <c r="X78" i="8"/>
  <c r="AD7" i="3"/>
  <c r="AR90" i="8"/>
  <c r="AP48" i="3"/>
  <c r="BG40" i="3"/>
  <c r="M52" i="3"/>
  <c r="O9" i="3"/>
  <c r="O9" i="8"/>
  <c r="M47" i="8"/>
  <c r="M94" i="8"/>
  <c r="M82" i="8"/>
  <c r="M7" i="8"/>
  <c r="M93" i="8"/>
  <c r="M95" i="8"/>
  <c r="M88" i="8"/>
  <c r="M85" i="8"/>
  <c r="M87" i="8"/>
  <c r="O8" i="3"/>
  <c r="O8" i="8"/>
  <c r="O47" i="7"/>
  <c r="AG92" i="3"/>
  <c r="AG80" i="3"/>
  <c r="AF55" i="3"/>
  <c r="AF56" i="3"/>
  <c r="AF78" i="3" s="1"/>
  <c r="AJ93" i="3"/>
  <c r="AD93" i="3"/>
  <c r="AR29" i="3"/>
  <c r="AJ87" i="3"/>
  <c r="AW82" i="3"/>
  <c r="AW92" i="3" s="1"/>
  <c r="AW96" i="3" s="1"/>
  <c r="G75" i="2"/>
  <c r="AJ82" i="3"/>
  <c r="AP79" i="2"/>
  <c r="V77" i="7"/>
  <c r="AG54" i="8"/>
  <c r="AY54" i="8" s="1"/>
  <c r="AJ39" i="8"/>
  <c r="AK39" i="8" s="1"/>
  <c r="AL39" i="8" s="1"/>
  <c r="J39" i="8"/>
  <c r="AI39" i="8" s="1"/>
  <c r="AZ39" i="8" s="1"/>
  <c r="AR28" i="3"/>
  <c r="AR91" i="3" s="1"/>
  <c r="AE69" i="2"/>
  <c r="AE74" i="2" s="1"/>
  <c r="V69" i="2"/>
  <c r="V74" i="2" s="1"/>
  <c r="V75" i="2" s="1"/>
  <c r="H6" i="3"/>
  <c r="H82" i="3" s="1"/>
  <c r="BB36" i="2"/>
  <c r="BC16" i="2"/>
  <c r="N52" i="3"/>
  <c r="G76" i="3"/>
  <c r="AJ94" i="3"/>
  <c r="AG94" i="3"/>
  <c r="AD87" i="3"/>
  <c r="AG88" i="3"/>
  <c r="AG90" i="3" s="1"/>
  <c r="Z93" i="3"/>
  <c r="AG93" i="3"/>
  <c r="AD88" i="3"/>
  <c r="AE62" i="2"/>
  <c r="Z7" i="3"/>
  <c r="T75" i="7"/>
  <c r="AG51" i="8"/>
  <c r="AG52" i="8" s="1"/>
  <c r="AB80" i="3"/>
  <c r="P56" i="3"/>
  <c r="P78" i="3" s="1"/>
  <c r="AA56" i="3"/>
  <c r="AB94" i="3"/>
  <c r="AG87" i="3"/>
  <c r="AN48" i="3"/>
  <c r="Z82" i="3"/>
  <c r="AG47" i="8"/>
  <c r="AY47" i="8" s="1"/>
  <c r="AN7" i="8"/>
  <c r="G50" i="3"/>
  <c r="G55" i="3" s="1"/>
  <c r="AJ88" i="3"/>
  <c r="J29" i="3"/>
  <c r="AY7" i="2"/>
  <c r="AY7" i="8" s="1"/>
  <c r="Y56" i="2"/>
  <c r="Y78" i="2" s="1"/>
  <c r="AG7" i="3"/>
  <c r="E56" i="7"/>
  <c r="E78" i="7" s="1"/>
  <c r="AJ40" i="8"/>
  <c r="AK40" i="8" s="1"/>
  <c r="AL40" i="8" s="1"/>
  <c r="AJ46" i="8"/>
  <c r="AJ48" i="8" s="1"/>
  <c r="AG46" i="8"/>
  <c r="BQ90" i="8"/>
  <c r="BQ98" i="8" s="1"/>
  <c r="BQ100" i="8" s="1"/>
  <c r="AB93" i="3"/>
  <c r="AB87" i="3"/>
  <c r="AD92" i="3"/>
  <c r="AB56" i="3"/>
  <c r="AB78" i="3" s="1"/>
  <c r="AB88" i="3"/>
  <c r="J28" i="3"/>
  <c r="J91" i="3" s="1"/>
  <c r="BC48" i="2"/>
  <c r="T77" i="7"/>
  <c r="BA46" i="8"/>
  <c r="BA48" i="8" s="1"/>
  <c r="AW93" i="3"/>
  <c r="AN48" i="8"/>
  <c r="AN50" i="8" s="1"/>
  <c r="X77" i="7"/>
  <c r="AD94" i="3"/>
  <c r="Z88" i="3"/>
  <c r="V56" i="2"/>
  <c r="V78" i="2" s="1"/>
  <c r="AE37" i="2"/>
  <c r="AA40" i="3"/>
  <c r="N6" i="2"/>
  <c r="N6" i="8" s="1"/>
  <c r="N88" i="8" s="1"/>
  <c r="AG49" i="8"/>
  <c r="AY49" i="8" s="1"/>
  <c r="AW38" i="8"/>
  <c r="AP48" i="8"/>
  <c r="AP50" i="8" s="1"/>
  <c r="BG15" i="3"/>
  <c r="T56" i="2"/>
  <c r="T78" i="2" s="1"/>
  <c r="AE20" i="2"/>
  <c r="AE24" i="2" s="1"/>
  <c r="AE27" i="2" s="1"/>
  <c r="AQ93" i="8"/>
  <c r="K7" i="3"/>
  <c r="L52" i="3"/>
  <c r="AQ16" i="7"/>
  <c r="AQ79" i="7" s="1"/>
  <c r="Q98" i="3"/>
  <c r="G96" i="3"/>
  <c r="E98" i="3"/>
  <c r="BC74" i="2"/>
  <c r="AH96" i="3"/>
  <c r="I90" i="3"/>
  <c r="P98" i="3"/>
  <c r="K52" i="2"/>
  <c r="AS7" i="3"/>
  <c r="AT55" i="7"/>
  <c r="AT56" i="7"/>
  <c r="AT78" i="7" s="1"/>
  <c r="AR56" i="7"/>
  <c r="AR78" i="7" s="1"/>
  <c r="AT21" i="7"/>
  <c r="AU21" i="7" s="1"/>
  <c r="O21" i="7" s="1"/>
  <c r="L78" i="7"/>
  <c r="AT76" i="7"/>
  <c r="AT75" i="7" s="1"/>
  <c r="W69" i="7"/>
  <c r="W74" i="7" s="1"/>
  <c r="W75" i="7" s="1"/>
  <c r="X32" i="7"/>
  <c r="K46" i="8"/>
  <c r="BB46" i="8"/>
  <c r="S55" i="2"/>
  <c r="S56" i="2"/>
  <c r="AQ55" i="2"/>
  <c r="AQ56" i="2"/>
  <c r="AQ78" i="2" s="1"/>
  <c r="AL80" i="3"/>
  <c r="AL92" i="3"/>
  <c r="AQ42" i="3"/>
  <c r="N42" i="3" s="1"/>
  <c r="AM80" i="3"/>
  <c r="AM92" i="3"/>
  <c r="BC46" i="8"/>
  <c r="AK38" i="8"/>
  <c r="AR80" i="8"/>
  <c r="AR92" i="8"/>
  <c r="AR96" i="8" s="1"/>
  <c r="AF82" i="8"/>
  <c r="AF88" i="8"/>
  <c r="AF93" i="8"/>
  <c r="AF87" i="8"/>
  <c r="AF94" i="8"/>
  <c r="Q75" i="3"/>
  <c r="AF38" i="3"/>
  <c r="AG38" i="3" s="1"/>
  <c r="AH38" i="3" s="1"/>
  <c r="AF30" i="3"/>
  <c r="AY30" i="3" s="1"/>
  <c r="S38" i="3"/>
  <c r="T76" i="2"/>
  <c r="T77" i="2" s="1"/>
  <c r="BC82" i="8"/>
  <c r="BC87" i="8"/>
  <c r="BC85" i="8"/>
  <c r="N8" i="3"/>
  <c r="N8" i="8"/>
  <c r="BG21" i="3"/>
  <c r="AT35" i="7"/>
  <c r="AR42" i="7"/>
  <c r="O75" i="8"/>
  <c r="AT82" i="8"/>
  <c r="AT85" i="8"/>
  <c r="AT87" i="8"/>
  <c r="AT88" i="8"/>
  <c r="AT95" i="8"/>
  <c r="AT94" i="8"/>
  <c r="AT7" i="8"/>
  <c r="AT93" i="8"/>
  <c r="BB93" i="8"/>
  <c r="AH82" i="8"/>
  <c r="AH94" i="8"/>
  <c r="AH93" i="8"/>
  <c r="AH87" i="8"/>
  <c r="AH88" i="8"/>
  <c r="AB88" i="8"/>
  <c r="AB93" i="8"/>
  <c r="AB82" i="8"/>
  <c r="AB94" i="8"/>
  <c r="AB7" i="8"/>
  <c r="AB87" i="8"/>
  <c r="AD82" i="8"/>
  <c r="AD94" i="8"/>
  <c r="AD7" i="8"/>
  <c r="AD88" i="8"/>
  <c r="AD93" i="8"/>
  <c r="AD87" i="8"/>
  <c r="AF7" i="8"/>
  <c r="AS95" i="8"/>
  <c r="AS85" i="8"/>
  <c r="AS87" i="8"/>
  <c r="AS88" i="8"/>
  <c r="AS93" i="8"/>
  <c r="AS82" i="8"/>
  <c r="AS7" i="8"/>
  <c r="AS94" i="8"/>
  <c r="AE6" i="8"/>
  <c r="C68" i="7"/>
  <c r="C79" i="7" s="1"/>
  <c r="C68" i="2"/>
  <c r="C79" i="2" s="1"/>
  <c r="BG22" i="3"/>
  <c r="AI82" i="8"/>
  <c r="AI7" i="8"/>
  <c r="N30" i="7"/>
  <c r="BF30" i="7" s="1"/>
  <c r="L36" i="8"/>
  <c r="AQ35" i="8"/>
  <c r="AI35" i="8"/>
  <c r="J36" i="8"/>
  <c r="Z56" i="3"/>
  <c r="AB69" i="2"/>
  <c r="AB74" i="2" s="1"/>
  <c r="AB75" i="2" s="1"/>
  <c r="AW75" i="2" s="1"/>
  <c r="K40" i="3"/>
  <c r="AM40" i="3" s="1"/>
  <c r="BF40" i="3" s="1"/>
  <c r="K40" i="8"/>
  <c r="AO96" i="3"/>
  <c r="AP56" i="2"/>
  <c r="AP78" i="2" s="1"/>
  <c r="AN56" i="2"/>
  <c r="AN78" i="2" s="1"/>
  <c r="AM46" i="3"/>
  <c r="BB46" i="3" s="1"/>
  <c r="N18" i="7"/>
  <c r="BB76" i="7"/>
  <c r="AI93" i="8"/>
  <c r="BQ44" i="3"/>
  <c r="BQ44" i="8"/>
  <c r="BA55" i="7"/>
  <c r="BA56" i="7"/>
  <c r="AM47" i="8"/>
  <c r="I7" i="8"/>
  <c r="AP79" i="3"/>
  <c r="AH90" i="3"/>
  <c r="AP77" i="7"/>
  <c r="AM94" i="3"/>
  <c r="C56" i="3"/>
  <c r="P75" i="3"/>
  <c r="AL94" i="3"/>
  <c r="AK90" i="3"/>
  <c r="AM93" i="3"/>
  <c r="AC90" i="3"/>
  <c r="BB69" i="2"/>
  <c r="BB74" i="2" s="1"/>
  <c r="AO44" i="3"/>
  <c r="AO44" i="8"/>
  <c r="AI37" i="2"/>
  <c r="Z56" i="2"/>
  <c r="Z78" i="2" s="1"/>
  <c r="S77" i="2"/>
  <c r="AM7" i="3"/>
  <c r="AE5" i="2"/>
  <c r="AX5" i="2" s="1"/>
  <c r="AX5" i="8" s="1"/>
  <c r="AE5" i="7"/>
  <c r="AX5" i="7" s="1"/>
  <c r="H7" i="2"/>
  <c r="BF35" i="7"/>
  <c r="BB75" i="7"/>
  <c r="AZ50" i="7"/>
  <c r="AK87" i="8"/>
  <c r="AK82" i="8"/>
  <c r="AK88" i="8"/>
  <c r="AK93" i="8"/>
  <c r="AK7" i="8"/>
  <c r="AK94" i="8"/>
  <c r="BC88" i="8"/>
  <c r="L7" i="8"/>
  <c r="L95" i="8"/>
  <c r="L94" i="8"/>
  <c r="L93" i="8"/>
  <c r="L82" i="8"/>
  <c r="L85" i="8"/>
  <c r="L88" i="8"/>
  <c r="L87" i="8"/>
  <c r="AQ87" i="8"/>
  <c r="AO7" i="8"/>
  <c r="J82" i="8"/>
  <c r="J93" i="8"/>
  <c r="J94" i="8"/>
  <c r="J87" i="8"/>
  <c r="J7" i="8"/>
  <c r="J88" i="8"/>
  <c r="J85" i="8"/>
  <c r="AJ87" i="8"/>
  <c r="AJ93" i="8"/>
  <c r="AJ94" i="8"/>
  <c r="AJ82" i="8"/>
  <c r="AJ7" i="8"/>
  <c r="AJ88" i="8"/>
  <c r="S65" i="7"/>
  <c r="S62" i="7" s="1"/>
  <c r="S63" i="7" s="1"/>
  <c r="F78" i="7"/>
  <c r="F69" i="7"/>
  <c r="F74" i="7" s="1"/>
  <c r="F75" i="7" s="1"/>
  <c r="AJ54" i="8"/>
  <c r="W53" i="7"/>
  <c r="W52" i="7" s="1"/>
  <c r="G52" i="7"/>
  <c r="U56" i="3"/>
  <c r="U78" i="3" s="1"/>
  <c r="N74" i="2"/>
  <c r="AA39" i="3"/>
  <c r="AI40" i="3"/>
  <c r="AZ40" i="3" s="1"/>
  <c r="W40" i="3"/>
  <c r="X56" i="2"/>
  <c r="X78" i="2" s="1"/>
  <c r="K39" i="3"/>
  <c r="K39" i="8"/>
  <c r="K37" i="8" s="1"/>
  <c r="P77" i="2"/>
  <c r="H56" i="2"/>
  <c r="H78" i="2" s="1"/>
  <c r="N9" i="3"/>
  <c r="N9" i="8"/>
  <c r="BC76" i="7"/>
  <c r="AA39" i="8"/>
  <c r="AL47" i="8"/>
  <c r="AL48" i="8" s="1"/>
  <c r="AG82" i="8"/>
  <c r="AG87" i="8"/>
  <c r="AG88" i="8"/>
  <c r="AG93" i="8"/>
  <c r="AG94" i="8"/>
  <c r="J38" i="8"/>
  <c r="J73" i="8"/>
  <c r="AA92" i="8"/>
  <c r="AA96" i="8" s="1"/>
  <c r="AA98" i="8" s="1"/>
  <c r="AA80" i="8"/>
  <c r="X55" i="7"/>
  <c r="X56" i="7"/>
  <c r="X78" i="7" s="1"/>
  <c r="AH53" i="8"/>
  <c r="AH52" i="8" s="1"/>
  <c r="AF74" i="8"/>
  <c r="AY69" i="8"/>
  <c r="AY74" i="8" s="1"/>
  <c r="BC93" i="8"/>
  <c r="AY67" i="8"/>
  <c r="AI67" i="8"/>
  <c r="AZ67" i="8" s="1"/>
  <c r="BQ48" i="8"/>
  <c r="BQ50" i="8" s="1"/>
  <c r="Z82" i="8"/>
  <c r="Z88" i="8"/>
  <c r="Z93" i="8"/>
  <c r="Z87" i="8"/>
  <c r="Z94" i="8"/>
  <c r="H6" i="8"/>
  <c r="Z7" i="8"/>
  <c r="N23" i="8"/>
  <c r="Z70" i="8"/>
  <c r="AH48" i="8"/>
  <c r="AI76" i="8" s="1"/>
  <c r="AG7" i="8"/>
  <c r="AO82" i="8"/>
  <c r="AO85" i="8"/>
  <c r="AO88" i="8"/>
  <c r="AO93" i="8"/>
  <c r="AO94" i="8"/>
  <c r="AO87" i="8"/>
  <c r="BC5" i="3"/>
  <c r="BC5" i="8"/>
  <c r="AW5" i="3"/>
  <c r="AW5" i="8"/>
  <c r="I92" i="8"/>
  <c r="I96" i="8" s="1"/>
  <c r="I98" i="8" s="1"/>
  <c r="I80" i="8"/>
  <c r="AP6" i="3"/>
  <c r="AP87" i="3" s="1"/>
  <c r="AP6" i="8"/>
  <c r="AT23" i="7"/>
  <c r="AT42" i="7" s="1"/>
  <c r="AI88" i="8"/>
  <c r="AQ12" i="7"/>
  <c r="N12" i="7" s="1"/>
  <c r="BC12" i="7"/>
  <c r="X69" i="8"/>
  <c r="X74" i="8" s="1"/>
  <c r="X75" i="8" s="1"/>
  <c r="L47" i="8"/>
  <c r="K82" i="8"/>
  <c r="K93" i="8"/>
  <c r="K87" i="8"/>
  <c r="K7" i="8"/>
  <c r="K94" i="8"/>
  <c r="K88" i="8"/>
  <c r="AO47" i="8"/>
  <c r="BC47" i="8" s="1"/>
  <c r="BA6" i="3"/>
  <c r="BA93" i="3" s="1"/>
  <c r="BA6" i="8"/>
  <c r="J30" i="8"/>
  <c r="AI30" i="8" s="1"/>
  <c r="AZ30" i="8" s="1"/>
  <c r="AY6" i="3"/>
  <c r="AY6" i="8"/>
  <c r="AP5" i="3"/>
  <c r="AP5" i="8"/>
  <c r="AQ5" i="2"/>
  <c r="AQ7" i="2" s="1"/>
  <c r="AW82" i="8"/>
  <c r="AW94" i="8"/>
  <c r="AH49" i="8"/>
  <c r="G69" i="7"/>
  <c r="G74" i="7" s="1"/>
  <c r="G75" i="7" s="1"/>
  <c r="G78" i="7"/>
  <c r="AN82" i="8"/>
  <c r="AN88" i="8"/>
  <c r="AN87" i="8"/>
  <c r="AN94" i="8"/>
  <c r="AN85" i="8"/>
  <c r="AN93" i="8"/>
  <c r="N82" i="8"/>
  <c r="N80" i="8" s="1"/>
  <c r="N95" i="8"/>
  <c r="AQ9" i="3"/>
  <c r="AQ9" i="8"/>
  <c r="W30" i="3"/>
  <c r="W30" i="8"/>
  <c r="Q56" i="3"/>
  <c r="Q78" i="3" s="1"/>
  <c r="G75" i="3"/>
  <c r="AF90" i="3"/>
  <c r="BQ17" i="3"/>
  <c r="BQ20" i="3" s="1"/>
  <c r="BQ29" i="3" s="1"/>
  <c r="S39" i="3"/>
  <c r="AQ76" i="2"/>
  <c r="AQ75" i="2" s="1"/>
  <c r="BB82" i="8"/>
  <c r="BB87" i="8"/>
  <c r="BB88" i="8"/>
  <c r="AZ6" i="2"/>
  <c r="AZ6" i="8" s="1"/>
  <c r="AZ94" i="8" s="1"/>
  <c r="V56" i="3"/>
  <c r="V78" i="3" s="1"/>
  <c r="BG39" i="3"/>
  <c r="AJ90" i="3"/>
  <c r="G90" i="3"/>
  <c r="G98" i="3" s="1"/>
  <c r="BC20" i="3"/>
  <c r="BC29" i="3" s="1"/>
  <c r="AD56" i="2"/>
  <c r="AD78" i="2" s="1"/>
  <c r="BA7" i="2"/>
  <c r="BA7" i="8" s="1"/>
  <c r="BA5" i="8"/>
  <c r="Z75" i="2"/>
  <c r="AQ82" i="8"/>
  <c r="AQ80" i="8" s="1"/>
  <c r="AQ95" i="8"/>
  <c r="AR20" i="7"/>
  <c r="AR24" i="7" s="1"/>
  <c r="AR27" i="7" s="1"/>
  <c r="AZ69" i="8"/>
  <c r="AE39" i="8"/>
  <c r="AX39" i="8" s="1"/>
  <c r="BC94" i="8"/>
  <c r="E57" i="8"/>
  <c r="E78" i="8"/>
  <c r="AQ88" i="8"/>
  <c r="AI87" i="8"/>
  <c r="AI90" i="8" s="1"/>
  <c r="AM55" i="7"/>
  <c r="AM56" i="7"/>
  <c r="AM78" i="7" s="1"/>
  <c r="Y65" i="8"/>
  <c r="AM82" i="8"/>
  <c r="AM7" i="8"/>
  <c r="AM94" i="8"/>
  <c r="AM93" i="8"/>
  <c r="AM87" i="8"/>
  <c r="AM88" i="8"/>
  <c r="AL82" i="8"/>
  <c r="AL7" i="8"/>
  <c r="AL88" i="8"/>
  <c r="AL93" i="8"/>
  <c r="AL94" i="8"/>
  <c r="AL87" i="8"/>
  <c r="O63" i="8"/>
  <c r="AE38" i="8"/>
  <c r="D55" i="8"/>
  <c r="D56" i="8"/>
  <c r="AC55" i="8"/>
  <c r="AC56" i="8"/>
  <c r="AC78" i="8" s="1"/>
  <c r="O28" i="8"/>
  <c r="O91" i="8" s="1"/>
  <c r="O24" i="8"/>
  <c r="N85" i="8"/>
  <c r="N17" i="8"/>
  <c r="AE40" i="8"/>
  <c r="AE30" i="8"/>
  <c r="AB55" i="8"/>
  <c r="AB56" i="8"/>
  <c r="AB78" i="8" s="1"/>
  <c r="AT43" i="8"/>
  <c r="N93" i="8"/>
  <c r="BF19" i="8"/>
  <c r="AW55" i="8"/>
  <c r="AX48" i="8"/>
  <c r="BQ28" i="8"/>
  <c r="BQ91" i="8" s="1"/>
  <c r="BQ24" i="8"/>
  <c r="BQ27" i="8" s="1"/>
  <c r="BQ29" i="8"/>
  <c r="AQ94" i="8"/>
  <c r="BG25" i="8"/>
  <c r="AL38" i="8"/>
  <c r="AX52" i="8"/>
  <c r="AW40" i="8"/>
  <c r="AD69" i="8"/>
  <c r="AZ52" i="8"/>
  <c r="N42" i="8"/>
  <c r="N94" i="8"/>
  <c r="BF25" i="8"/>
  <c r="AQ62" i="8"/>
  <c r="N62" i="8" s="1"/>
  <c r="AZ42" i="8"/>
  <c r="AB75" i="8"/>
  <c r="AW76" i="8"/>
  <c r="W39" i="8"/>
  <c r="AE76" i="8"/>
  <c r="AE50" i="8"/>
  <c r="AF76" i="8"/>
  <c r="BA38" i="8"/>
  <c r="AY39" i="8"/>
  <c r="AJ76" i="8"/>
  <c r="AJ50" i="8"/>
  <c r="AH38" i="8"/>
  <c r="AG37" i="8"/>
  <c r="AQ28" i="8"/>
  <c r="AQ91" i="8" s="1"/>
  <c r="AQ24" i="8"/>
  <c r="AQ27" i="8" s="1"/>
  <c r="AO24" i="8"/>
  <c r="AO28" i="8"/>
  <c r="AO91" i="8" s="1"/>
  <c r="AO29" i="8"/>
  <c r="AW30" i="8"/>
  <c r="W38" i="8"/>
  <c r="BC63" i="8"/>
  <c r="BC62" i="8" s="1"/>
  <c r="O62" i="8"/>
  <c r="S40" i="8"/>
  <c r="G98" i="8"/>
  <c r="C55" i="8"/>
  <c r="C56" i="8"/>
  <c r="AQ29" i="8"/>
  <c r="BG21" i="8"/>
  <c r="N21" i="8"/>
  <c r="AZ40" i="8"/>
  <c r="AC98" i="8"/>
  <c r="J55" i="8"/>
  <c r="J56" i="8"/>
  <c r="L28" i="8"/>
  <c r="L24" i="8"/>
  <c r="L29" i="8"/>
  <c r="AY38" i="8"/>
  <c r="AS28" i="8"/>
  <c r="AS91" i="8" s="1"/>
  <c r="AS29" i="8"/>
  <c r="AS24" i="8"/>
  <c r="BG20" i="8"/>
  <c r="AZ48" i="8"/>
  <c r="H77" i="8"/>
  <c r="N37" i="8"/>
  <c r="AY40" i="8"/>
  <c r="N87" i="8"/>
  <c r="N79" i="8"/>
  <c r="BF16" i="8"/>
  <c r="AC75" i="8"/>
  <c r="F57" i="8"/>
  <c r="AW69" i="8"/>
  <c r="AW74" i="8" s="1"/>
  <c r="T55" i="8"/>
  <c r="T56" i="8"/>
  <c r="T78" i="8" s="1"/>
  <c r="AA38" i="8"/>
  <c r="BG17" i="8"/>
  <c r="I55" i="8"/>
  <c r="I56" i="8"/>
  <c r="G55" i="8"/>
  <c r="G56" i="8"/>
  <c r="S55" i="8"/>
  <c r="S56" i="8"/>
  <c r="S78" i="8" s="1"/>
  <c r="AI50" i="8"/>
  <c r="AP24" i="8"/>
  <c r="AP27" i="8" s="1"/>
  <c r="AP28" i="8"/>
  <c r="AP91" i="8" s="1"/>
  <c r="AA55" i="8"/>
  <c r="AA56" i="8"/>
  <c r="AA40" i="8"/>
  <c r="M28" i="8"/>
  <c r="M24" i="8"/>
  <c r="M29" i="8"/>
  <c r="O29" i="8"/>
  <c r="AW90" i="8"/>
  <c r="AE66" i="8"/>
  <c r="AE69" i="8" s="1"/>
  <c r="AE74" i="8" s="1"/>
  <c r="BB63" i="7"/>
  <c r="BF23" i="7"/>
  <c r="AU18" i="7"/>
  <c r="O18" i="7" s="1"/>
  <c r="AN62" i="7"/>
  <c r="AN63" i="7" s="1"/>
  <c r="Y43" i="7"/>
  <c r="Y44" i="7" s="1"/>
  <c r="Y32" i="7"/>
  <c r="AX20" i="7"/>
  <c r="BF19" i="7"/>
  <c r="AO24" i="7"/>
  <c r="AO28" i="7"/>
  <c r="AO29" i="7"/>
  <c r="Y55" i="7"/>
  <c r="Y56" i="7"/>
  <c r="Y78" i="7" s="1"/>
  <c r="AE28" i="7"/>
  <c r="AE24" i="7"/>
  <c r="AE27" i="7" s="1"/>
  <c r="AE29" i="7"/>
  <c r="AX48" i="7"/>
  <c r="AY69" i="7"/>
  <c r="AY74" i="7" s="1"/>
  <c r="AF74" i="7"/>
  <c r="AI74" i="7" s="1"/>
  <c r="AI69" i="7"/>
  <c r="AZ69" i="7" s="1"/>
  <c r="AZ74" i="7" s="1"/>
  <c r="H43" i="7"/>
  <c r="H44" i="7" s="1"/>
  <c r="H32" i="7"/>
  <c r="AG55" i="7"/>
  <c r="AG56" i="7"/>
  <c r="AG78" i="7" s="1"/>
  <c r="BA75" i="7"/>
  <c r="O37" i="7"/>
  <c r="AZ42" i="7"/>
  <c r="Q55" i="7"/>
  <c r="Q56" i="7"/>
  <c r="Q78" i="7" s="1"/>
  <c r="M52" i="7"/>
  <c r="AE76" i="7"/>
  <c r="AE77" i="7" s="1"/>
  <c r="AE50" i="7"/>
  <c r="AF76" i="7"/>
  <c r="BB20" i="7"/>
  <c r="BC50" i="7"/>
  <c r="P43" i="7"/>
  <c r="P44" i="7" s="1"/>
  <c r="P32" i="7"/>
  <c r="AZ79" i="7"/>
  <c r="AH55" i="7"/>
  <c r="AH56" i="7"/>
  <c r="AH78" i="7" s="1"/>
  <c r="AS42" i="7"/>
  <c r="AX52" i="7"/>
  <c r="AM77" i="7"/>
  <c r="Q75" i="7"/>
  <c r="U77" i="7"/>
  <c r="AO75" i="7"/>
  <c r="BC75" i="7" s="1"/>
  <c r="AR77" i="7"/>
  <c r="AQ77" i="7"/>
  <c r="AA43" i="7"/>
  <c r="AA44" i="7" s="1"/>
  <c r="AA32" i="7"/>
  <c r="AT12" i="7"/>
  <c r="AU12" i="7" s="1"/>
  <c r="AS76" i="7"/>
  <c r="AS50" i="7"/>
  <c r="AX37" i="7"/>
  <c r="AE74" i="7"/>
  <c r="AX69" i="7"/>
  <c r="AX74" i="7" s="1"/>
  <c r="N25" i="7"/>
  <c r="O19" i="7"/>
  <c r="BC42" i="7"/>
  <c r="N76" i="7"/>
  <c r="BB55" i="7"/>
  <c r="AH75" i="7"/>
  <c r="AZ76" i="7"/>
  <c r="AS60" i="7"/>
  <c r="AS36" i="7"/>
  <c r="AS17" i="7"/>
  <c r="N37" i="7"/>
  <c r="BF37" i="7" s="1"/>
  <c r="AB43" i="7"/>
  <c r="AB44" i="7" s="1"/>
  <c r="AW44" i="7" s="1"/>
  <c r="AB32" i="7"/>
  <c r="AW32" i="7" s="1"/>
  <c r="Q43" i="7"/>
  <c r="Q44" i="7" s="1"/>
  <c r="Q32" i="7"/>
  <c r="Y75" i="7"/>
  <c r="Y77" i="7"/>
  <c r="AA77" i="7"/>
  <c r="Z77" i="7"/>
  <c r="AP60" i="7"/>
  <c r="AP63" i="7" s="1"/>
  <c r="AP36" i="7"/>
  <c r="AP17" i="7"/>
  <c r="AP20" i="7" s="1"/>
  <c r="AP29" i="7" s="1"/>
  <c r="AQ15" i="7"/>
  <c r="J43" i="7"/>
  <c r="J44" i="7" s="1"/>
  <c r="J32" i="7"/>
  <c r="R43" i="7"/>
  <c r="R44" i="7" s="1"/>
  <c r="R32" i="7"/>
  <c r="BG38" i="7"/>
  <c r="BG39" i="7"/>
  <c r="O48" i="7"/>
  <c r="AI55" i="7"/>
  <c r="AI56" i="7"/>
  <c r="AI78" i="7" s="1"/>
  <c r="AT15" i="7"/>
  <c r="AY50" i="7"/>
  <c r="AO55" i="7"/>
  <c r="AO56" i="7"/>
  <c r="AO78" i="7" s="1"/>
  <c r="AS79" i="7"/>
  <c r="BC60" i="7"/>
  <c r="Z43" i="7"/>
  <c r="Z44" i="7" s="1"/>
  <c r="Z32" i="7"/>
  <c r="AQ37" i="7"/>
  <c r="L28" i="7"/>
  <c r="L24" i="7"/>
  <c r="L29" i="7"/>
  <c r="V32" i="7"/>
  <c r="V43" i="7"/>
  <c r="V44" i="7" s="1"/>
  <c r="AX63" i="7"/>
  <c r="AO77" i="7"/>
  <c r="S43" i="7"/>
  <c r="S44" i="7" s="1"/>
  <c r="S32" i="7"/>
  <c r="AQ55" i="7"/>
  <c r="AQ56" i="7"/>
  <c r="AQ78" i="7" s="1"/>
  <c r="BO28" i="7"/>
  <c r="BO24" i="7"/>
  <c r="BO27" i="7" s="1"/>
  <c r="BO32" i="7" s="1"/>
  <c r="BO29" i="7"/>
  <c r="AT16" i="7"/>
  <c r="AT79" i="7" s="1"/>
  <c r="AP55" i="7"/>
  <c r="AP56" i="7"/>
  <c r="AP78" i="7" s="1"/>
  <c r="AT25" i="7"/>
  <c r="AU25" i="7" s="1"/>
  <c r="BC79" i="7"/>
  <c r="AN20" i="7"/>
  <c r="BC17" i="7"/>
  <c r="AW20" i="7"/>
  <c r="N42" i="7"/>
  <c r="AT30" i="7"/>
  <c r="AK77" i="7"/>
  <c r="AU76" i="7"/>
  <c r="AU75" i="7" s="1"/>
  <c r="N22" i="7"/>
  <c r="AN77" i="7"/>
  <c r="AW62" i="7"/>
  <c r="K43" i="7"/>
  <c r="K44" i="7" s="1"/>
  <c r="K32" i="7"/>
  <c r="AK55" i="7"/>
  <c r="AK56" i="7"/>
  <c r="AK78" i="7" s="1"/>
  <c r="I55" i="7"/>
  <c r="I56" i="7"/>
  <c r="I78" i="7" s="1"/>
  <c r="N6" i="7"/>
  <c r="AL77" i="7"/>
  <c r="BA76" i="7"/>
  <c r="AU22" i="7"/>
  <c r="O22" i="7" s="1"/>
  <c r="T43" i="7"/>
  <c r="T44" i="7" s="1"/>
  <c r="T32" i="7"/>
  <c r="AB77" i="7"/>
  <c r="AW77" i="7" s="1"/>
  <c r="AQ21" i="7"/>
  <c r="AT48" i="2"/>
  <c r="AT50" i="2" s="1"/>
  <c r="AT55" i="2" s="1"/>
  <c r="AT56" i="3"/>
  <c r="AT78" i="3" s="1"/>
  <c r="BF22" i="3"/>
  <c r="BF38" i="2"/>
  <c r="Y78" i="3"/>
  <c r="Y69" i="3"/>
  <c r="Y74" i="3" s="1"/>
  <c r="Y75" i="3" s="1"/>
  <c r="AL50" i="3"/>
  <c r="M62" i="2"/>
  <c r="BB52" i="2"/>
  <c r="AF69" i="3"/>
  <c r="AY65" i="3"/>
  <c r="AD74" i="3"/>
  <c r="AD75" i="3" s="1"/>
  <c r="L74" i="3"/>
  <c r="AB74" i="3"/>
  <c r="AW69" i="3"/>
  <c r="AW74" i="3" s="1"/>
  <c r="BB79" i="3"/>
  <c r="X56" i="3"/>
  <c r="AE52" i="3"/>
  <c r="AX51" i="3"/>
  <c r="K52" i="3"/>
  <c r="BA52" i="3"/>
  <c r="AQ37" i="3"/>
  <c r="D55" i="3"/>
  <c r="D56" i="3"/>
  <c r="BG38" i="3"/>
  <c r="AK96" i="3"/>
  <c r="AK98" i="3" s="1"/>
  <c r="D98" i="3"/>
  <c r="L96" i="3"/>
  <c r="L62" i="3"/>
  <c r="L63" i="3" s="1"/>
  <c r="AP60" i="3"/>
  <c r="AP36" i="3"/>
  <c r="AP17" i="3"/>
  <c r="AP20" i="3" s="1"/>
  <c r="AP29" i="3" s="1"/>
  <c r="N15" i="3"/>
  <c r="AO62" i="3"/>
  <c r="AO63" i="3" s="1"/>
  <c r="AC75" i="3"/>
  <c r="Z90" i="3"/>
  <c r="M20" i="3"/>
  <c r="BG12" i="3"/>
  <c r="AX79" i="2"/>
  <c r="AT92" i="3"/>
  <c r="AT96" i="3" s="1"/>
  <c r="J74" i="2"/>
  <c r="AL76" i="2"/>
  <c r="AL50" i="2"/>
  <c r="AW40" i="3"/>
  <c r="AK76" i="2"/>
  <c r="AK50" i="2"/>
  <c r="BA40" i="3"/>
  <c r="AA30" i="3"/>
  <c r="AH48" i="3"/>
  <c r="AI76" i="3" s="1"/>
  <c r="AJ52" i="3"/>
  <c r="W39" i="3"/>
  <c r="BA69" i="2"/>
  <c r="BA74" i="2" s="1"/>
  <c r="J37" i="3"/>
  <c r="J43" i="3" s="1"/>
  <c r="AK39" i="3"/>
  <c r="AL39" i="3" s="1"/>
  <c r="AW76" i="2"/>
  <c r="AS26" i="2"/>
  <c r="AT26" i="2" s="1"/>
  <c r="AS18" i="2"/>
  <c r="AT18" i="2" s="1"/>
  <c r="AR48" i="2"/>
  <c r="AR50" i="2" s="1"/>
  <c r="AR55" i="2" s="1"/>
  <c r="AH56" i="2"/>
  <c r="AH78" i="2" s="1"/>
  <c r="BQ22" i="2"/>
  <c r="AQ12" i="2"/>
  <c r="BC12" i="2"/>
  <c r="K63" i="2"/>
  <c r="AO75" i="2"/>
  <c r="AB62" i="2"/>
  <c r="AB63" i="2" s="1"/>
  <c r="AW63" i="2" s="1"/>
  <c r="AT24" i="3"/>
  <c r="AT27" i="3" s="1"/>
  <c r="AT28" i="3"/>
  <c r="AT91" i="3" s="1"/>
  <c r="BQ15" i="2"/>
  <c r="AY79" i="2"/>
  <c r="BB48" i="2"/>
  <c r="AS19" i="2"/>
  <c r="AQ6" i="3"/>
  <c r="AQ88" i="3" s="1"/>
  <c r="AX18" i="2"/>
  <c r="AO28" i="2"/>
  <c r="AA82" i="3"/>
  <c r="AA7" i="3"/>
  <c r="T43" i="2"/>
  <c r="G43" i="2"/>
  <c r="G44" i="2" s="1"/>
  <c r="G32" i="2"/>
  <c r="O47" i="2"/>
  <c r="AK32" i="2"/>
  <c r="AZ68" i="2"/>
  <c r="AI79" i="2"/>
  <c r="AQ35" i="3"/>
  <c r="AQ36" i="3" s="1"/>
  <c r="BB6" i="3"/>
  <c r="BB93" i="3" s="1"/>
  <c r="BB7" i="2"/>
  <c r="BB7" i="8" s="1"/>
  <c r="Y62" i="2"/>
  <c r="Y63" i="2" s="1"/>
  <c r="AI79" i="3"/>
  <c r="AY79" i="3"/>
  <c r="O52" i="3"/>
  <c r="N37" i="3"/>
  <c r="D75" i="3"/>
  <c r="AC96" i="3"/>
  <c r="AC98" i="3" s="1"/>
  <c r="F75" i="3"/>
  <c r="AS62" i="3"/>
  <c r="O60" i="3"/>
  <c r="AY94" i="3"/>
  <c r="J90" i="3"/>
  <c r="AZ21" i="3"/>
  <c r="M90" i="3"/>
  <c r="U79" i="2"/>
  <c r="W68" i="2"/>
  <c r="W79" i="2" s="1"/>
  <c r="N18" i="3"/>
  <c r="AO90" i="3"/>
  <c r="AA62" i="2"/>
  <c r="AA63" i="2" s="1"/>
  <c r="AA69" i="2"/>
  <c r="AA74" i="2" s="1"/>
  <c r="AA75" i="2" s="1"/>
  <c r="J76" i="2"/>
  <c r="J50" i="2"/>
  <c r="AA90" i="3"/>
  <c r="AY52" i="2"/>
  <c r="BB42" i="2"/>
  <c r="AX60" i="2"/>
  <c r="AX17" i="2"/>
  <c r="AX36" i="2"/>
  <c r="BA37" i="2"/>
  <c r="BA42" i="2"/>
  <c r="AH52" i="3"/>
  <c r="AS22" i="2"/>
  <c r="AM62" i="2"/>
  <c r="AM63" i="2" s="1"/>
  <c r="AQ25" i="2"/>
  <c r="N25" i="2" s="1"/>
  <c r="BC25" i="2"/>
  <c r="AW29" i="2"/>
  <c r="X75" i="2"/>
  <c r="N78" i="2"/>
  <c r="U77" i="2"/>
  <c r="AM76" i="2"/>
  <c r="AM75" i="2" s="1"/>
  <c r="AM50" i="2"/>
  <c r="L55" i="2"/>
  <c r="AA28" i="2"/>
  <c r="AA24" i="2"/>
  <c r="AA27" i="2" s="1"/>
  <c r="Q62" i="2"/>
  <c r="Q63" i="2" s="1"/>
  <c r="AQ39" i="2"/>
  <c r="L37" i="2"/>
  <c r="AI6" i="3"/>
  <c r="AI88" i="3" s="1"/>
  <c r="AI7" i="2"/>
  <c r="L28" i="2"/>
  <c r="L24" i="2"/>
  <c r="V43" i="2"/>
  <c r="AO24" i="2"/>
  <c r="O53" i="2"/>
  <c r="M74" i="3"/>
  <c r="M74" i="2"/>
  <c r="M75" i="2" s="1"/>
  <c r="AW80" i="3"/>
  <c r="AW79" i="3"/>
  <c r="BC69" i="3"/>
  <c r="BC74" i="3" s="1"/>
  <c r="AO74" i="3"/>
  <c r="BC79" i="3"/>
  <c r="AU76" i="3"/>
  <c r="AU75" i="3" s="1"/>
  <c r="BB52" i="3"/>
  <c r="O37" i="3"/>
  <c r="AW52" i="3"/>
  <c r="R56" i="3"/>
  <c r="R78" i="3" s="1"/>
  <c r="N23" i="3"/>
  <c r="AX42" i="3"/>
  <c r="AS24" i="3"/>
  <c r="AS28" i="3"/>
  <c r="AS91" i="3" s="1"/>
  <c r="K90" i="3"/>
  <c r="N21" i="3"/>
  <c r="J92" i="3"/>
  <c r="J96" i="3" s="1"/>
  <c r="AU62" i="3"/>
  <c r="AU63" i="3" s="1"/>
  <c r="W38" i="3"/>
  <c r="BB37" i="2"/>
  <c r="Y74" i="2"/>
  <c r="Y75" i="2" s="1"/>
  <c r="L78" i="2"/>
  <c r="AW39" i="3"/>
  <c r="AS48" i="2"/>
  <c r="AT76" i="2" s="1"/>
  <c r="AT75" i="2" s="1"/>
  <c r="P56" i="2"/>
  <c r="P78" i="2" s="1"/>
  <c r="AX38" i="2"/>
  <c r="AR42" i="2"/>
  <c r="AS23" i="2"/>
  <c r="G62" i="2"/>
  <c r="G63" i="2" s="1"/>
  <c r="N6" i="3"/>
  <c r="N95" i="3" s="1"/>
  <c r="AD77" i="2"/>
  <c r="AY42" i="2"/>
  <c r="AL62" i="2"/>
  <c r="AL63" i="2" s="1"/>
  <c r="AQ18" i="2"/>
  <c r="BC18" i="2"/>
  <c r="T63" i="2"/>
  <c r="AT62" i="3"/>
  <c r="AT63" i="3" s="1"/>
  <c r="BG38" i="2"/>
  <c r="AR36" i="2"/>
  <c r="AS15" i="2"/>
  <c r="AR17" i="2"/>
  <c r="AR20" i="2" s="1"/>
  <c r="AR29" i="2" s="1"/>
  <c r="AB56" i="2"/>
  <c r="AB78" i="2" s="1"/>
  <c r="Q77" i="2"/>
  <c r="K48" i="2"/>
  <c r="AS25" i="2"/>
  <c r="AT25" i="2" s="1"/>
  <c r="AU25" i="2" s="1"/>
  <c r="O25" i="2" s="1"/>
  <c r="K28" i="2"/>
  <c r="K24" i="2"/>
  <c r="K27" i="2" s="1"/>
  <c r="AT52" i="2"/>
  <c r="AQ40" i="2"/>
  <c r="N40" i="2" s="1"/>
  <c r="BF40" i="2" s="1"/>
  <c r="J28" i="2"/>
  <c r="J24" i="2"/>
  <c r="J27" i="2" s="1"/>
  <c r="Z28" i="2"/>
  <c r="Z24" i="2"/>
  <c r="Z27" i="2" s="1"/>
  <c r="BQ82" i="3"/>
  <c r="BQ92" i="3" s="1"/>
  <c r="BQ96" i="3" s="1"/>
  <c r="BQ7" i="3"/>
  <c r="AT12" i="2"/>
  <c r="AU12" i="2" s="1"/>
  <c r="S69" i="2"/>
  <c r="S74" i="2" s="1"/>
  <c r="S75" i="2" s="1"/>
  <c r="R69" i="2"/>
  <c r="R74" i="2" s="1"/>
  <c r="R75" i="2" s="1"/>
  <c r="AS16" i="2"/>
  <c r="AX42" i="2"/>
  <c r="AL24" i="2"/>
  <c r="AL27" i="2" s="1"/>
  <c r="AL28" i="2"/>
  <c r="AX48" i="2"/>
  <c r="R62" i="2"/>
  <c r="R63" i="2" s="1"/>
  <c r="AO80" i="3"/>
  <c r="AS74" i="3"/>
  <c r="O74" i="3" s="1"/>
  <c r="O69" i="3"/>
  <c r="AE48" i="3"/>
  <c r="AX46" i="3"/>
  <c r="AS56" i="3"/>
  <c r="AS78" i="3" s="1"/>
  <c r="J56" i="3"/>
  <c r="AZ50" i="3"/>
  <c r="I75" i="3"/>
  <c r="AW90" i="3"/>
  <c r="AQ60" i="3"/>
  <c r="AS90" i="3"/>
  <c r="J62" i="3"/>
  <c r="J63" i="3" s="1"/>
  <c r="AY93" i="3"/>
  <c r="U75" i="3"/>
  <c r="BF26" i="3"/>
  <c r="AQ25" i="3"/>
  <c r="BG18" i="3"/>
  <c r="G56" i="2"/>
  <c r="G78" i="2" s="1"/>
  <c r="AW37" i="2"/>
  <c r="S78" i="2"/>
  <c r="S62" i="2"/>
  <c r="S63" i="2" s="1"/>
  <c r="AW38" i="3"/>
  <c r="AO56" i="2"/>
  <c r="AO78" i="2" s="1"/>
  <c r="AK48" i="3"/>
  <c r="BA46" i="3"/>
  <c r="T75" i="2"/>
  <c r="AS21" i="2"/>
  <c r="AT21" i="2" s="1"/>
  <c r="BC35" i="2"/>
  <c r="AQ35" i="2"/>
  <c r="K37" i="2"/>
  <c r="AZ5" i="3"/>
  <c r="U55" i="2"/>
  <c r="U56" i="2"/>
  <c r="U78" i="2" s="1"/>
  <c r="X24" i="2"/>
  <c r="X27" i="2" s="1"/>
  <c r="X28" i="2"/>
  <c r="AE63" i="2"/>
  <c r="AY5" i="3"/>
  <c r="AY40" i="3"/>
  <c r="AD62" i="2"/>
  <c r="AD63" i="2" s="1"/>
  <c r="AP75" i="2"/>
  <c r="AW42" i="2"/>
  <c r="I56" i="2"/>
  <c r="I78" i="2" s="1"/>
  <c r="AA56" i="2"/>
  <c r="AA78" i="2" s="1"/>
  <c r="AM48" i="3"/>
  <c r="AN76" i="3" s="1"/>
  <c r="C55" i="2"/>
  <c r="C56" i="2"/>
  <c r="C78" i="2" s="1"/>
  <c r="I82" i="3"/>
  <c r="AE6" i="3"/>
  <c r="AE6" i="7" s="1"/>
  <c r="I7" i="3"/>
  <c r="S43" i="2"/>
  <c r="AD24" i="2"/>
  <c r="AD27" i="2" s="1"/>
  <c r="AD28" i="2"/>
  <c r="X29" i="2"/>
  <c r="AU52" i="2"/>
  <c r="M51" i="2"/>
  <c r="O51" i="2"/>
  <c r="AR82" i="3"/>
  <c r="AR7" i="3"/>
  <c r="AB32" i="2"/>
  <c r="AB32" i="8" s="1"/>
  <c r="AW32" i="8" s="1"/>
  <c r="AB43" i="2"/>
  <c r="AB44" i="2" s="1"/>
  <c r="AB44" i="8" s="1"/>
  <c r="AW44" i="8" s="1"/>
  <c r="AZ18" i="3"/>
  <c r="AC56" i="3"/>
  <c r="AC78" i="3" s="1"/>
  <c r="AD56" i="3"/>
  <c r="AD78" i="3" s="1"/>
  <c r="S76" i="3"/>
  <c r="S75" i="3" s="1"/>
  <c r="S50" i="3"/>
  <c r="AI50" i="3"/>
  <c r="AI55" i="3" s="1"/>
  <c r="AW42" i="3"/>
  <c r="BA42" i="3"/>
  <c r="AT75" i="3"/>
  <c r="N19" i="3"/>
  <c r="W65" i="2"/>
  <c r="U69" i="2"/>
  <c r="U74" i="2" s="1"/>
  <c r="U75" i="2" s="1"/>
  <c r="U62" i="2"/>
  <c r="U63" i="2" s="1"/>
  <c r="L24" i="3"/>
  <c r="L28" i="3"/>
  <c r="BA48" i="2"/>
  <c r="AY37" i="2"/>
  <c r="AR79" i="2"/>
  <c r="X78" i="3"/>
  <c r="X69" i="3"/>
  <c r="X74" i="3" s="1"/>
  <c r="X75" i="3" s="1"/>
  <c r="BC79" i="2"/>
  <c r="AY51" i="3"/>
  <c r="AG52" i="3"/>
  <c r="AN60" i="2"/>
  <c r="AN36" i="2"/>
  <c r="AN17" i="2"/>
  <c r="BC15" i="2"/>
  <c r="AQ15" i="2"/>
  <c r="P24" i="2"/>
  <c r="P27" i="2" s="1"/>
  <c r="P28" i="2"/>
  <c r="AQ30" i="2"/>
  <c r="BC30" i="2"/>
  <c r="L63" i="2"/>
  <c r="AF76" i="2"/>
  <c r="AF50" i="2"/>
  <c r="AJ37" i="3"/>
  <c r="AN42" i="2"/>
  <c r="AQ23" i="2"/>
  <c r="N23" i="2" s="1"/>
  <c r="BC23" i="2"/>
  <c r="R56" i="2"/>
  <c r="R78" i="2" s="1"/>
  <c r="U24" i="2"/>
  <c r="U27" i="2" s="1"/>
  <c r="U28" i="2"/>
  <c r="J62" i="2"/>
  <c r="J63" i="2" s="1"/>
  <c r="Z62" i="2"/>
  <c r="Z63" i="2" s="1"/>
  <c r="P29" i="2"/>
  <c r="BC52" i="2"/>
  <c r="AP50" i="3"/>
  <c r="L74" i="2"/>
  <c r="BA5" i="3"/>
  <c r="O54" i="2"/>
  <c r="M54" i="2"/>
  <c r="AH74" i="3"/>
  <c r="AN74" i="3"/>
  <c r="N69" i="3"/>
  <c r="AX79" i="3"/>
  <c r="O79" i="3"/>
  <c r="AW50" i="3"/>
  <c r="E55" i="3"/>
  <c r="E56" i="3"/>
  <c r="W56" i="3"/>
  <c r="W78" i="3" s="1"/>
  <c r="AY42" i="3"/>
  <c r="M62" i="3"/>
  <c r="M63" i="3" s="1"/>
  <c r="K96" i="3"/>
  <c r="J75" i="3"/>
  <c r="O36" i="3"/>
  <c r="O17" i="3"/>
  <c r="O20" i="3" s="1"/>
  <c r="AQ16" i="3"/>
  <c r="AR43" i="3"/>
  <c r="AJ48" i="3"/>
  <c r="AA30" i="2"/>
  <c r="Z65" i="3"/>
  <c r="AG39" i="3"/>
  <c r="AH39" i="3" s="1"/>
  <c r="AE40" i="3"/>
  <c r="AX40" i="3" s="1"/>
  <c r="AN50" i="3"/>
  <c r="AX69" i="2"/>
  <c r="AX74" i="2" s="1"/>
  <c r="BB47" i="3"/>
  <c r="K47" i="3"/>
  <c r="AZ38" i="2"/>
  <c r="AI50" i="2"/>
  <c r="AI76" i="2"/>
  <c r="AY7" i="3"/>
  <c r="AW55" i="2"/>
  <c r="AJ76" i="2"/>
  <c r="H24" i="2"/>
  <c r="H27" i="2" s="1"/>
  <c r="H28" i="2"/>
  <c r="V62" i="2"/>
  <c r="V63" i="2" s="1"/>
  <c r="AW7" i="3"/>
  <c r="O74" i="2"/>
  <c r="AH75" i="2"/>
  <c r="AQ19" i="2"/>
  <c r="BC19" i="2"/>
  <c r="AO36" i="2"/>
  <c r="BC6" i="3"/>
  <c r="BC94" i="3" s="1"/>
  <c r="BC7" i="2"/>
  <c r="BC7" i="8" s="1"/>
  <c r="W76" i="2"/>
  <c r="AB77" i="2"/>
  <c r="AW77" i="2" s="1"/>
  <c r="W50" i="2"/>
  <c r="W55" i="2" s="1"/>
  <c r="AK38" i="3"/>
  <c r="BA38" i="3" s="1"/>
  <c r="AF69" i="2"/>
  <c r="AY65" i="2"/>
  <c r="AE52" i="2"/>
  <c r="AX51" i="2"/>
  <c r="AN76" i="2"/>
  <c r="AD75" i="2"/>
  <c r="W43" i="2"/>
  <c r="AL29" i="2"/>
  <c r="AQ22" i="2"/>
  <c r="R28" i="2"/>
  <c r="R24" i="2"/>
  <c r="R27" i="2" s="1"/>
  <c r="R29" i="2"/>
  <c r="AU35" i="2"/>
  <c r="O35" i="2" s="1"/>
  <c r="AW24" i="2"/>
  <c r="AW28" i="2"/>
  <c r="N21" i="2"/>
  <c r="AZ51" i="3"/>
  <c r="AI52" i="3"/>
  <c r="AG48" i="3"/>
  <c r="AY46" i="3"/>
  <c r="Q24" i="2"/>
  <c r="Q27" i="2" s="1"/>
  <c r="Q28" i="2"/>
  <c r="AI42" i="2"/>
  <c r="AZ23" i="2"/>
  <c r="AS30" i="2"/>
  <c r="BA79" i="3"/>
  <c r="AZ68" i="3"/>
  <c r="AL74" i="3"/>
  <c r="BB69" i="3"/>
  <c r="BB74" i="3" s="1"/>
  <c r="AJ74" i="3"/>
  <c r="BA69" i="3"/>
  <c r="BA74" i="3" s="1"/>
  <c r="AE69" i="3"/>
  <c r="AE74" i="3" s="1"/>
  <c r="E75" i="3"/>
  <c r="AZ25" i="3"/>
  <c r="AN63" i="3"/>
  <c r="AU28" i="3"/>
  <c r="AU91" i="3" s="1"/>
  <c r="AU24" i="3"/>
  <c r="BQ90" i="3"/>
  <c r="AZ16" i="3"/>
  <c r="BG19" i="3"/>
  <c r="AO20" i="3"/>
  <c r="AY48" i="2"/>
  <c r="AO48" i="3"/>
  <c r="BC46" i="3"/>
  <c r="BC48" i="3" s="1"/>
  <c r="BC50" i="3" s="1"/>
  <c r="BO56" i="2"/>
  <c r="W52" i="2"/>
  <c r="AZ48" i="2"/>
  <c r="Y31" i="3"/>
  <c r="X31" i="2"/>
  <c r="X31" i="8" s="1"/>
  <c r="AS52" i="2"/>
  <c r="I75" i="2"/>
  <c r="AE30" i="2"/>
  <c r="AX30" i="2" s="1"/>
  <c r="Y24" i="2"/>
  <c r="Y27" i="2" s="1"/>
  <c r="Y28" i="2"/>
  <c r="AR52" i="2"/>
  <c r="O69" i="2"/>
  <c r="V77" i="2"/>
  <c r="AG55" i="2"/>
  <c r="AG56" i="2"/>
  <c r="AG78" i="2" s="1"/>
  <c r="F75" i="2"/>
  <c r="AK62" i="2"/>
  <c r="AK63" i="2" s="1"/>
  <c r="AZ52" i="2"/>
  <c r="E75" i="2"/>
  <c r="AE29" i="2"/>
  <c r="AE76" i="2"/>
  <c r="AJ77" i="2"/>
  <c r="AE50" i="2"/>
  <c r="AE55" i="2" s="1"/>
  <c r="D75" i="2"/>
  <c r="M37" i="2"/>
  <c r="O40" i="2"/>
  <c r="BB20" i="2"/>
  <c r="AR37" i="2"/>
  <c r="BB5" i="3"/>
  <c r="BC22" i="2"/>
  <c r="Y29" i="2"/>
  <c r="O46" i="2"/>
  <c r="AU48" i="2"/>
  <c r="AK76" i="8" l="1"/>
  <c r="AK75" i="8" s="1"/>
  <c r="AT98" i="3"/>
  <c r="AT100" i="3" s="1"/>
  <c r="BC24" i="3"/>
  <c r="BC27" i="3" s="1"/>
  <c r="BC43" i="3" s="1"/>
  <c r="BC28" i="3"/>
  <c r="BC91" i="3" s="1"/>
  <c r="H7" i="3"/>
  <c r="J75" i="2"/>
  <c r="AJ52" i="8"/>
  <c r="BQ56" i="3"/>
  <c r="BA88" i="3"/>
  <c r="F56" i="3"/>
  <c r="AB75" i="3"/>
  <c r="BG40" i="7"/>
  <c r="AS92" i="3"/>
  <c r="AS96" i="3" s="1"/>
  <c r="AI87" i="3"/>
  <c r="AY51" i="8"/>
  <c r="AY52" i="8" s="1"/>
  <c r="BA94" i="3"/>
  <c r="BA87" i="3"/>
  <c r="M80" i="3"/>
  <c r="AR98" i="8"/>
  <c r="AR100" i="8" s="1"/>
  <c r="AZ42" i="3"/>
  <c r="AB90" i="3"/>
  <c r="AP85" i="3"/>
  <c r="AR29" i="7"/>
  <c r="AR28" i="7"/>
  <c r="H77" i="3"/>
  <c r="AD90" i="3"/>
  <c r="AG96" i="3"/>
  <c r="AG98" i="3" s="1"/>
  <c r="AD96" i="3"/>
  <c r="H56" i="3"/>
  <c r="H78" i="3" s="1"/>
  <c r="AX63" i="2"/>
  <c r="AN92" i="3"/>
  <c r="AN96" i="3" s="1"/>
  <c r="AN98" i="3" s="1"/>
  <c r="AN100" i="3" s="1"/>
  <c r="AN80" i="3"/>
  <c r="BC90" i="8"/>
  <c r="AD98" i="3"/>
  <c r="H75" i="3"/>
  <c r="BA7" i="3"/>
  <c r="H57" i="3"/>
  <c r="AB96" i="3"/>
  <c r="AB98" i="3" s="1"/>
  <c r="AZ7" i="2"/>
  <c r="AZ7" i="8" s="1"/>
  <c r="BA39" i="8"/>
  <c r="AJ37" i="8"/>
  <c r="G56" i="3"/>
  <c r="G78" i="3" s="1"/>
  <c r="AW69" i="2"/>
  <c r="AW74" i="2" s="1"/>
  <c r="AZ6" i="3"/>
  <c r="AZ93" i="8"/>
  <c r="AH98" i="3"/>
  <c r="AX5" i="3"/>
  <c r="AZ88" i="8"/>
  <c r="AL76" i="8"/>
  <c r="W56" i="2"/>
  <c r="W78" i="2" s="1"/>
  <c r="I78" i="3"/>
  <c r="AQ16" i="2"/>
  <c r="AP7" i="8"/>
  <c r="AQ92" i="8"/>
  <c r="AQ96" i="8" s="1"/>
  <c r="M80" i="8"/>
  <c r="M92" i="8"/>
  <c r="M96" i="8" s="1"/>
  <c r="M90" i="8"/>
  <c r="M48" i="8"/>
  <c r="BB94" i="3"/>
  <c r="AJ90" i="8"/>
  <c r="AY46" i="8"/>
  <c r="AG48" i="8"/>
  <c r="Z80" i="3"/>
  <c r="Z92" i="3"/>
  <c r="Z96" i="3" s="1"/>
  <c r="H94" i="3"/>
  <c r="H93" i="3"/>
  <c r="H88" i="3"/>
  <c r="H87" i="3"/>
  <c r="AI77" i="2"/>
  <c r="BC77" i="2" s="1"/>
  <c r="AO98" i="3"/>
  <c r="AO100" i="3" s="1"/>
  <c r="BC50" i="2"/>
  <c r="BC56" i="2" s="1"/>
  <c r="J90" i="8"/>
  <c r="K37" i="3"/>
  <c r="AL96" i="3"/>
  <c r="AL98" i="3" s="1"/>
  <c r="AJ92" i="3"/>
  <c r="AJ96" i="3" s="1"/>
  <c r="AJ98" i="3" s="1"/>
  <c r="AJ80" i="3"/>
  <c r="AN90" i="8"/>
  <c r="Z90" i="8"/>
  <c r="AB90" i="8"/>
  <c r="AH90" i="8"/>
  <c r="AR56" i="2"/>
  <c r="AR78" i="2" s="1"/>
  <c r="AR77" i="2"/>
  <c r="AN77" i="2"/>
  <c r="K46" i="3"/>
  <c r="K48" i="3" s="1"/>
  <c r="AS75" i="3"/>
  <c r="O75" i="3" s="1"/>
  <c r="BQ24" i="3"/>
  <c r="BQ27" i="3" s="1"/>
  <c r="AE28" i="2"/>
  <c r="AD90" i="8"/>
  <c r="AI56" i="3"/>
  <c r="AI78" i="3" s="1"/>
  <c r="N74" i="3"/>
  <c r="N35" i="2"/>
  <c r="N60" i="3"/>
  <c r="N16" i="7"/>
  <c r="AI38" i="8"/>
  <c r="AI37" i="8" s="1"/>
  <c r="N22" i="2"/>
  <c r="AO90" i="8"/>
  <c r="AF90" i="8"/>
  <c r="BG42" i="3"/>
  <c r="AM90" i="8"/>
  <c r="BQ28" i="3"/>
  <c r="BQ91" i="3" s="1"/>
  <c r="AY39" i="3"/>
  <c r="BG37" i="3"/>
  <c r="J37" i="8"/>
  <c r="J43" i="8" s="1"/>
  <c r="BG37" i="7"/>
  <c r="O12" i="7"/>
  <c r="S78" i="7"/>
  <c r="S69" i="7"/>
  <c r="S74" i="7" s="1"/>
  <c r="S75" i="7" s="1"/>
  <c r="BF42" i="3"/>
  <c r="AO92" i="8"/>
  <c r="AO96" i="8" s="1"/>
  <c r="AO80" i="8"/>
  <c r="AH80" i="8"/>
  <c r="AH92" i="8"/>
  <c r="AH96" i="8" s="1"/>
  <c r="AO48" i="8"/>
  <c r="AE7" i="7"/>
  <c r="AX6" i="7"/>
  <c r="AM80" i="8"/>
  <c r="AM92" i="8"/>
  <c r="AM96" i="8" s="1"/>
  <c r="BB90" i="8"/>
  <c r="AG90" i="8"/>
  <c r="AJ92" i="8"/>
  <c r="AJ96" i="8" s="1"/>
  <c r="AJ80" i="8"/>
  <c r="AS90" i="8"/>
  <c r="AT92" i="8"/>
  <c r="AT96" i="8" s="1"/>
  <c r="AT80" i="8"/>
  <c r="BA40" i="8"/>
  <c r="C69" i="2"/>
  <c r="C74" i="2" s="1"/>
  <c r="C75" i="2" s="1"/>
  <c r="AE77" i="2"/>
  <c r="AW37" i="8"/>
  <c r="AL50" i="8"/>
  <c r="AL55" i="8" s="1"/>
  <c r="AL92" i="8"/>
  <c r="AL96" i="8" s="1"/>
  <c r="AL80" i="8"/>
  <c r="Y69" i="8"/>
  <c r="Y74" i="8" s="1"/>
  <c r="Y75" i="8" s="1"/>
  <c r="Z65" i="8"/>
  <c r="BB92" i="8"/>
  <c r="BB96" i="8" s="1"/>
  <c r="BB80" i="8"/>
  <c r="AH50" i="8"/>
  <c r="AG92" i="8"/>
  <c r="AG96" i="8" s="1"/>
  <c r="AG80" i="8"/>
  <c r="L92" i="8"/>
  <c r="L96" i="8" s="1"/>
  <c r="L80" i="8"/>
  <c r="AZ56" i="7"/>
  <c r="AZ55" i="7"/>
  <c r="AZ35" i="8"/>
  <c r="BC92" i="8"/>
  <c r="BC96" i="8" s="1"/>
  <c r="BC98" i="8" s="1"/>
  <c r="BC100" i="8" s="1"/>
  <c r="BC80" i="8"/>
  <c r="AU23" i="7"/>
  <c r="N19" i="2"/>
  <c r="BC87" i="3"/>
  <c r="AP93" i="3"/>
  <c r="AI94" i="3"/>
  <c r="BC63" i="3"/>
  <c r="BC62" i="3" s="1"/>
  <c r="AM39" i="8"/>
  <c r="BF39" i="8" s="1"/>
  <c r="AY82" i="8"/>
  <c r="AY93" i="8"/>
  <c r="AY87" i="8"/>
  <c r="AY88" i="8"/>
  <c r="AY94" i="8"/>
  <c r="AP82" i="8"/>
  <c r="AP85" i="8"/>
  <c r="AP88" i="8"/>
  <c r="AP93" i="8"/>
  <c r="AP87" i="8"/>
  <c r="AP94" i="8"/>
  <c r="AI73" i="8"/>
  <c r="J74" i="8"/>
  <c r="J75" i="8" s="1"/>
  <c r="Y78" i="8"/>
  <c r="C57" i="3"/>
  <c r="C78" i="3"/>
  <c r="BB47" i="8"/>
  <c r="BB48" i="8" s="1"/>
  <c r="BB50" i="8" s="1"/>
  <c r="BB55" i="8" s="1"/>
  <c r="K47" i="8"/>
  <c r="K48" i="8" s="1"/>
  <c r="AM40" i="8"/>
  <c r="BF40" i="8" s="1"/>
  <c r="BG35" i="8"/>
  <c r="N35" i="8"/>
  <c r="AQ36" i="8"/>
  <c r="BG36" i="8" s="1"/>
  <c r="AE94" i="8"/>
  <c r="AE87" i="8"/>
  <c r="AE7" i="8"/>
  <c r="AE88" i="8"/>
  <c r="AE82" i="8"/>
  <c r="AE93" i="8"/>
  <c r="AD80" i="8"/>
  <c r="AD92" i="8"/>
  <c r="AD96" i="8" s="1"/>
  <c r="AM96" i="3"/>
  <c r="AM98" i="3" s="1"/>
  <c r="AM48" i="8"/>
  <c r="AQ5" i="3"/>
  <c r="AQ5" i="8"/>
  <c r="AQ7" i="8" s="1"/>
  <c r="N5" i="2"/>
  <c r="AP88" i="3"/>
  <c r="AP90" i="3" s="1"/>
  <c r="AP82" i="3"/>
  <c r="AP7" i="3"/>
  <c r="BF23" i="8"/>
  <c r="Z80" i="8"/>
  <c r="Z92" i="8"/>
  <c r="Z96" i="8" s="1"/>
  <c r="AM77" i="2"/>
  <c r="AF37" i="3"/>
  <c r="AI93" i="3"/>
  <c r="G32" i="3"/>
  <c r="G32" i="8"/>
  <c r="BF18" i="7"/>
  <c r="AX66" i="8"/>
  <c r="AK37" i="8"/>
  <c r="AL90" i="8"/>
  <c r="AL98" i="8" s="1"/>
  <c r="AQ46" i="8"/>
  <c r="AQ47" i="8"/>
  <c r="N47" i="8" s="1"/>
  <c r="K90" i="8"/>
  <c r="BF12" i="7"/>
  <c r="BQ55" i="8"/>
  <c r="BQ56" i="8"/>
  <c r="AU35" i="7"/>
  <c r="O35" i="7" s="1"/>
  <c r="Z98" i="3"/>
  <c r="AY82" i="3"/>
  <c r="AY87" i="3"/>
  <c r="AE56" i="2"/>
  <c r="AE78" i="2" s="1"/>
  <c r="AE88" i="3"/>
  <c r="AY38" i="3"/>
  <c r="AX77" i="2"/>
  <c r="J98" i="3"/>
  <c r="J100" i="3" s="1"/>
  <c r="AY88" i="3"/>
  <c r="AQ47" i="3"/>
  <c r="N47" i="3" s="1"/>
  <c r="AQ46" i="3"/>
  <c r="BA82" i="8"/>
  <c r="BA87" i="8"/>
  <c r="BA94" i="8"/>
  <c r="BA88" i="8"/>
  <c r="BA93" i="8"/>
  <c r="AA30" i="8"/>
  <c r="H94" i="8"/>
  <c r="H93" i="8"/>
  <c r="H88" i="8"/>
  <c r="H7" i="8"/>
  <c r="H82" i="8"/>
  <c r="H87" i="8"/>
  <c r="AQ90" i="8"/>
  <c r="AK92" i="8"/>
  <c r="AK96" i="8" s="1"/>
  <c r="AK80" i="8"/>
  <c r="AS92" i="8"/>
  <c r="AS96" i="8" s="1"/>
  <c r="AS80" i="8"/>
  <c r="AK32" i="3"/>
  <c r="AK32" i="8"/>
  <c r="AI90" i="3"/>
  <c r="J92" i="8"/>
  <c r="J96" i="8" s="1"/>
  <c r="J98" i="8" s="1"/>
  <c r="J100" i="8" s="1"/>
  <c r="J80" i="8"/>
  <c r="K98" i="3"/>
  <c r="N30" i="2"/>
  <c r="N18" i="2"/>
  <c r="AF98" i="3"/>
  <c r="AK44" i="3"/>
  <c r="AK44" i="8"/>
  <c r="AL77" i="2"/>
  <c r="AI38" i="3"/>
  <c r="AZ38" i="3" s="1"/>
  <c r="AZ82" i="8"/>
  <c r="AZ87" i="8"/>
  <c r="AP94" i="3"/>
  <c r="AN80" i="8"/>
  <c r="AN92" i="8"/>
  <c r="AN96" i="8" s="1"/>
  <c r="AW80" i="8"/>
  <c r="AW92" i="8"/>
  <c r="BA82" i="3"/>
  <c r="K92" i="8"/>
  <c r="K96" i="8" s="1"/>
  <c r="K80" i="8"/>
  <c r="L90" i="8"/>
  <c r="AK90" i="8"/>
  <c r="AI92" i="8"/>
  <c r="AI96" i="8" s="1"/>
  <c r="AI98" i="8" s="1"/>
  <c r="AI80" i="8"/>
  <c r="AB92" i="8"/>
  <c r="AB96" i="8" s="1"/>
  <c r="AB80" i="8"/>
  <c r="AT90" i="8"/>
  <c r="AI30" i="3"/>
  <c r="AZ30" i="3" s="1"/>
  <c r="AF80" i="8"/>
  <c r="AF92" i="8"/>
  <c r="AF96" i="8" s="1"/>
  <c r="BC48" i="8"/>
  <c r="BC50" i="8" s="1"/>
  <c r="C69" i="7"/>
  <c r="C74" i="7" s="1"/>
  <c r="C75" i="7" s="1"/>
  <c r="L27" i="8"/>
  <c r="L91" i="8"/>
  <c r="AQ63" i="8"/>
  <c r="N63" i="8" s="1"/>
  <c r="AE75" i="8"/>
  <c r="AF77" i="8"/>
  <c r="AX76" i="8"/>
  <c r="AW75" i="8"/>
  <c r="AL37" i="8"/>
  <c r="AM38" i="8"/>
  <c r="AK55" i="8"/>
  <c r="AK56" i="8"/>
  <c r="AK78" i="8" s="1"/>
  <c r="AX30" i="8"/>
  <c r="AY37" i="8"/>
  <c r="N92" i="8"/>
  <c r="BF21" i="8"/>
  <c r="AQ43" i="8"/>
  <c r="AE55" i="8"/>
  <c r="AE56" i="8"/>
  <c r="AE78" i="8" s="1"/>
  <c r="C57" i="8"/>
  <c r="C78" i="8"/>
  <c r="AL75" i="8"/>
  <c r="BB56" i="8"/>
  <c r="D57" i="8"/>
  <c r="D78" i="8"/>
  <c r="G57" i="8"/>
  <c r="G78" i="8"/>
  <c r="AS27" i="8"/>
  <c r="BG24" i="8"/>
  <c r="J57" i="8"/>
  <c r="J78" i="8"/>
  <c r="BA50" i="8"/>
  <c r="AJ55" i="8"/>
  <c r="AJ56" i="8"/>
  <c r="AJ78" i="8" s="1"/>
  <c r="AE77" i="8"/>
  <c r="BF42" i="8"/>
  <c r="AX50" i="8"/>
  <c r="AE37" i="8"/>
  <c r="M91" i="8"/>
  <c r="I57" i="8"/>
  <c r="I78" i="8"/>
  <c r="AP55" i="8"/>
  <c r="AP56" i="8"/>
  <c r="AP78" i="8" s="1"/>
  <c r="AO27" i="8"/>
  <c r="AX69" i="8"/>
  <c r="AX74" i="8" s="1"/>
  <c r="AD74" i="8"/>
  <c r="AD75" i="8" s="1"/>
  <c r="AX40" i="8"/>
  <c r="M27" i="8"/>
  <c r="AI55" i="8"/>
  <c r="AI56" i="8"/>
  <c r="AI78" i="8" s="1"/>
  <c r="N90" i="8"/>
  <c r="AZ50" i="8"/>
  <c r="BA76" i="8"/>
  <c r="AJ75" i="8"/>
  <c r="AF75" i="8"/>
  <c r="AN55" i="8"/>
  <c r="AN56" i="8"/>
  <c r="AN78" i="8" s="1"/>
  <c r="N20" i="8"/>
  <c r="N29" i="8" s="1"/>
  <c r="AX38" i="8"/>
  <c r="BG18" i="7"/>
  <c r="AR43" i="7"/>
  <c r="AR32" i="7"/>
  <c r="AS20" i="7"/>
  <c r="BF25" i="7"/>
  <c r="AS75" i="7"/>
  <c r="O75" i="7" s="1"/>
  <c r="O76" i="7"/>
  <c r="AU77" i="7"/>
  <c r="N75" i="7"/>
  <c r="AN28" i="7"/>
  <c r="AN24" i="7"/>
  <c r="AN27" i="7" s="1"/>
  <c r="AN29" i="7"/>
  <c r="AX62" i="7"/>
  <c r="AY76" i="7"/>
  <c r="AF75" i="7"/>
  <c r="AX77" i="7"/>
  <c r="AX24" i="7"/>
  <c r="AX28" i="7"/>
  <c r="AX29" i="7"/>
  <c r="AQ60" i="7"/>
  <c r="AQ36" i="7"/>
  <c r="AQ17" i="7"/>
  <c r="AQ20" i="7" s="1"/>
  <c r="AQ29" i="7" s="1"/>
  <c r="N7" i="7"/>
  <c r="AY55" i="7"/>
  <c r="AY56" i="7"/>
  <c r="AP28" i="7"/>
  <c r="AP24" i="7"/>
  <c r="AP27" i="7" s="1"/>
  <c r="AS62" i="7"/>
  <c r="AJ77" i="7"/>
  <c r="N15" i="7"/>
  <c r="N21" i="7"/>
  <c r="AU30" i="7"/>
  <c r="O30" i="7" s="1"/>
  <c r="AT60" i="7"/>
  <c r="AT36" i="7"/>
  <c r="AT17" i="7"/>
  <c r="AT20" i="7" s="1"/>
  <c r="AU15" i="7"/>
  <c r="O25" i="7"/>
  <c r="BC55" i="7"/>
  <c r="BC56" i="7"/>
  <c r="AE75" i="7"/>
  <c r="AX75" i="7" s="1"/>
  <c r="AF77" i="7"/>
  <c r="AY77" i="7" s="1"/>
  <c r="AI77" i="7"/>
  <c r="AG77" i="7"/>
  <c r="AH77" i="7"/>
  <c r="AX76" i="7"/>
  <c r="AX50" i="7"/>
  <c r="BF22" i="7"/>
  <c r="BF42" i="7"/>
  <c r="AU16" i="7"/>
  <c r="AU79" i="7" s="1"/>
  <c r="BC63" i="7"/>
  <c r="BC20" i="7"/>
  <c r="AE55" i="7"/>
  <c r="AE56" i="7"/>
  <c r="AE78" i="7" s="1"/>
  <c r="AW28" i="7"/>
  <c r="AW24" i="7"/>
  <c r="AW29" i="7"/>
  <c r="L27" i="7"/>
  <c r="AS77" i="7"/>
  <c r="BG22" i="7"/>
  <c r="BG19" i="7"/>
  <c r="AT77" i="7"/>
  <c r="AO27" i="7"/>
  <c r="BB62" i="7"/>
  <c r="AS55" i="7"/>
  <c r="AS56" i="7"/>
  <c r="AS78" i="7" s="1"/>
  <c r="BB28" i="7"/>
  <c r="BB24" i="7"/>
  <c r="BB29" i="7"/>
  <c r="BG21" i="7"/>
  <c r="AE32" i="7"/>
  <c r="AX32" i="7" s="1"/>
  <c r="AE43" i="7"/>
  <c r="AE44" i="7" s="1"/>
  <c r="AX44" i="7" s="1"/>
  <c r="BG36" i="3"/>
  <c r="BG40" i="2"/>
  <c r="AT56" i="2"/>
  <c r="AT78" i="2" s="1"/>
  <c r="AU18" i="2"/>
  <c r="O18" i="2" s="1"/>
  <c r="BF25" i="2"/>
  <c r="AW62" i="2"/>
  <c r="BF23" i="2"/>
  <c r="BB28" i="2"/>
  <c r="BB24" i="2"/>
  <c r="AZ50" i="2"/>
  <c r="AA77" i="2"/>
  <c r="E57" i="3"/>
  <c r="E78" i="3"/>
  <c r="I80" i="3"/>
  <c r="I92" i="3"/>
  <c r="I96" i="3" s="1"/>
  <c r="I98" i="3" s="1"/>
  <c r="Z32" i="2"/>
  <c r="Z43" i="2"/>
  <c r="Z44" i="2" s="1"/>
  <c r="J55" i="2"/>
  <c r="J56" i="2"/>
  <c r="J78" i="2" s="1"/>
  <c r="AZ79" i="3"/>
  <c r="X31" i="3"/>
  <c r="W31" i="2"/>
  <c r="W31" i="8" s="1"/>
  <c r="AZ42" i="2"/>
  <c r="Z69" i="3"/>
  <c r="Z74" i="3" s="1"/>
  <c r="Z75" i="3" s="1"/>
  <c r="Z78" i="3"/>
  <c r="AA65" i="3"/>
  <c r="P43" i="2"/>
  <c r="AN62" i="2"/>
  <c r="AN63" i="2" s="1"/>
  <c r="F57" i="3"/>
  <c r="F78" i="3"/>
  <c r="X43" i="2"/>
  <c r="X44" i="2" s="1"/>
  <c r="X32" i="2"/>
  <c r="AQ85" i="3"/>
  <c r="H80" i="3"/>
  <c r="H92" i="3"/>
  <c r="H96" i="3" s="1"/>
  <c r="AS36" i="2"/>
  <c r="AS60" i="2"/>
  <c r="AS17" i="2"/>
  <c r="AI39" i="3"/>
  <c r="BC93" i="3"/>
  <c r="BF23" i="3"/>
  <c r="N88" i="3"/>
  <c r="BF18" i="3"/>
  <c r="O62" i="3"/>
  <c r="AT43" i="3"/>
  <c r="N12" i="2"/>
  <c r="AK75" i="2"/>
  <c r="AO77" i="2"/>
  <c r="AP24" i="3"/>
  <c r="AP27" i="3" s="1"/>
  <c r="AP28" i="3"/>
  <c r="AP91" i="3" s="1"/>
  <c r="AX69" i="3"/>
  <c r="AX74" i="3" s="1"/>
  <c r="AG37" i="3"/>
  <c r="BA90" i="3"/>
  <c r="AE75" i="2"/>
  <c r="AX75" i="2" s="1"/>
  <c r="AH77" i="2"/>
  <c r="BB77" i="2" s="1"/>
  <c r="AG77" i="2"/>
  <c r="BA77" i="2" s="1"/>
  <c r="BC55" i="3"/>
  <c r="BC56" i="3"/>
  <c r="AZ87" i="3"/>
  <c r="AI55" i="2"/>
  <c r="AI56" i="2"/>
  <c r="AI78" i="2" s="1"/>
  <c r="AE38" i="3"/>
  <c r="AE37" i="3" s="1"/>
  <c r="BB29" i="2"/>
  <c r="AW30" i="3"/>
  <c r="S55" i="3"/>
  <c r="S56" i="3"/>
  <c r="S78" i="3" s="1"/>
  <c r="AR80" i="3"/>
  <c r="AR92" i="3"/>
  <c r="AR96" i="3" s="1"/>
  <c r="AR98" i="3" s="1"/>
  <c r="AR100" i="3" s="1"/>
  <c r="BG35" i="2"/>
  <c r="AE82" i="3"/>
  <c r="AE7" i="3"/>
  <c r="AE6" i="2"/>
  <c r="AE94" i="3"/>
  <c r="AE93" i="3"/>
  <c r="AE87" i="3"/>
  <c r="AZ55" i="3"/>
  <c r="O76" i="3"/>
  <c r="BQ98" i="3"/>
  <c r="BQ100" i="3" s="1"/>
  <c r="AT15" i="2"/>
  <c r="AS42" i="2"/>
  <c r="AI82" i="3"/>
  <c r="AI7" i="3"/>
  <c r="AT22" i="2"/>
  <c r="AU22" i="2" s="1"/>
  <c r="O22" i="2" s="1"/>
  <c r="BG35" i="3"/>
  <c r="N35" i="3"/>
  <c r="N36" i="3" s="1"/>
  <c r="AF77" i="2"/>
  <c r="AY77" i="2" s="1"/>
  <c r="AP77" i="2"/>
  <c r="BB40" i="3"/>
  <c r="AE43" i="2"/>
  <c r="AE44" i="2" s="1"/>
  <c r="AE32" i="2"/>
  <c r="AO76" i="3"/>
  <c r="AO50" i="3"/>
  <c r="R43" i="2"/>
  <c r="AN55" i="3"/>
  <c r="AN56" i="3"/>
  <c r="AN78" i="3" s="1"/>
  <c r="O52" i="2"/>
  <c r="AX62" i="2"/>
  <c r="AX50" i="2"/>
  <c r="AZ82" i="3"/>
  <c r="AZ92" i="3" s="1"/>
  <c r="AQ37" i="2"/>
  <c r="AW98" i="3"/>
  <c r="Y43" i="2"/>
  <c r="Y44" i="2" s="1"/>
  <c r="Y32" i="2"/>
  <c r="AZ37" i="2"/>
  <c r="AP60" i="2"/>
  <c r="AP63" i="2" s="1"/>
  <c r="AP36" i="2"/>
  <c r="AP17" i="2"/>
  <c r="AP20" i="2" s="1"/>
  <c r="BA48" i="3"/>
  <c r="N82" i="3"/>
  <c r="N92" i="3" s="1"/>
  <c r="AM55" i="2"/>
  <c r="AM56" i="2"/>
  <c r="AM78" i="2" s="1"/>
  <c r="AX20" i="2"/>
  <c r="AL55" i="2"/>
  <c r="AL56" i="2"/>
  <c r="AL78" i="2" s="1"/>
  <c r="AZ93" i="3"/>
  <c r="AZ94" i="3"/>
  <c r="AY48" i="3"/>
  <c r="AS98" i="3"/>
  <c r="AS100" i="3" s="1"/>
  <c r="BF21" i="2"/>
  <c r="AZ76" i="2"/>
  <c r="H43" i="2"/>
  <c r="H44" i="2" s="1"/>
  <c r="H32" i="2"/>
  <c r="O28" i="3"/>
  <c r="O91" i="3" s="1"/>
  <c r="O24" i="3"/>
  <c r="O29" i="3"/>
  <c r="AP55" i="3"/>
  <c r="AP56" i="3"/>
  <c r="AP78" i="3" s="1"/>
  <c r="AK77" i="2"/>
  <c r="BC60" i="2"/>
  <c r="Y77" i="2"/>
  <c r="L91" i="3"/>
  <c r="W69" i="2"/>
  <c r="W74" i="2" s="1"/>
  <c r="W75" i="2" s="1"/>
  <c r="W62" i="2"/>
  <c r="W63" i="2" s="1"/>
  <c r="AB32" i="3"/>
  <c r="AW32" i="3" s="1"/>
  <c r="AW32" i="2"/>
  <c r="M52" i="2"/>
  <c r="AK76" i="3"/>
  <c r="AK75" i="3" s="1"/>
  <c r="AK50" i="3"/>
  <c r="J78" i="3"/>
  <c r="J57" i="3"/>
  <c r="J32" i="2"/>
  <c r="J43" i="2"/>
  <c r="J44" i="2" s="1"/>
  <c r="J44" i="8" s="1"/>
  <c r="G57" i="3"/>
  <c r="N39" i="2"/>
  <c r="BG39" i="2"/>
  <c r="AA80" i="3"/>
  <c r="AA92" i="3"/>
  <c r="AA96" i="3" s="1"/>
  <c r="AA98" i="3" s="1"/>
  <c r="AT19" i="2"/>
  <c r="AU19" i="2" s="1"/>
  <c r="O19" i="2" s="1"/>
  <c r="BO60" i="2"/>
  <c r="BO36" i="2"/>
  <c r="BO17" i="2"/>
  <c r="BO20" i="2" s="1"/>
  <c r="AH76" i="3"/>
  <c r="AH50" i="3"/>
  <c r="AQ77" i="2"/>
  <c r="AY69" i="3"/>
  <c r="AY74" i="3" s="1"/>
  <c r="AF74" i="3"/>
  <c r="AI69" i="3"/>
  <c r="M63" i="2"/>
  <c r="AY50" i="2"/>
  <c r="X77" i="2"/>
  <c r="AB44" i="3"/>
  <c r="AW44" i="3" s="1"/>
  <c r="AW44" i="2"/>
  <c r="Z77" i="2"/>
  <c r="AG76" i="3"/>
  <c r="AG75" i="3" s="1"/>
  <c r="AG50" i="3"/>
  <c r="AX76" i="2"/>
  <c r="AY69" i="2"/>
  <c r="AY74" i="2" s="1"/>
  <c r="AF74" i="2"/>
  <c r="AI74" i="2" s="1"/>
  <c r="BC7" i="3"/>
  <c r="AE30" i="3"/>
  <c r="AX30" i="3" s="1"/>
  <c r="AQ87" i="3"/>
  <c r="AQ90" i="3" s="1"/>
  <c r="BG16" i="3"/>
  <c r="AQ79" i="3"/>
  <c r="AW55" i="3"/>
  <c r="O37" i="2"/>
  <c r="U43" i="2"/>
  <c r="AF55" i="2"/>
  <c r="AF56" i="2"/>
  <c r="AF78" i="2" s="1"/>
  <c r="AN20" i="2"/>
  <c r="BC17" i="2"/>
  <c r="L27" i="3"/>
  <c r="AD43" i="2"/>
  <c r="AD44" i="2" s="1"/>
  <c r="AD44" i="8" s="1"/>
  <c r="AD32" i="2"/>
  <c r="AD32" i="8" s="1"/>
  <c r="N16" i="3"/>
  <c r="N17" i="3" s="1"/>
  <c r="AQ94" i="3"/>
  <c r="BG25" i="3"/>
  <c r="N25" i="3"/>
  <c r="AQ17" i="3"/>
  <c r="AL43" i="2"/>
  <c r="AL44" i="2" s="1"/>
  <c r="AL44" i="8" s="1"/>
  <c r="AL32" i="2"/>
  <c r="AL32" i="8" s="1"/>
  <c r="K32" i="2"/>
  <c r="K32" i="8" s="1"/>
  <c r="K43" i="2"/>
  <c r="K44" i="2" s="1"/>
  <c r="K44" i="8" s="1"/>
  <c r="AS76" i="2"/>
  <c r="AS77" i="2" s="1"/>
  <c r="AS50" i="2"/>
  <c r="AW56" i="3"/>
  <c r="L27" i="2"/>
  <c r="AZ79" i="2"/>
  <c r="AQ42" i="2"/>
  <c r="N42" i="2" s="1"/>
  <c r="BB76" i="2"/>
  <c r="AL75" i="2"/>
  <c r="BB75" i="2" s="1"/>
  <c r="BA39" i="3"/>
  <c r="AJ76" i="3"/>
  <c r="AJ50" i="3"/>
  <c r="AS79" i="2"/>
  <c r="AQ82" i="3"/>
  <c r="AQ7" i="3"/>
  <c r="AQ95" i="3"/>
  <c r="Q43" i="2"/>
  <c r="AT16" i="2"/>
  <c r="AT79" i="2" s="1"/>
  <c r="L98" i="3"/>
  <c r="AU76" i="2"/>
  <c r="AU75" i="2" s="1"/>
  <c r="AM39" i="3"/>
  <c r="BF39" i="3" s="1"/>
  <c r="AZ56" i="3"/>
  <c r="AZ52" i="3"/>
  <c r="N76" i="2"/>
  <c r="BC76" i="2"/>
  <c r="AN75" i="2"/>
  <c r="BF22" i="2"/>
  <c r="BC82" i="3"/>
  <c r="BC85" i="3"/>
  <c r="BC88" i="3"/>
  <c r="W77" i="2"/>
  <c r="AP76" i="3"/>
  <c r="AP75" i="3" s="1"/>
  <c r="BC42" i="2"/>
  <c r="AY76" i="2"/>
  <c r="N15" i="2"/>
  <c r="BA50" i="2"/>
  <c r="BB48" i="3"/>
  <c r="BB50" i="3" s="1"/>
  <c r="AX48" i="3"/>
  <c r="AQ93" i="3"/>
  <c r="AW75" i="3"/>
  <c r="BB63" i="2"/>
  <c r="BF21" i="3"/>
  <c r="AO27" i="2"/>
  <c r="AS63" i="3"/>
  <c r="O63" i="3" s="1"/>
  <c r="BB7" i="3"/>
  <c r="AI69" i="2"/>
  <c r="AZ69" i="2" s="1"/>
  <c r="AZ74" i="2" s="1"/>
  <c r="M24" i="3"/>
  <c r="M28" i="3"/>
  <c r="M29" i="3"/>
  <c r="D57" i="3"/>
  <c r="D78" i="3"/>
  <c r="AL55" i="3"/>
  <c r="AL56" i="3"/>
  <c r="AL78" i="3" s="1"/>
  <c r="M98" i="3"/>
  <c r="AQ60" i="2"/>
  <c r="AQ36" i="2"/>
  <c r="AQ17" i="2"/>
  <c r="AQ20" i="2" s="1"/>
  <c r="AP62" i="3"/>
  <c r="AP63" i="3" s="1"/>
  <c r="AN75" i="3"/>
  <c r="K76" i="2"/>
  <c r="K75" i="2" s="1"/>
  <c r="K50" i="2"/>
  <c r="L76" i="2"/>
  <c r="AX37" i="2"/>
  <c r="O48" i="2"/>
  <c r="AO28" i="3"/>
  <c r="AO91" i="3" s="1"/>
  <c r="AO24" i="3"/>
  <c r="AO29" i="3"/>
  <c r="AT30" i="2"/>
  <c r="AW27" i="2"/>
  <c r="AX56" i="2"/>
  <c r="AX52" i="2"/>
  <c r="AK37" i="3"/>
  <c r="AL38" i="3"/>
  <c r="AJ75" i="2"/>
  <c r="BA76" i="2"/>
  <c r="BC36" i="2"/>
  <c r="AY52" i="3"/>
  <c r="N93" i="3"/>
  <c r="BF19" i="3"/>
  <c r="AZ88" i="3"/>
  <c r="AM76" i="3"/>
  <c r="AM75" i="3" s="1"/>
  <c r="AM50" i="3"/>
  <c r="AU21" i="2"/>
  <c r="AW37" i="3"/>
  <c r="AQ62" i="3"/>
  <c r="AQ63" i="3" s="1"/>
  <c r="AE76" i="3"/>
  <c r="AE50" i="3"/>
  <c r="AF76" i="3"/>
  <c r="O12" i="2"/>
  <c r="BG25" i="2"/>
  <c r="AR28" i="2"/>
  <c r="AR24" i="2"/>
  <c r="AR27" i="2" s="1"/>
  <c r="AT23" i="2"/>
  <c r="AS27" i="3"/>
  <c r="AA32" i="2"/>
  <c r="AA43" i="2"/>
  <c r="AA44" i="2" s="1"/>
  <c r="BB82" i="3"/>
  <c r="BB88" i="3"/>
  <c r="BB87" i="3"/>
  <c r="BB50" i="2"/>
  <c r="AK55" i="2"/>
  <c r="AK56" i="2"/>
  <c r="AK78" i="2" s="1"/>
  <c r="N85" i="3"/>
  <c r="AX52" i="3"/>
  <c r="AL76" i="3"/>
  <c r="K98" i="8" l="1"/>
  <c r="AZ7" i="3"/>
  <c r="Z98" i="8"/>
  <c r="AN98" i="8"/>
  <c r="AN100" i="8" s="1"/>
  <c r="BC55" i="2"/>
  <c r="W44" i="2"/>
  <c r="BA37" i="8"/>
  <c r="AI37" i="3"/>
  <c r="AY37" i="3"/>
  <c r="AB98" i="8"/>
  <c r="AJ98" i="8"/>
  <c r="AZ38" i="8"/>
  <c r="AZ37" i="8" s="1"/>
  <c r="BC90" i="3"/>
  <c r="BF18" i="2"/>
  <c r="BF35" i="2"/>
  <c r="M98" i="8"/>
  <c r="M100" i="8" s="1"/>
  <c r="AZ39" i="3"/>
  <c r="BB39" i="3"/>
  <c r="AM98" i="8"/>
  <c r="AD98" i="8"/>
  <c r="BB98" i="8"/>
  <c r="AQ79" i="2"/>
  <c r="N16" i="2"/>
  <c r="N17" i="2" s="1"/>
  <c r="BF30" i="2"/>
  <c r="AG76" i="8"/>
  <c r="AG50" i="8"/>
  <c r="AH76" i="8"/>
  <c r="AY48" i="8"/>
  <c r="BG12" i="7"/>
  <c r="H90" i="3"/>
  <c r="H98" i="3" s="1"/>
  <c r="AG98" i="8"/>
  <c r="AQ98" i="8"/>
  <c r="AQ100" i="8" s="1"/>
  <c r="N43" i="8"/>
  <c r="AK98" i="8"/>
  <c r="AH98" i="8"/>
  <c r="AM77" i="3"/>
  <c r="AF98" i="8"/>
  <c r="BF16" i="7"/>
  <c r="AP90" i="8"/>
  <c r="AO98" i="8"/>
  <c r="AO100" i="8" s="1"/>
  <c r="AJ77" i="3"/>
  <c r="AE90" i="3"/>
  <c r="N79" i="7"/>
  <c r="AE90" i="8"/>
  <c r="AS98" i="8"/>
  <c r="AS100" i="8" s="1"/>
  <c r="AT98" i="8"/>
  <c r="AT100" i="8" s="1"/>
  <c r="O16" i="7"/>
  <c r="O79" i="7" s="1"/>
  <c r="BC77" i="7"/>
  <c r="K76" i="8"/>
  <c r="K75" i="8" s="1"/>
  <c r="K50" i="8"/>
  <c r="K55" i="8" s="1"/>
  <c r="Y44" i="3"/>
  <c r="Y44" i="8"/>
  <c r="AA44" i="3"/>
  <c r="AA44" i="8"/>
  <c r="AQ48" i="8"/>
  <c r="L46" i="8"/>
  <c r="N46" i="8"/>
  <c r="N48" i="8" s="1"/>
  <c r="N50" i="8" s="1"/>
  <c r="AE44" i="3"/>
  <c r="AE44" i="8"/>
  <c r="AX44" i="8" s="1"/>
  <c r="X32" i="3"/>
  <c r="X32" i="8"/>
  <c r="Z44" i="3"/>
  <c r="Z44" i="8"/>
  <c r="AW96" i="8"/>
  <c r="N5" i="3"/>
  <c r="N5" i="8"/>
  <c r="N7" i="2"/>
  <c r="AE80" i="8"/>
  <c r="AE92" i="8"/>
  <c r="AE96" i="8" s="1"/>
  <c r="AZ73" i="8"/>
  <c r="AI74" i="8"/>
  <c r="AO76" i="8"/>
  <c r="AO50" i="8"/>
  <c r="AP76" i="8"/>
  <c r="AP75" i="8" s="1"/>
  <c r="BG35" i="7"/>
  <c r="AP80" i="8"/>
  <c r="AP92" i="8"/>
  <c r="AP96" i="8" s="1"/>
  <c r="AX7" i="7"/>
  <c r="AZ90" i="8"/>
  <c r="AA32" i="3"/>
  <c r="AA32" i="8"/>
  <c r="AG77" i="3"/>
  <c r="N63" i="3"/>
  <c r="BA75" i="2"/>
  <c r="J32" i="3"/>
  <c r="J32" i="8"/>
  <c r="X44" i="3"/>
  <c r="X44" i="8"/>
  <c r="Z32" i="3"/>
  <c r="Z32" i="8"/>
  <c r="AZ80" i="8"/>
  <c r="AZ92" i="8"/>
  <c r="BA80" i="8"/>
  <c r="BA92" i="8"/>
  <c r="AU42" i="7"/>
  <c r="O42" i="7" s="1"/>
  <c r="BG42" i="7" s="1"/>
  <c r="O23" i="7"/>
  <c r="BG23" i="7" s="1"/>
  <c r="AY90" i="3"/>
  <c r="BA80" i="3"/>
  <c r="BA92" i="3"/>
  <c r="BA90" i="8"/>
  <c r="N36" i="8"/>
  <c r="BF35" i="8"/>
  <c r="N46" i="3"/>
  <c r="N48" i="3" s="1"/>
  <c r="N50" i="3" s="1"/>
  <c r="L46" i="3"/>
  <c r="AQ48" i="3"/>
  <c r="AY90" i="8"/>
  <c r="Z69" i="8"/>
  <c r="Z74" i="8" s="1"/>
  <c r="Z75" i="8" s="1"/>
  <c r="Z78" i="8"/>
  <c r="AA65" i="8"/>
  <c r="AY92" i="3"/>
  <c r="AY80" i="3"/>
  <c r="AF75" i="2"/>
  <c r="AY75" i="2" s="1"/>
  <c r="H32" i="3"/>
  <c r="H32" i="8"/>
  <c r="AZ77" i="2"/>
  <c r="H90" i="8"/>
  <c r="AN76" i="8"/>
  <c r="AM76" i="8"/>
  <c r="AM50" i="8"/>
  <c r="L98" i="8"/>
  <c r="L100" i="8" s="1"/>
  <c r="BB40" i="8"/>
  <c r="AH55" i="8"/>
  <c r="AH56" i="8"/>
  <c r="AH78" i="8" s="1"/>
  <c r="AE32" i="3"/>
  <c r="AE32" i="8"/>
  <c r="AX32" i="8" s="1"/>
  <c r="W44" i="3"/>
  <c r="W44" i="8"/>
  <c r="BC55" i="8"/>
  <c r="BC56" i="8"/>
  <c r="AL56" i="8"/>
  <c r="AL78" i="8" s="1"/>
  <c r="H80" i="8"/>
  <c r="H92" i="8"/>
  <c r="H96" i="8" s="1"/>
  <c r="H98" i="8" s="1"/>
  <c r="AP80" i="3"/>
  <c r="AP92" i="3"/>
  <c r="AP96" i="3" s="1"/>
  <c r="AP98" i="3" s="1"/>
  <c r="AP100" i="3" s="1"/>
  <c r="BF19" i="2"/>
  <c r="AE77" i="3"/>
  <c r="Y32" i="3"/>
  <c r="Y32" i="8"/>
  <c r="BB39" i="8"/>
  <c r="AY92" i="8"/>
  <c r="AY80" i="8"/>
  <c r="AX55" i="8"/>
  <c r="AX56" i="8"/>
  <c r="N28" i="8"/>
  <c r="N24" i="8"/>
  <c r="AX75" i="8"/>
  <c r="M43" i="8"/>
  <c r="AS43" i="8"/>
  <c r="BA55" i="8"/>
  <c r="BA56" i="8"/>
  <c r="N96" i="8"/>
  <c r="AZ55" i="8"/>
  <c r="AZ56" i="8"/>
  <c r="AX37" i="8"/>
  <c r="AM37" i="8"/>
  <c r="BF38" i="8"/>
  <c r="L43" i="8"/>
  <c r="BA75" i="8"/>
  <c r="BB38" i="8"/>
  <c r="BC28" i="7"/>
  <c r="BC24" i="7"/>
  <c r="BC29" i="7"/>
  <c r="AT62" i="7"/>
  <c r="AT63" i="7" s="1"/>
  <c r="AQ62" i="7"/>
  <c r="N62" i="7" s="1"/>
  <c r="AO32" i="7"/>
  <c r="AW27" i="7"/>
  <c r="BB77" i="7"/>
  <c r="BG25" i="7"/>
  <c r="AS63" i="7"/>
  <c r="BG30" i="7"/>
  <c r="BA77" i="7"/>
  <c r="AP32" i="7"/>
  <c r="AX27" i="7"/>
  <c r="AS28" i="7"/>
  <c r="AS24" i="7"/>
  <c r="AS29" i="7"/>
  <c r="AU60" i="7"/>
  <c r="AU36" i="7"/>
  <c r="AU17" i="7"/>
  <c r="AU20" i="7" s="1"/>
  <c r="O15" i="7"/>
  <c r="BF21" i="7"/>
  <c r="BB27" i="7"/>
  <c r="BC62" i="7"/>
  <c r="L43" i="7"/>
  <c r="AZ77" i="7"/>
  <c r="AT28" i="7"/>
  <c r="AT24" i="7"/>
  <c r="AT27" i="7" s="1"/>
  <c r="AT29" i="7"/>
  <c r="AQ28" i="7"/>
  <c r="AQ24" i="7"/>
  <c r="AQ27" i="7" s="1"/>
  <c r="AY75" i="7"/>
  <c r="AI75" i="7"/>
  <c r="AZ75" i="7" s="1"/>
  <c r="AN43" i="7"/>
  <c r="AN32" i="7"/>
  <c r="N60" i="7"/>
  <c r="AX55" i="7"/>
  <c r="AX56" i="7"/>
  <c r="N36" i="7"/>
  <c r="N17" i="7"/>
  <c r="BF15" i="7"/>
  <c r="AR44" i="7"/>
  <c r="AU77" i="2"/>
  <c r="BG37" i="2"/>
  <c r="BG22" i="2"/>
  <c r="BF42" i="2"/>
  <c r="BC63" i="2"/>
  <c r="K55" i="2"/>
  <c r="K56" i="2"/>
  <c r="K78" i="2" s="1"/>
  <c r="AQ80" i="3"/>
  <c r="AQ92" i="3"/>
  <c r="AQ96" i="3" s="1"/>
  <c r="AQ98" i="3" s="1"/>
  <c r="AX55" i="2"/>
  <c r="AX6" i="2"/>
  <c r="AX6" i="8" s="1"/>
  <c r="AE7" i="2"/>
  <c r="N60" i="2"/>
  <c r="AZ37" i="3"/>
  <c r="BB80" i="3"/>
  <c r="BB92" i="3"/>
  <c r="BB96" i="3" s="1"/>
  <c r="AS43" i="3"/>
  <c r="O21" i="2"/>
  <c r="AQ28" i="2"/>
  <c r="AQ24" i="2"/>
  <c r="AQ27" i="2" s="1"/>
  <c r="AQ29" i="2"/>
  <c r="M91" i="3"/>
  <c r="L43" i="2"/>
  <c r="AS55" i="2"/>
  <c r="AS56" i="2"/>
  <c r="AS78" i="2" s="1"/>
  <c r="AL32" i="3"/>
  <c r="N87" i="3"/>
  <c r="BF16" i="3"/>
  <c r="N79" i="3"/>
  <c r="AH55" i="3"/>
  <c r="AH56" i="3"/>
  <c r="AH78" i="3" s="1"/>
  <c r="J44" i="3"/>
  <c r="N80" i="3"/>
  <c r="AX38" i="3"/>
  <c r="BG12" i="2"/>
  <c r="BB55" i="2"/>
  <c r="BB56" i="2"/>
  <c r="AT42" i="2"/>
  <c r="AM55" i="3"/>
  <c r="AM56" i="3"/>
  <c r="AM78" i="3" s="1"/>
  <c r="M27" i="3"/>
  <c r="AX50" i="3"/>
  <c r="BA55" i="2"/>
  <c r="BA56" i="2"/>
  <c r="O76" i="2"/>
  <c r="AS75" i="2"/>
  <c r="O75" i="2" s="1"/>
  <c r="AT77" i="2"/>
  <c r="AL44" i="3"/>
  <c r="BG19" i="2"/>
  <c r="AO55" i="3"/>
  <c r="AO56" i="3"/>
  <c r="AO78" i="3" s="1"/>
  <c r="BF35" i="3"/>
  <c r="AE80" i="3"/>
  <c r="AE92" i="3"/>
  <c r="AE96" i="3" s="1"/>
  <c r="AS20" i="2"/>
  <c r="N20" i="3"/>
  <c r="AW43" i="2"/>
  <c r="AQ62" i="2"/>
  <c r="AQ63" i="2" s="1"/>
  <c r="N63" i="2" s="1"/>
  <c r="BB55" i="3"/>
  <c r="BB56" i="3"/>
  <c r="K44" i="3"/>
  <c r="K76" i="3"/>
  <c r="K75" i="3" s="1"/>
  <c r="K50" i="3"/>
  <c r="L43" i="3"/>
  <c r="AZ76" i="3"/>
  <c r="AH75" i="3"/>
  <c r="AK77" i="3"/>
  <c r="AX24" i="2"/>
  <c r="AX28" i="2"/>
  <c r="AX29" i="2"/>
  <c r="AS62" i="2"/>
  <c r="AS63" i="2" s="1"/>
  <c r="N62" i="3"/>
  <c r="BB76" i="3"/>
  <c r="BB75" i="3" s="1"/>
  <c r="AL75" i="3"/>
  <c r="AO32" i="2"/>
  <c r="AO32" i="8" s="1"/>
  <c r="N36" i="2"/>
  <c r="BF15" i="2"/>
  <c r="AJ55" i="3"/>
  <c r="AJ56" i="3"/>
  <c r="AJ78" i="3" s="1"/>
  <c r="K32" i="3"/>
  <c r="AD32" i="3"/>
  <c r="AX32" i="2"/>
  <c r="BG18" i="2"/>
  <c r="BO28" i="2"/>
  <c r="BO24" i="2"/>
  <c r="BO27" i="2" s="1"/>
  <c r="BO32" i="2" s="1"/>
  <c r="BO29" i="2"/>
  <c r="AZ96" i="3"/>
  <c r="AK55" i="3"/>
  <c r="AK56" i="3"/>
  <c r="AK78" i="3" s="1"/>
  <c r="AO75" i="3"/>
  <c r="BC76" i="3"/>
  <c r="BC75" i="3" s="1"/>
  <c r="AT60" i="2"/>
  <c r="AT36" i="2"/>
  <c r="AT17" i="2"/>
  <c r="AT20" i="2" s="1"/>
  <c r="AU15" i="2"/>
  <c r="O15" i="2" s="1"/>
  <c r="BA37" i="3"/>
  <c r="BF12" i="2"/>
  <c r="AZ55" i="2"/>
  <c r="AZ56" i="2"/>
  <c r="AR32" i="2"/>
  <c r="AR32" i="8" s="1"/>
  <c r="AR43" i="2"/>
  <c r="AY76" i="3"/>
  <c r="AF75" i="3"/>
  <c r="AI75" i="3" s="1"/>
  <c r="AU30" i="2"/>
  <c r="O30" i="2" s="1"/>
  <c r="M100" i="3"/>
  <c r="AU23" i="2"/>
  <c r="AU42" i="2" s="1"/>
  <c r="BC80" i="3"/>
  <c r="BC92" i="3"/>
  <c r="BC96" i="3" s="1"/>
  <c r="BC98" i="3" s="1"/>
  <c r="BC100" i="3" s="1"/>
  <c r="AO77" i="3"/>
  <c r="AQ20" i="3"/>
  <c r="BG17" i="3"/>
  <c r="AD44" i="3"/>
  <c r="AX44" i="2"/>
  <c r="BC20" i="2"/>
  <c r="AI74" i="3"/>
  <c r="AZ69" i="3"/>
  <c r="AZ74" i="3" s="1"/>
  <c r="BA50" i="3"/>
  <c r="AZ90" i="3"/>
  <c r="AQ100" i="3"/>
  <c r="AA78" i="3"/>
  <c r="AA69" i="3"/>
  <c r="AA74" i="3" s="1"/>
  <c r="AA75" i="3" s="1"/>
  <c r="AZ80" i="3"/>
  <c r="AE55" i="3"/>
  <c r="AE56" i="3"/>
  <c r="AE78" i="3" s="1"/>
  <c r="AL37" i="3"/>
  <c r="AM38" i="3"/>
  <c r="AO27" i="3"/>
  <c r="BB62" i="2"/>
  <c r="L100" i="3"/>
  <c r="BA76" i="3"/>
  <c r="AJ75" i="3"/>
  <c r="AN77" i="3"/>
  <c r="N94" i="3"/>
  <c r="BF25" i="3"/>
  <c r="AN24" i="2"/>
  <c r="AN28" i="2"/>
  <c r="AN29" i="2"/>
  <c r="AG55" i="3"/>
  <c r="AG56" i="3"/>
  <c r="AG78" i="3" s="1"/>
  <c r="AY55" i="2"/>
  <c r="AY56" i="2"/>
  <c r="BF39" i="2"/>
  <c r="N37" i="2"/>
  <c r="AP77" i="3"/>
  <c r="AP24" i="2"/>
  <c r="AP27" i="2" s="1"/>
  <c r="AP28" i="2"/>
  <c r="AP29" i="2"/>
  <c r="AI80" i="3"/>
  <c r="AI92" i="3"/>
  <c r="AI96" i="3" s="1"/>
  <c r="AI98" i="3" s="1"/>
  <c r="BB27" i="2"/>
  <c r="BB90" i="3"/>
  <c r="AE75" i="3"/>
  <c r="AX76" i="3"/>
  <c r="AF77" i="3"/>
  <c r="L75" i="2"/>
  <c r="N75" i="2"/>
  <c r="BC75" i="2"/>
  <c r="AL77" i="3"/>
  <c r="AY50" i="3"/>
  <c r="N62" i="2"/>
  <c r="W31" i="3"/>
  <c r="V31" i="2"/>
  <c r="V31" i="8" s="1"/>
  <c r="W32" i="2"/>
  <c r="AU16" i="2"/>
  <c r="AU79" i="2" s="1"/>
  <c r="AP98" i="8" l="1"/>
  <c r="AP100" i="8" s="1"/>
  <c r="AX32" i="3"/>
  <c r="BG16" i="7"/>
  <c r="AX44" i="3"/>
  <c r="N79" i="2"/>
  <c r="BF16" i="2"/>
  <c r="AE98" i="8"/>
  <c r="AY50" i="8"/>
  <c r="AL77" i="8"/>
  <c r="AZ76" i="8"/>
  <c r="AH75" i="8"/>
  <c r="AG55" i="8"/>
  <c r="AG56" i="8"/>
  <c r="AG78" i="8" s="1"/>
  <c r="AG75" i="8"/>
  <c r="AK77" i="8"/>
  <c r="AY76" i="8"/>
  <c r="AJ77" i="8"/>
  <c r="AG77" i="8"/>
  <c r="K56" i="8"/>
  <c r="K78" i="8" s="1"/>
  <c r="AE98" i="3"/>
  <c r="O42" i="2"/>
  <c r="BG42" i="2" s="1"/>
  <c r="N7" i="3"/>
  <c r="AQ50" i="8"/>
  <c r="AQ76" i="8"/>
  <c r="AS77" i="8" s="1"/>
  <c r="AM55" i="8"/>
  <c r="AM56" i="8"/>
  <c r="AM78" i="8" s="1"/>
  <c r="BA96" i="8"/>
  <c r="AW98" i="8"/>
  <c r="BC76" i="8"/>
  <c r="BC75" i="8" s="1"/>
  <c r="AO75" i="8"/>
  <c r="O23" i="2"/>
  <c r="BG23" i="2" s="1"/>
  <c r="AX82" i="8"/>
  <c r="AX87" i="8"/>
  <c r="AX94" i="8"/>
  <c r="AX93" i="8"/>
  <c r="AX88" i="8"/>
  <c r="AY96" i="8"/>
  <c r="AM75" i="8"/>
  <c r="BB76" i="8"/>
  <c r="BB75" i="8" s="1"/>
  <c r="AN77" i="8"/>
  <c r="AO77" i="8"/>
  <c r="AM77" i="8"/>
  <c r="AP77" i="8"/>
  <c r="AY96" i="3"/>
  <c r="AQ50" i="3"/>
  <c r="AQ76" i="3"/>
  <c r="BA96" i="3"/>
  <c r="AZ74" i="8"/>
  <c r="L48" i="8"/>
  <c r="BQ32" i="3"/>
  <c r="BQ32" i="8"/>
  <c r="N55" i="3"/>
  <c r="N56" i="3"/>
  <c r="N78" i="3" s="1"/>
  <c r="AZ96" i="8"/>
  <c r="W32" i="3"/>
  <c r="W32" i="8"/>
  <c r="AQ63" i="7"/>
  <c r="N63" i="7" s="1"/>
  <c r="AI75" i="2"/>
  <c r="AZ75" i="2" s="1"/>
  <c r="AA69" i="8"/>
  <c r="AA74" i="8" s="1"/>
  <c r="AA75" i="8" s="1"/>
  <c r="AA78" i="8"/>
  <c r="N7" i="8"/>
  <c r="AN75" i="8"/>
  <c r="L48" i="3"/>
  <c r="BB37" i="8"/>
  <c r="AO55" i="8"/>
  <c r="AO56" i="8"/>
  <c r="AO78" i="8" s="1"/>
  <c r="N55" i="8"/>
  <c r="N56" i="8"/>
  <c r="N78" i="8" s="1"/>
  <c r="N27" i="8"/>
  <c r="N91" i="8"/>
  <c r="N98" i="8"/>
  <c r="BF37" i="8"/>
  <c r="BB43" i="7"/>
  <c r="AU62" i="7"/>
  <c r="O62" i="7" s="1"/>
  <c r="AN44" i="7"/>
  <c r="AQ43" i="7"/>
  <c r="AQ32" i="7"/>
  <c r="L32" i="7" s="1"/>
  <c r="AS27" i="7"/>
  <c r="N20" i="7"/>
  <c r="BF17" i="7"/>
  <c r="O60" i="7"/>
  <c r="BF36" i="7"/>
  <c r="O36" i="7"/>
  <c r="O17" i="7"/>
  <c r="BG15" i="7"/>
  <c r="AT43" i="7"/>
  <c r="AT32" i="7"/>
  <c r="AU28" i="7"/>
  <c r="AU24" i="7"/>
  <c r="AU29" i="7"/>
  <c r="AX43" i="7"/>
  <c r="BC27" i="7"/>
  <c r="BC32" i="7"/>
  <c r="AW43" i="7"/>
  <c r="AY75" i="3"/>
  <c r="V31" i="3"/>
  <c r="U31" i="2"/>
  <c r="U31" i="8" s="1"/>
  <c r="V32" i="2"/>
  <c r="V44" i="2"/>
  <c r="AR44" i="2"/>
  <c r="AR44" i="8" s="1"/>
  <c r="AT24" i="2"/>
  <c r="AT27" i="2" s="1"/>
  <c r="AT28" i="2"/>
  <c r="AT29" i="2"/>
  <c r="AZ98" i="3"/>
  <c r="N20" i="2"/>
  <c r="BF17" i="2"/>
  <c r="O16" i="2"/>
  <c r="O17" i="2" s="1"/>
  <c r="AY55" i="3"/>
  <c r="AY56" i="3"/>
  <c r="O36" i="2"/>
  <c r="BG15" i="2"/>
  <c r="AZ75" i="3"/>
  <c r="BB43" i="2"/>
  <c r="AP32" i="2"/>
  <c r="AM37" i="3"/>
  <c r="BF38" i="3"/>
  <c r="AQ24" i="3"/>
  <c r="AQ28" i="3"/>
  <c r="AQ91" i="3" s="1"/>
  <c r="AQ29" i="3"/>
  <c r="BG20" i="3"/>
  <c r="AR32" i="3"/>
  <c r="BF36" i="2"/>
  <c r="AS28" i="2"/>
  <c r="AS24" i="2"/>
  <c r="AS29" i="2"/>
  <c r="AN27" i="2"/>
  <c r="BB38" i="3"/>
  <c r="BB37" i="3" s="1"/>
  <c r="AT62" i="2"/>
  <c r="AT63" i="2" s="1"/>
  <c r="N96" i="3"/>
  <c r="N24" i="3"/>
  <c r="N28" i="3"/>
  <c r="N29" i="3"/>
  <c r="N90" i="3"/>
  <c r="AQ32" i="2"/>
  <c r="AQ43" i="2"/>
  <c r="AX27" i="2"/>
  <c r="BB98" i="3"/>
  <c r="AX6" i="3"/>
  <c r="AX7" i="2"/>
  <c r="AX7" i="8" s="1"/>
  <c r="BA55" i="3"/>
  <c r="BA56" i="3"/>
  <c r="AO32" i="3"/>
  <c r="BF37" i="2"/>
  <c r="BA75" i="3"/>
  <c r="BC28" i="2"/>
  <c r="BC24" i="2"/>
  <c r="BC29" i="2"/>
  <c r="K55" i="3"/>
  <c r="K56" i="3"/>
  <c r="AX55" i="3"/>
  <c r="AX56" i="3"/>
  <c r="BG30" i="2"/>
  <c r="AX75" i="3"/>
  <c r="AU60" i="2"/>
  <c r="O60" i="2" s="1"/>
  <c r="AU36" i="2"/>
  <c r="AU17" i="2"/>
  <c r="AU20" i="2" s="1"/>
  <c r="BG21" i="2"/>
  <c r="BC62" i="2"/>
  <c r="M43" i="3"/>
  <c r="AX37" i="3"/>
  <c r="K57" i="8" l="1"/>
  <c r="AI75" i="8"/>
  <c r="AU63" i="7"/>
  <c r="O63" i="7" s="1"/>
  <c r="AY75" i="8"/>
  <c r="AY56" i="8"/>
  <c r="AY55" i="8"/>
  <c r="N76" i="8"/>
  <c r="AQ77" i="8"/>
  <c r="M76" i="3"/>
  <c r="L76" i="3"/>
  <c r="L50" i="3"/>
  <c r="L76" i="8"/>
  <c r="L50" i="8"/>
  <c r="M76" i="8"/>
  <c r="N76" i="3"/>
  <c r="AT77" i="3"/>
  <c r="AQ77" i="3"/>
  <c r="AQ75" i="3"/>
  <c r="N75" i="3" s="1"/>
  <c r="AU77" i="3"/>
  <c r="AS77" i="3"/>
  <c r="AX90" i="8"/>
  <c r="AQ32" i="3"/>
  <c r="AQ32" i="8"/>
  <c r="AQ55" i="3"/>
  <c r="AQ56" i="3"/>
  <c r="AQ78" i="3" s="1"/>
  <c r="V32" i="3"/>
  <c r="V32" i="8"/>
  <c r="AZ98" i="8"/>
  <c r="AY98" i="3"/>
  <c r="AQ55" i="8"/>
  <c r="AQ56" i="8"/>
  <c r="AQ78" i="8" s="1"/>
  <c r="BA98" i="3"/>
  <c r="AQ75" i="8"/>
  <c r="N75" i="8" s="1"/>
  <c r="AU77" i="8"/>
  <c r="AT77" i="8"/>
  <c r="AX80" i="8"/>
  <c r="AX92" i="8"/>
  <c r="V44" i="3"/>
  <c r="V44" i="8"/>
  <c r="AP32" i="3"/>
  <c r="AP32" i="8"/>
  <c r="AZ75" i="8"/>
  <c r="AY98" i="8"/>
  <c r="BA98" i="8"/>
  <c r="N100" i="8"/>
  <c r="AS43" i="7"/>
  <c r="AS32" i="7"/>
  <c r="AP44" i="7"/>
  <c r="N32" i="7"/>
  <c r="BC43" i="7"/>
  <c r="AQ44" i="7"/>
  <c r="O20" i="7"/>
  <c r="BG17" i="7"/>
  <c r="BG36" i="7"/>
  <c r="N43" i="7"/>
  <c r="AT44" i="7"/>
  <c r="N28" i="7"/>
  <c r="N24" i="7"/>
  <c r="BF20" i="7"/>
  <c r="N29" i="7"/>
  <c r="BC44" i="7"/>
  <c r="K57" i="3"/>
  <c r="K78" i="3"/>
  <c r="AU62" i="2"/>
  <c r="AU63" i="2" s="1"/>
  <c r="O63" i="2" s="1"/>
  <c r="BC27" i="2"/>
  <c r="BG36" i="2"/>
  <c r="N24" i="2"/>
  <c r="N28" i="2"/>
  <c r="N29" i="2"/>
  <c r="BF20" i="2"/>
  <c r="AX7" i="3"/>
  <c r="AQ44" i="2"/>
  <c r="N91" i="3"/>
  <c r="N98" i="3"/>
  <c r="AQ27" i="3"/>
  <c r="BG24" i="3"/>
  <c r="AT43" i="2"/>
  <c r="AT32" i="2"/>
  <c r="AR44" i="3"/>
  <c r="U31" i="3"/>
  <c r="T31" i="2"/>
  <c r="T31" i="8" s="1"/>
  <c r="U32" i="2"/>
  <c r="U44" i="2"/>
  <c r="AX82" i="3"/>
  <c r="AX87" i="3"/>
  <c r="AX94" i="3"/>
  <c r="AX93" i="3"/>
  <c r="AX88" i="3"/>
  <c r="AU24" i="2"/>
  <c r="AU28" i="2"/>
  <c r="AU29" i="2"/>
  <c r="AX43" i="2"/>
  <c r="AS27" i="2"/>
  <c r="BF37" i="3"/>
  <c r="O79" i="2"/>
  <c r="BG16" i="2"/>
  <c r="N27" i="3"/>
  <c r="AN43" i="2"/>
  <c r="AN32" i="2"/>
  <c r="AN32" i="8" s="1"/>
  <c r="O20" i="2"/>
  <c r="BG17" i="2"/>
  <c r="N44" i="7" l="1"/>
  <c r="U44" i="3"/>
  <c r="U44" i="8"/>
  <c r="L44" i="7"/>
  <c r="U32" i="3"/>
  <c r="U32" i="8"/>
  <c r="BC32" i="8"/>
  <c r="N32" i="8"/>
  <c r="AQ44" i="3"/>
  <c r="AQ44" i="8"/>
  <c r="M75" i="8"/>
  <c r="L75" i="3"/>
  <c r="AT32" i="3"/>
  <c r="AT32" i="8"/>
  <c r="L55" i="3"/>
  <c r="L56" i="3"/>
  <c r="AX96" i="8"/>
  <c r="L75" i="8"/>
  <c r="O62" i="2"/>
  <c r="L55" i="8"/>
  <c r="L56" i="8"/>
  <c r="M75" i="3"/>
  <c r="N27" i="7"/>
  <c r="BF24" i="7"/>
  <c r="O28" i="7"/>
  <c r="O24" i="7"/>
  <c r="O29" i="7"/>
  <c r="BG20" i="7"/>
  <c r="BF43" i="7"/>
  <c r="AS44" i="7"/>
  <c r="AS32" i="2"/>
  <c r="AS32" i="8" s="1"/>
  <c r="AS43" i="2"/>
  <c r="T31" i="3"/>
  <c r="S31" i="2"/>
  <c r="S31" i="8" s="1"/>
  <c r="T32" i="2"/>
  <c r="T44" i="2"/>
  <c r="N27" i="2"/>
  <c r="BF24" i="2"/>
  <c r="N100" i="3"/>
  <c r="AX90" i="3"/>
  <c r="O24" i="2"/>
  <c r="O28" i="2"/>
  <c r="BG20" i="2"/>
  <c r="O29" i="2"/>
  <c r="AN32" i="3"/>
  <c r="BC32" i="2"/>
  <c r="L32" i="2"/>
  <c r="L32" i="8" s="1"/>
  <c r="N32" i="2"/>
  <c r="AT44" i="2"/>
  <c r="AQ43" i="3"/>
  <c r="N43" i="2"/>
  <c r="BF43" i="2" s="1"/>
  <c r="AN44" i="2"/>
  <c r="AN44" i="8" s="1"/>
  <c r="AX92" i="3"/>
  <c r="AX80" i="3"/>
  <c r="BC43" i="2"/>
  <c r="T32" i="3" l="1"/>
  <c r="T32" i="8"/>
  <c r="T44" i="3"/>
  <c r="T44" i="8"/>
  <c r="L78" i="3"/>
  <c r="L57" i="3"/>
  <c r="AT44" i="3"/>
  <c r="AT44" i="8"/>
  <c r="L57" i="8"/>
  <c r="L78" i="8"/>
  <c r="BC44" i="8"/>
  <c r="AX98" i="8"/>
  <c r="BG24" i="7"/>
  <c r="BF27" i="7"/>
  <c r="AX96" i="3"/>
  <c r="BC32" i="3"/>
  <c r="N32" i="3"/>
  <c r="S31" i="3"/>
  <c r="R31" i="2"/>
  <c r="R31" i="8" s="1"/>
  <c r="S32" i="2"/>
  <c r="S44" i="2"/>
  <c r="N43" i="3"/>
  <c r="AS44" i="2"/>
  <c r="AS44" i="8" s="1"/>
  <c r="AN44" i="3"/>
  <c r="BC44" i="2"/>
  <c r="AP44" i="2"/>
  <c r="L44" i="2" s="1"/>
  <c r="L44" i="8" s="1"/>
  <c r="BG24" i="2"/>
  <c r="AS32" i="3"/>
  <c r="L32" i="3"/>
  <c r="BF27" i="2"/>
  <c r="N44" i="2" l="1"/>
  <c r="N44" i="8" s="1"/>
  <c r="S44" i="3"/>
  <c r="S44" i="8"/>
  <c r="AP44" i="3"/>
  <c r="AP44" i="8"/>
  <c r="S32" i="3"/>
  <c r="S32" i="8"/>
  <c r="BC44" i="3"/>
  <c r="AS44" i="3"/>
  <c r="AX98" i="3"/>
  <c r="L44" i="3"/>
  <c r="R31" i="3"/>
  <c r="Q31" i="2"/>
  <c r="Q31" i="8" s="1"/>
  <c r="R32" i="2"/>
  <c r="R44" i="2"/>
  <c r="N44" i="3" l="1"/>
  <c r="R44" i="3"/>
  <c r="R44" i="8"/>
  <c r="R32" i="3"/>
  <c r="R32" i="8"/>
  <c r="Q31" i="3"/>
  <c r="P31" i="2"/>
  <c r="P31" i="8" s="1"/>
  <c r="Q32" i="2"/>
  <c r="Q44" i="2"/>
  <c r="Q44" i="3" l="1"/>
  <c r="Q44" i="8"/>
  <c r="Q32" i="3"/>
  <c r="Q32" i="8"/>
  <c r="P31" i="3"/>
  <c r="P32" i="2"/>
  <c r="P44" i="2"/>
  <c r="P44" i="3" l="1"/>
  <c r="P44" i="8"/>
  <c r="P32" i="3"/>
  <c r="P32" i="8"/>
  <c r="AU49" i="7" l="1"/>
  <c r="M49" i="3" l="1"/>
  <c r="AU50" i="3"/>
  <c r="AU49" i="2"/>
  <c r="O49" i="3"/>
  <c r="O50" i="3" s="1"/>
  <c r="O55" i="3" s="1"/>
  <c r="O49" i="8"/>
  <c r="O50" i="8" s="1"/>
  <c r="M49" i="8"/>
  <c r="AU50" i="8"/>
  <c r="O49" i="7"/>
  <c r="AU50" i="7"/>
  <c r="AU56" i="3"/>
  <c r="AU78" i="3" s="1"/>
  <c r="AU55" i="3"/>
  <c r="O49" i="2"/>
  <c r="AU50" i="2"/>
  <c r="M50" i="3" l="1"/>
  <c r="O56" i="3"/>
  <c r="O78" i="3" s="1"/>
  <c r="M50" i="2"/>
  <c r="M55" i="2" s="1"/>
  <c r="M50" i="7"/>
  <c r="AU55" i="7"/>
  <c r="AU56" i="7"/>
  <c r="AU78" i="7" s="1"/>
  <c r="O50" i="7"/>
  <c r="AU55" i="8"/>
  <c r="AU56" i="8"/>
  <c r="AU78" i="8" s="1"/>
  <c r="M50" i="8"/>
  <c r="O55" i="8"/>
  <c r="O56" i="8"/>
  <c r="O78" i="8" s="1"/>
  <c r="AU55" i="2"/>
  <c r="AU56" i="2"/>
  <c r="AU78" i="2" s="1"/>
  <c r="O50" i="2"/>
  <c r="M55" i="3"/>
  <c r="M56" i="3"/>
  <c r="M56" i="2" l="1"/>
  <c r="M55" i="7"/>
  <c r="M56" i="7"/>
  <c r="O56" i="7"/>
  <c r="O78" i="7" s="1"/>
  <c r="O55" i="7"/>
  <c r="M56" i="8"/>
  <c r="M55" i="8"/>
  <c r="M78" i="2"/>
  <c r="O55" i="2"/>
  <c r="O56" i="2"/>
  <c r="O78" i="2" s="1"/>
  <c r="M78" i="3"/>
  <c r="M57" i="3"/>
  <c r="M78" i="8" l="1"/>
  <c r="M57" i="8"/>
  <c r="M78" i="7"/>
  <c r="O5" i="7" l="1"/>
  <c r="AU5" i="8"/>
  <c r="AU5" i="3" l="1"/>
  <c r="O5" i="2"/>
  <c r="O5" i="8" s="1"/>
  <c r="O5" i="3" l="1"/>
  <c r="AU6" i="8" l="1"/>
  <c r="AU7" i="2" l="1"/>
  <c r="AU6" i="3"/>
  <c r="AU82" i="3" s="1"/>
  <c r="O6" i="2"/>
  <c r="O6" i="8" s="1"/>
  <c r="O94" i="8" s="1"/>
  <c r="AU7" i="7"/>
  <c r="O6" i="7"/>
  <c r="O82" i="8"/>
  <c r="O7" i="8"/>
  <c r="AU82" i="8"/>
  <c r="AU85" i="8"/>
  <c r="AU88" i="8"/>
  <c r="AU94" i="8"/>
  <c r="AU93" i="8"/>
  <c r="AU87" i="8"/>
  <c r="AU7" i="8"/>
  <c r="AU85" i="3"/>
  <c r="AU94" i="3"/>
  <c r="AU93" i="3" l="1"/>
  <c r="AU88" i="3"/>
  <c r="AU7" i="3"/>
  <c r="AU87" i="3"/>
  <c r="O7" i="2"/>
  <c r="O6" i="3"/>
  <c r="O94" i="3" s="1"/>
  <c r="O88" i="8"/>
  <c r="O93" i="8"/>
  <c r="O85" i="8"/>
  <c r="O87" i="8"/>
  <c r="AU90" i="8"/>
  <c r="AU90" i="3"/>
  <c r="AU80" i="8"/>
  <c r="AU92" i="8"/>
  <c r="O80" i="8"/>
  <c r="O92" i="8"/>
  <c r="O7" i="7"/>
  <c r="AU80" i="3"/>
  <c r="AU92" i="3"/>
  <c r="O82" i="3"/>
  <c r="O7" i="3"/>
  <c r="O85" i="3" l="1"/>
  <c r="O93" i="3"/>
  <c r="O90" i="8"/>
  <c r="O88" i="3"/>
  <c r="O87" i="3"/>
  <c r="O90" i="3" s="1"/>
  <c r="O80" i="3"/>
  <c r="O92" i="3"/>
  <c r="M42" i="7" l="1"/>
  <c r="AU26" i="7"/>
  <c r="AU95" i="3"/>
  <c r="AU96" i="3" s="1"/>
  <c r="AU98" i="3" s="1"/>
  <c r="AU100" i="3" s="1"/>
  <c r="O26" i="8"/>
  <c r="AU27" i="8" l="1"/>
  <c r="AU43" i="8" s="1"/>
  <c r="O43" i="8" s="1"/>
  <c r="BG43" i="8" s="1"/>
  <c r="AU95" i="8"/>
  <c r="AU96" i="8" s="1"/>
  <c r="AU98" i="8" s="1"/>
  <c r="AU100" i="8" s="1"/>
  <c r="AU27" i="3"/>
  <c r="M24" i="7"/>
  <c r="O26" i="7"/>
  <c r="AU27" i="7"/>
  <c r="O27" i="8"/>
  <c r="O95" i="8"/>
  <c r="BG26" i="8"/>
  <c r="M28" i="2"/>
  <c r="AU26" i="2"/>
  <c r="M42" i="2"/>
  <c r="O26" i="3"/>
  <c r="M28" i="7"/>
  <c r="M24" i="2"/>
  <c r="M27" i="7" l="1"/>
  <c r="AU43" i="3"/>
  <c r="M27" i="2"/>
  <c r="BG27" i="8"/>
  <c r="AU27" i="2"/>
  <c r="O26" i="2"/>
  <c r="O96" i="8"/>
  <c r="AU43" i="7"/>
  <c r="AU32" i="7"/>
  <c r="O95" i="3"/>
  <c r="BG26" i="3"/>
  <c r="O27" i="3"/>
  <c r="BG26" i="7"/>
  <c r="O27" i="7"/>
  <c r="M43" i="7" l="1"/>
  <c r="O43" i="3"/>
  <c r="O98" i="8"/>
  <c r="BG27" i="3"/>
  <c r="AU44" i="7"/>
  <c r="O43" i="7"/>
  <c r="BG27" i="7"/>
  <c r="AU32" i="2"/>
  <c r="AU43" i="2"/>
  <c r="O96" i="3"/>
  <c r="M32" i="7"/>
  <c r="O32" i="7"/>
  <c r="BG32" i="7" s="1"/>
  <c r="O27" i="2"/>
  <c r="BG26" i="2"/>
  <c r="M43" i="2"/>
  <c r="BG43" i="3" l="1"/>
  <c r="O44" i="7"/>
  <c r="M44" i="7"/>
  <c r="O98" i="3"/>
  <c r="O100" i="8"/>
  <c r="BG43" i="7"/>
  <c r="O32" i="2"/>
  <c r="BG32" i="2" s="1"/>
  <c r="AU32" i="8"/>
  <c r="O32" i="8" s="1"/>
  <c r="AU32" i="3"/>
  <c r="O32" i="3" s="1"/>
  <c r="M32" i="2"/>
  <c r="AU44" i="2"/>
  <c r="O43" i="2"/>
  <c r="BG27" i="2"/>
  <c r="BG43" i="2" l="1"/>
  <c r="M32" i="8"/>
  <c r="M32" i="3"/>
  <c r="M44" i="2"/>
  <c r="AU44" i="8"/>
  <c r="O44" i="2"/>
  <c r="AU44" i="3"/>
  <c r="O100" i="3"/>
  <c r="M44" i="8" l="1"/>
  <c r="M44" i="3"/>
  <c r="O44" i="8"/>
  <c r="BG44" i="8" s="1"/>
  <c r="O44" i="3"/>
  <c r="BG44" i="3" s="1"/>
  <c r="BB12" i="8" l="1"/>
  <c r="BB12" i="3"/>
  <c r="BA12" i="7"/>
  <c r="BA12" i="2"/>
  <c r="BA12" i="8"/>
  <c r="BA12" i="3"/>
  <c r="AW12" i="3" l="1"/>
  <c r="AG60" i="2"/>
  <c r="AG62" i="2" s="1"/>
  <c r="AG63" i="2" s="1"/>
  <c r="AG36" i="2"/>
  <c r="AG17" i="2"/>
  <c r="AG20" i="2" s="1"/>
  <c r="BF12" i="3"/>
  <c r="AW12" i="8"/>
  <c r="AG17" i="7"/>
  <c r="AG20" i="7" s="1"/>
  <c r="AG60" i="7"/>
  <c r="AG62" i="7" s="1"/>
  <c r="AG63" i="7" s="1"/>
  <c r="AG36" i="7"/>
  <c r="BF12" i="8"/>
  <c r="AF17" i="2"/>
  <c r="AF20" i="2" s="1"/>
  <c r="AF36" i="2"/>
  <c r="AI15" i="2"/>
  <c r="AF60" i="2"/>
  <c r="AY15" i="2"/>
  <c r="AF60" i="7"/>
  <c r="AF36" i="7"/>
  <c r="AF17" i="7"/>
  <c r="AF20" i="7" s="1"/>
  <c r="AY15" i="7"/>
  <c r="AI15" i="7"/>
  <c r="AZ15" i="7" s="1"/>
  <c r="AY12" i="3"/>
  <c r="AI12" i="3"/>
  <c r="AZ12" i="3" s="1"/>
  <c r="AH36" i="2"/>
  <c r="AH17" i="2"/>
  <c r="AH20" i="2" s="1"/>
  <c r="AH60" i="2"/>
  <c r="AH62" i="2" s="1"/>
  <c r="AH63" i="2" s="1"/>
  <c r="AY12" i="8"/>
  <c r="AI12" i="8"/>
  <c r="AZ12" i="8" s="1"/>
  <c r="AH60" i="7"/>
  <c r="AH62" i="7" s="1"/>
  <c r="AH63" i="7" s="1"/>
  <c r="AH36" i="7"/>
  <c r="AH17" i="7"/>
  <c r="AH20" i="7" s="1"/>
  <c r="AJ17" i="2"/>
  <c r="AJ20" i="2" s="1"/>
  <c r="BA15" i="2"/>
  <c r="AJ60" i="2"/>
  <c r="AJ62" i="2" s="1"/>
  <c r="AJ63" i="2" s="1"/>
  <c r="BA63" i="2" s="1"/>
  <c r="AJ36" i="2"/>
  <c r="AJ17" i="7"/>
  <c r="AJ20" i="7" s="1"/>
  <c r="BA15" i="7"/>
  <c r="AJ60" i="7"/>
  <c r="AJ36" i="7"/>
  <c r="I36" i="2"/>
  <c r="I60" i="2"/>
  <c r="I17" i="2"/>
  <c r="I20" i="2" s="1"/>
  <c r="AX12" i="3"/>
  <c r="AY12" i="2"/>
  <c r="AI12" i="2"/>
  <c r="AZ12" i="2" s="1"/>
  <c r="I60" i="7"/>
  <c r="I62" i="7" s="1"/>
  <c r="I63" i="7" s="1"/>
  <c r="I17" i="7"/>
  <c r="I20" i="7" s="1"/>
  <c r="I36" i="7"/>
  <c r="AX12" i="8"/>
  <c r="AY12" i="7"/>
  <c r="AI12" i="7"/>
  <c r="AZ12" i="7" s="1"/>
  <c r="V60" i="8" l="1"/>
  <c r="V85" i="8"/>
  <c r="V100" i="8" s="1"/>
  <c r="V36" i="8"/>
  <c r="V17" i="8"/>
  <c r="V20" i="8" s="1"/>
  <c r="AD36" i="3"/>
  <c r="AD17" i="3"/>
  <c r="AD20" i="3" s="1"/>
  <c r="AX15" i="3"/>
  <c r="AD60" i="3"/>
  <c r="AD62" i="3" s="1"/>
  <c r="AD63" i="3" s="1"/>
  <c r="AD85" i="3"/>
  <c r="AD100" i="3" s="1"/>
  <c r="AB17" i="3"/>
  <c r="AB20" i="3" s="1"/>
  <c r="AB60" i="3"/>
  <c r="AB62" i="3" s="1"/>
  <c r="AB63" i="3" s="1"/>
  <c r="AW15" i="3"/>
  <c r="AB36" i="3"/>
  <c r="AB85" i="3"/>
  <c r="AB100" i="3" s="1"/>
  <c r="U17" i="3"/>
  <c r="U20" i="3" s="1"/>
  <c r="U85" i="3"/>
  <c r="U100" i="3" s="1"/>
  <c r="U36" i="3"/>
  <c r="U60" i="3"/>
  <c r="U62" i="3" s="1"/>
  <c r="U63" i="3" s="1"/>
  <c r="AC17" i="8"/>
  <c r="AC20" i="8" s="1"/>
  <c r="AC60" i="8"/>
  <c r="AC62" i="8" s="1"/>
  <c r="AC63" i="8" s="1"/>
  <c r="AC36" i="8"/>
  <c r="AC85" i="8"/>
  <c r="AC100" i="8" s="1"/>
  <c r="AD17" i="8"/>
  <c r="AD20" i="8" s="1"/>
  <c r="AD60" i="8"/>
  <c r="AD36" i="8"/>
  <c r="AX15" i="8"/>
  <c r="AD85" i="8"/>
  <c r="AD100" i="8" s="1"/>
  <c r="Z36" i="8"/>
  <c r="Z60" i="8"/>
  <c r="Z62" i="8" s="1"/>
  <c r="Z63" i="8" s="1"/>
  <c r="Z17" i="8"/>
  <c r="Z20" i="8" s="1"/>
  <c r="Z85" i="8"/>
  <c r="Z100" i="8" s="1"/>
  <c r="AF60" i="8"/>
  <c r="AF36" i="8"/>
  <c r="AY15" i="8"/>
  <c r="AF17" i="8"/>
  <c r="AF20" i="8" s="1"/>
  <c r="AI15" i="8"/>
  <c r="AF85" i="8"/>
  <c r="AF100" i="8" s="1"/>
  <c r="AI36" i="7"/>
  <c r="AI17" i="7"/>
  <c r="AI20" i="7" s="1"/>
  <c r="AB17" i="8"/>
  <c r="AB20" i="8" s="1"/>
  <c r="AB60" i="8"/>
  <c r="AB36" i="8"/>
  <c r="AW15" i="8"/>
  <c r="AB85" i="8"/>
  <c r="AB100" i="8" s="1"/>
  <c r="U60" i="8"/>
  <c r="U62" i="8" s="1"/>
  <c r="U63" i="8" s="1"/>
  <c r="U17" i="8"/>
  <c r="U20" i="8" s="1"/>
  <c r="U85" i="8"/>
  <c r="U100" i="8" s="1"/>
  <c r="U36" i="8"/>
  <c r="AE60" i="3"/>
  <c r="AE62" i="3" s="1"/>
  <c r="AE63" i="3" s="1"/>
  <c r="AE36" i="3"/>
  <c r="AE17" i="3"/>
  <c r="AE20" i="3" s="1"/>
  <c r="AE85" i="3"/>
  <c r="AE100" i="3" s="1"/>
  <c r="D17" i="2"/>
  <c r="D20" i="2" s="1"/>
  <c r="D60" i="2"/>
  <c r="D36" i="2"/>
  <c r="C17" i="3"/>
  <c r="C20" i="3" s="1"/>
  <c r="C60" i="3"/>
  <c r="C62" i="3" s="1"/>
  <c r="C63" i="3" s="1"/>
  <c r="C36" i="3"/>
  <c r="C85" i="3"/>
  <c r="C100" i="3" s="1"/>
  <c r="I17" i="3"/>
  <c r="I20" i="3" s="1"/>
  <c r="I36" i="3"/>
  <c r="I85" i="3"/>
  <c r="I100" i="3" s="1"/>
  <c r="I60" i="3"/>
  <c r="I62" i="3" s="1"/>
  <c r="I63" i="3" s="1"/>
  <c r="X36" i="8"/>
  <c r="X17" i="8"/>
  <c r="X20" i="8" s="1"/>
  <c r="X85" i="8"/>
  <c r="X100" i="8" s="1"/>
  <c r="X60" i="8"/>
  <c r="X62" i="8" s="1"/>
  <c r="X63" i="8" s="1"/>
  <c r="AC60" i="3"/>
  <c r="AC62" i="3" s="1"/>
  <c r="AC63" i="3" s="1"/>
  <c r="AC17" i="3"/>
  <c r="AC20" i="3" s="1"/>
  <c r="AC36" i="3"/>
  <c r="AC85" i="3"/>
  <c r="AC100" i="3" s="1"/>
  <c r="E17" i="2"/>
  <c r="E20" i="2" s="1"/>
  <c r="E60" i="2"/>
  <c r="E62" i="2" s="1"/>
  <c r="E63" i="2" s="1"/>
  <c r="E36" i="2"/>
  <c r="AY60" i="7"/>
  <c r="AY17" i="7"/>
  <c r="AY36" i="7"/>
  <c r="AF28" i="2"/>
  <c r="AF29" i="2"/>
  <c r="AF24" i="2"/>
  <c r="AF27" i="2" s="1"/>
  <c r="AE36" i="8"/>
  <c r="AE60" i="8"/>
  <c r="AE62" i="8" s="1"/>
  <c r="AE63" i="8" s="1"/>
  <c r="AE17" i="8"/>
  <c r="AE20" i="8" s="1"/>
  <c r="AE85" i="8"/>
  <c r="AE100" i="8" s="1"/>
  <c r="D60" i="7"/>
  <c r="D62" i="7" s="1"/>
  <c r="D63" i="7" s="1"/>
  <c r="D17" i="7"/>
  <c r="D20" i="7" s="1"/>
  <c r="D36" i="7"/>
  <c r="C17" i="8"/>
  <c r="C20" i="8" s="1"/>
  <c r="C36" i="8"/>
  <c r="C85" i="8"/>
  <c r="C100" i="8" s="1"/>
  <c r="C60" i="8"/>
  <c r="P17" i="3"/>
  <c r="P20" i="3" s="1"/>
  <c r="P36" i="3"/>
  <c r="P85" i="3"/>
  <c r="P100" i="3" s="1"/>
  <c r="P60" i="3"/>
  <c r="P62" i="3" s="1"/>
  <c r="P63" i="3" s="1"/>
  <c r="AM85" i="3"/>
  <c r="AM100" i="3" s="1"/>
  <c r="AM36" i="3"/>
  <c r="AM17" i="3"/>
  <c r="AM60" i="3"/>
  <c r="AM62" i="3" s="1"/>
  <c r="AM63" i="3" s="1"/>
  <c r="I36" i="8"/>
  <c r="I17" i="8"/>
  <c r="I20" i="8" s="1"/>
  <c r="I60" i="8"/>
  <c r="I62" i="8" s="1"/>
  <c r="I63" i="8" s="1"/>
  <c r="I85" i="8"/>
  <c r="I100" i="8" s="1"/>
  <c r="F36" i="8"/>
  <c r="F17" i="8"/>
  <c r="F20" i="8" s="1"/>
  <c r="F85" i="8"/>
  <c r="F100" i="8" s="1"/>
  <c r="F60" i="8"/>
  <c r="F62" i="8" s="1"/>
  <c r="F63" i="8" s="1"/>
  <c r="G36" i="8"/>
  <c r="G17" i="8"/>
  <c r="G20" i="8" s="1"/>
  <c r="G85" i="8"/>
  <c r="G100" i="8" s="1"/>
  <c r="G60" i="8"/>
  <c r="G62" i="8" s="1"/>
  <c r="G63" i="8" s="1"/>
  <c r="S17" i="8"/>
  <c r="S20" i="8" s="1"/>
  <c r="S85" i="8"/>
  <c r="S100" i="8" s="1"/>
  <c r="S60" i="8"/>
  <c r="S36" i="8"/>
  <c r="AJ62" i="7"/>
  <c r="AJ63" i="7" s="1"/>
  <c r="BA63" i="7" s="1"/>
  <c r="E60" i="3"/>
  <c r="E62" i="3" s="1"/>
  <c r="E63" i="3" s="1"/>
  <c r="E17" i="3"/>
  <c r="E20" i="3" s="1"/>
  <c r="E85" i="3"/>
  <c r="E100" i="3" s="1"/>
  <c r="E36" i="3"/>
  <c r="BA60" i="2"/>
  <c r="BA17" i="2"/>
  <c r="BA36" i="2"/>
  <c r="AG17" i="3"/>
  <c r="AG20" i="3" s="1"/>
  <c r="AG36" i="3"/>
  <c r="AG60" i="3"/>
  <c r="AG62" i="3" s="1"/>
  <c r="AG63" i="3" s="1"/>
  <c r="AG85" i="3"/>
  <c r="AG100" i="3" s="1"/>
  <c r="E60" i="7"/>
  <c r="E62" i="7" s="1"/>
  <c r="E63" i="7" s="1"/>
  <c r="E36" i="7"/>
  <c r="E17" i="7"/>
  <c r="E20" i="7" s="1"/>
  <c r="AF28" i="7"/>
  <c r="AF24" i="7"/>
  <c r="AF27" i="7" s="1"/>
  <c r="AF29" i="7"/>
  <c r="F36" i="2"/>
  <c r="F60" i="2"/>
  <c r="F62" i="2" s="1"/>
  <c r="F63" i="2" s="1"/>
  <c r="F17" i="2"/>
  <c r="F20" i="2" s="1"/>
  <c r="Y85" i="3"/>
  <c r="Y100" i="3" s="1"/>
  <c r="Y17" i="3"/>
  <c r="Y20" i="3" s="1"/>
  <c r="Y36" i="3"/>
  <c r="Y60" i="3"/>
  <c r="D85" i="3"/>
  <c r="D100" i="3" s="1"/>
  <c r="D60" i="3"/>
  <c r="D62" i="3" s="1"/>
  <c r="D63" i="3" s="1"/>
  <c r="D36" i="3"/>
  <c r="D17" i="3"/>
  <c r="D20" i="3" s="1"/>
  <c r="AG28" i="7"/>
  <c r="AG29" i="7"/>
  <c r="AG24" i="7"/>
  <c r="AG27" i="7" s="1"/>
  <c r="R17" i="3"/>
  <c r="R20" i="3" s="1"/>
  <c r="R85" i="3"/>
  <c r="R100" i="3" s="1"/>
  <c r="R60" i="3"/>
  <c r="R62" i="3" s="1"/>
  <c r="R63" i="3" s="1"/>
  <c r="R36" i="3"/>
  <c r="K85" i="3"/>
  <c r="K100" i="3" s="1"/>
  <c r="K60" i="3"/>
  <c r="K17" i="3"/>
  <c r="K20" i="3" s="1"/>
  <c r="K36" i="3"/>
  <c r="P17" i="8"/>
  <c r="P20" i="8" s="1"/>
  <c r="P36" i="8"/>
  <c r="P85" i="8"/>
  <c r="P100" i="8" s="1"/>
  <c r="P60" i="8"/>
  <c r="AM60" i="8"/>
  <c r="AM62" i="8" s="1"/>
  <c r="AM63" i="8" s="1"/>
  <c r="AM36" i="8"/>
  <c r="AM17" i="8"/>
  <c r="AM85" i="8"/>
  <c r="AM100" i="8" s="1"/>
  <c r="I24" i="2"/>
  <c r="I27" i="2" s="1"/>
  <c r="I29" i="2"/>
  <c r="I28" i="2"/>
  <c r="AF62" i="2"/>
  <c r="AF63" i="2" s="1"/>
  <c r="AY63" i="2" s="1"/>
  <c r="AI60" i="2"/>
  <c r="AI62" i="2" s="1"/>
  <c r="AI63" i="2" s="1"/>
  <c r="AZ63" i="2" s="1"/>
  <c r="S17" i="3"/>
  <c r="S20" i="3" s="1"/>
  <c r="S60" i="3"/>
  <c r="S36" i="3"/>
  <c r="S85" i="3"/>
  <c r="S100" i="3" s="1"/>
  <c r="I62" i="2"/>
  <c r="I63" i="2" s="1"/>
  <c r="Z36" i="3"/>
  <c r="Z17" i="3"/>
  <c r="Z20" i="3" s="1"/>
  <c r="Z85" i="3"/>
  <c r="Z100" i="3" s="1"/>
  <c r="Z60" i="3"/>
  <c r="Z62" i="3" s="1"/>
  <c r="Z63" i="3" s="1"/>
  <c r="I29" i="7"/>
  <c r="I24" i="7"/>
  <c r="I27" i="7" s="1"/>
  <c r="I28" i="7"/>
  <c r="BA60" i="7"/>
  <c r="BA36" i="7"/>
  <c r="BA17" i="7"/>
  <c r="E17" i="8"/>
  <c r="E20" i="8" s="1"/>
  <c r="E60" i="8"/>
  <c r="E62" i="8" s="1"/>
  <c r="E63" i="8" s="1"/>
  <c r="E36" i="8"/>
  <c r="E85" i="8"/>
  <c r="E100" i="8" s="1"/>
  <c r="AJ28" i="2"/>
  <c r="AJ29" i="2"/>
  <c r="AJ24" i="2"/>
  <c r="AJ27" i="2" s="1"/>
  <c r="AG17" i="8"/>
  <c r="AG20" i="8" s="1"/>
  <c r="AG60" i="8"/>
  <c r="AG62" i="8" s="1"/>
  <c r="AG63" i="8" s="1"/>
  <c r="AG36" i="8"/>
  <c r="AG85" i="8"/>
  <c r="AG100" i="8" s="1"/>
  <c r="F17" i="7"/>
  <c r="F20" i="7" s="1"/>
  <c r="F60" i="7"/>
  <c r="F62" i="7" s="1"/>
  <c r="F63" i="7" s="1"/>
  <c r="F36" i="7"/>
  <c r="Y85" i="8"/>
  <c r="Y100" i="8" s="1"/>
  <c r="Y60" i="8"/>
  <c r="Y62" i="8" s="1"/>
  <c r="Y63" i="8" s="1"/>
  <c r="Y36" i="8"/>
  <c r="Y17" i="8"/>
  <c r="Y20" i="8" s="1"/>
  <c r="D60" i="8"/>
  <c r="D62" i="8" s="1"/>
  <c r="D63" i="8" s="1"/>
  <c r="D85" i="8"/>
  <c r="D100" i="8" s="1"/>
  <c r="D36" i="8"/>
  <c r="D17" i="8"/>
  <c r="D20" i="8" s="1"/>
  <c r="R17" i="8"/>
  <c r="R20" i="8" s="1"/>
  <c r="R85" i="8"/>
  <c r="R100" i="8" s="1"/>
  <c r="R60" i="8"/>
  <c r="R62" i="8" s="1"/>
  <c r="R63" i="8" s="1"/>
  <c r="R36" i="8"/>
  <c r="K17" i="8"/>
  <c r="K20" i="8" s="1"/>
  <c r="K60" i="8"/>
  <c r="K36" i="8"/>
  <c r="K85" i="8"/>
  <c r="K100" i="8" s="1"/>
  <c r="H36" i="3"/>
  <c r="H60" i="3"/>
  <c r="H62" i="3" s="1"/>
  <c r="H63" i="3" s="1"/>
  <c r="H17" i="3"/>
  <c r="H20" i="3" s="1"/>
  <c r="H85" i="3"/>
  <c r="H100" i="3" s="1"/>
  <c r="C17" i="2"/>
  <c r="C20" i="2" s="1"/>
  <c r="C36" i="2"/>
  <c r="C60" i="2"/>
  <c r="W60" i="8"/>
  <c r="W62" i="8" s="1"/>
  <c r="W63" i="8" s="1"/>
  <c r="W85" i="8"/>
  <c r="W100" i="8" s="1"/>
  <c r="W17" i="8"/>
  <c r="W20" i="8" s="1"/>
  <c r="W36" i="8"/>
  <c r="AA60" i="8"/>
  <c r="AA62" i="8" s="1"/>
  <c r="AA63" i="8" s="1"/>
  <c r="AA36" i="8"/>
  <c r="AA85" i="8"/>
  <c r="AA100" i="8" s="1"/>
  <c r="AA17" i="8"/>
  <c r="AA20" i="8" s="1"/>
  <c r="AF85" i="3"/>
  <c r="AF100" i="3" s="1"/>
  <c r="AF60" i="3"/>
  <c r="AI15" i="3"/>
  <c r="AZ15" i="3" s="1"/>
  <c r="AF17" i="3"/>
  <c r="AF20" i="3" s="1"/>
  <c r="AY15" i="3"/>
  <c r="AF36" i="3"/>
  <c r="AZ15" i="2"/>
  <c r="AI17" i="2"/>
  <c r="AI20" i="2" s="1"/>
  <c r="AI36" i="2"/>
  <c r="AJ29" i="7"/>
  <c r="AJ24" i="7"/>
  <c r="AJ27" i="7" s="1"/>
  <c r="AJ28" i="7"/>
  <c r="AJ17" i="3"/>
  <c r="AJ20" i="3" s="1"/>
  <c r="AJ36" i="3"/>
  <c r="AJ60" i="3"/>
  <c r="AJ62" i="3" s="1"/>
  <c r="AJ63" i="3" s="1"/>
  <c r="AJ85" i="3"/>
  <c r="AJ100" i="3" s="1"/>
  <c r="AZ17" i="7"/>
  <c r="AZ36" i="7"/>
  <c r="AZ60" i="7"/>
  <c r="T85" i="3"/>
  <c r="T100" i="3" s="1"/>
  <c r="T36" i="3"/>
  <c r="T17" i="3"/>
  <c r="T20" i="3" s="1"/>
  <c r="T60" i="3"/>
  <c r="T62" i="3" s="1"/>
  <c r="T63" i="3" s="1"/>
  <c r="AH29" i="2"/>
  <c r="AH24" i="2"/>
  <c r="AH27" i="2" s="1"/>
  <c r="AH28" i="2"/>
  <c r="AF62" i="7"/>
  <c r="AF63" i="7" s="1"/>
  <c r="AY63" i="7" s="1"/>
  <c r="AI60" i="7"/>
  <c r="AI62" i="7" s="1"/>
  <c r="AI63" i="7" s="1"/>
  <c r="AZ63" i="7" s="1"/>
  <c r="Q17" i="3"/>
  <c r="Q20" i="3" s="1"/>
  <c r="Q60" i="3"/>
  <c r="Q36" i="3"/>
  <c r="Q85" i="3"/>
  <c r="Q100" i="3" s="1"/>
  <c r="AH85" i="3"/>
  <c r="AH100" i="3" s="1"/>
  <c r="AH60" i="3"/>
  <c r="AH62" i="3" s="1"/>
  <c r="AH63" i="3" s="1"/>
  <c r="AH17" i="3"/>
  <c r="AH20" i="3" s="1"/>
  <c r="AH36" i="3"/>
  <c r="AG24" i="2"/>
  <c r="AG27" i="2" s="1"/>
  <c r="AG28" i="2"/>
  <c r="AG29" i="2"/>
  <c r="H60" i="8"/>
  <c r="H62" i="8" s="1"/>
  <c r="H63" i="8" s="1"/>
  <c r="H36" i="8"/>
  <c r="H17" i="8"/>
  <c r="H20" i="8" s="1"/>
  <c r="H85" i="8"/>
  <c r="H100" i="8" s="1"/>
  <c r="C17" i="7"/>
  <c r="C20" i="7" s="1"/>
  <c r="C60" i="7"/>
  <c r="C62" i="7" s="1"/>
  <c r="C63" i="7" s="1"/>
  <c r="C36" i="7"/>
  <c r="AJ60" i="8"/>
  <c r="AJ62" i="8" s="1"/>
  <c r="AJ63" i="8" s="1"/>
  <c r="AJ36" i="8"/>
  <c r="AJ17" i="8"/>
  <c r="AJ20" i="8" s="1"/>
  <c r="AJ85" i="8"/>
  <c r="AJ100" i="8" s="1"/>
  <c r="AH29" i="7"/>
  <c r="AH24" i="7"/>
  <c r="AH27" i="7" s="1"/>
  <c r="AH28" i="7"/>
  <c r="T17" i="8"/>
  <c r="T20" i="8" s="1"/>
  <c r="T85" i="8"/>
  <c r="T100" i="8" s="1"/>
  <c r="T60" i="8"/>
  <c r="T36" i="8"/>
  <c r="W85" i="3"/>
  <c r="W100" i="3" s="1"/>
  <c r="W17" i="3"/>
  <c r="W20" i="3" s="1"/>
  <c r="W60" i="3"/>
  <c r="W62" i="3" s="1"/>
  <c r="W63" i="3" s="1"/>
  <c r="W36" i="3"/>
  <c r="F85" i="3"/>
  <c r="F100" i="3" s="1"/>
  <c r="F36" i="3"/>
  <c r="F60" i="3"/>
  <c r="F62" i="3" s="1"/>
  <c r="F63" i="3" s="1"/>
  <c r="F17" i="3"/>
  <c r="F20" i="3" s="1"/>
  <c r="AY17" i="2"/>
  <c r="AY36" i="2"/>
  <c r="AY60" i="2"/>
  <c r="Q17" i="8"/>
  <c r="Q20" i="8" s="1"/>
  <c r="Q85" i="8"/>
  <c r="Q100" i="8" s="1"/>
  <c r="Q60" i="8"/>
  <c r="Q62" i="8" s="1"/>
  <c r="Q63" i="8" s="1"/>
  <c r="Q36" i="8"/>
  <c r="AH60" i="8"/>
  <c r="AH62" i="8" s="1"/>
  <c r="AH63" i="8" s="1"/>
  <c r="AH36" i="8"/>
  <c r="AH17" i="8"/>
  <c r="AH20" i="8" s="1"/>
  <c r="AH85" i="8"/>
  <c r="AH100" i="8" s="1"/>
  <c r="AA85" i="3"/>
  <c r="AA100" i="3" s="1"/>
  <c r="AA36" i="3"/>
  <c r="AA60" i="3"/>
  <c r="AA62" i="3" s="1"/>
  <c r="AA63" i="3" s="1"/>
  <c r="AA17" i="3"/>
  <c r="AA20" i="3" s="1"/>
  <c r="V17" i="3"/>
  <c r="V20" i="3" s="1"/>
  <c r="V60" i="3"/>
  <c r="V62" i="3" s="1"/>
  <c r="V63" i="3" s="1"/>
  <c r="V36" i="3"/>
  <c r="V85" i="3"/>
  <c r="V100" i="3" s="1"/>
  <c r="X85" i="3"/>
  <c r="X100" i="3" s="1"/>
  <c r="X36" i="3"/>
  <c r="X17" i="3"/>
  <c r="X20" i="3" s="1"/>
  <c r="X60" i="3"/>
  <c r="X62" i="3" s="1"/>
  <c r="X63" i="3" s="1"/>
  <c r="G60" i="3"/>
  <c r="G62" i="3" s="1"/>
  <c r="G63" i="3" s="1"/>
  <c r="G17" i="3"/>
  <c r="G20" i="3" s="1"/>
  <c r="G85" i="3"/>
  <c r="G100" i="3" s="1"/>
  <c r="G36" i="3"/>
  <c r="BA62" i="7" l="1"/>
  <c r="AY62" i="7"/>
  <c r="AX60" i="3"/>
  <c r="AX36" i="3"/>
  <c r="AX17" i="3"/>
  <c r="AX85" i="3"/>
  <c r="X28" i="3"/>
  <c r="X91" i="3" s="1"/>
  <c r="X24" i="3"/>
  <c r="X27" i="3" s="1"/>
  <c r="X43" i="3" s="1"/>
  <c r="X29" i="3"/>
  <c r="T62" i="8"/>
  <c r="T63" i="8"/>
  <c r="AY85" i="3"/>
  <c r="AY60" i="3"/>
  <c r="AY36" i="3"/>
  <c r="AY17" i="3"/>
  <c r="Y29" i="8"/>
  <c r="Y24" i="8"/>
  <c r="Y27" i="8" s="1"/>
  <c r="Y43" i="8" s="1"/>
  <c r="Y28" i="8"/>
  <c r="Y91" i="8" s="1"/>
  <c r="I43" i="2"/>
  <c r="I44" i="2" s="1"/>
  <c r="I32" i="2"/>
  <c r="E29" i="3"/>
  <c r="E24" i="3"/>
  <c r="E27" i="3" s="1"/>
  <c r="E43" i="3" s="1"/>
  <c r="E28" i="3"/>
  <c r="E91" i="3" s="1"/>
  <c r="S29" i="8"/>
  <c r="S24" i="8"/>
  <c r="S27" i="8" s="1"/>
  <c r="S43" i="8" s="1"/>
  <c r="S28" i="8"/>
  <c r="S91" i="8" s="1"/>
  <c r="D62" i="2"/>
  <c r="D63" i="2" s="1"/>
  <c r="U24" i="8"/>
  <c r="U27" i="8" s="1"/>
  <c r="U43" i="8" s="1"/>
  <c r="U28" i="8"/>
  <c r="U91" i="8" s="1"/>
  <c r="U29" i="8"/>
  <c r="Z24" i="8"/>
  <c r="Z27" i="8" s="1"/>
  <c r="Z43" i="8" s="1"/>
  <c r="Z28" i="8"/>
  <c r="Z91" i="8" s="1"/>
  <c r="Z29" i="8"/>
  <c r="AD29" i="3"/>
  <c r="AD24" i="3"/>
  <c r="AD27" i="3" s="1"/>
  <c r="AD43" i="3" s="1"/>
  <c r="AD28" i="3"/>
  <c r="AD91" i="3" s="1"/>
  <c r="I43" i="7"/>
  <c r="I44" i="7" s="1"/>
  <c r="I32" i="7"/>
  <c r="AM20" i="3"/>
  <c r="AD28" i="8"/>
  <c r="AD91" i="8" s="1"/>
  <c r="AD29" i="8"/>
  <c r="AD24" i="8"/>
  <c r="AD27" i="8" s="1"/>
  <c r="AD43" i="8" s="1"/>
  <c r="AH32" i="2"/>
  <c r="AH43" i="2"/>
  <c r="AH44" i="2" s="1"/>
  <c r="AZ20" i="7"/>
  <c r="AJ43" i="7"/>
  <c r="AJ44" i="7" s="1"/>
  <c r="AJ32" i="7"/>
  <c r="AF24" i="3"/>
  <c r="AF27" i="3" s="1"/>
  <c r="AF43" i="3" s="1"/>
  <c r="AF29" i="3"/>
  <c r="AF28" i="3"/>
  <c r="AF91" i="3" s="1"/>
  <c r="H28" i="3"/>
  <c r="H91" i="3" s="1"/>
  <c r="H24" i="3"/>
  <c r="H27" i="3" s="1"/>
  <c r="H43" i="3" s="1"/>
  <c r="H44" i="3" s="1"/>
  <c r="H29" i="3"/>
  <c r="E29" i="8"/>
  <c r="E28" i="8"/>
  <c r="E91" i="8" s="1"/>
  <c r="E24" i="8"/>
  <c r="E27" i="8" s="1"/>
  <c r="E43" i="8" s="1"/>
  <c r="P29" i="8"/>
  <c r="P28" i="8"/>
  <c r="P91" i="8" s="1"/>
  <c r="P24" i="8"/>
  <c r="P27" i="8" s="1"/>
  <c r="P43" i="8" s="1"/>
  <c r="R29" i="3"/>
  <c r="R24" i="3"/>
  <c r="R27" i="3" s="1"/>
  <c r="R43" i="3" s="1"/>
  <c r="R28" i="3"/>
  <c r="R91" i="3" s="1"/>
  <c r="Y62" i="3"/>
  <c r="Y63" i="3" s="1"/>
  <c r="AF32" i="7"/>
  <c r="AF43" i="7"/>
  <c r="AF44" i="7" s="1"/>
  <c r="AG29" i="3"/>
  <c r="AG28" i="3"/>
  <c r="AG91" i="3" s="1"/>
  <c r="AG24" i="3"/>
  <c r="AG27" i="3" s="1"/>
  <c r="AG43" i="3" s="1"/>
  <c r="C28" i="8"/>
  <c r="C24" i="8"/>
  <c r="C27" i="8" s="1"/>
  <c r="C43" i="8" s="1"/>
  <c r="C44" i="8" s="1"/>
  <c r="AF43" i="2"/>
  <c r="AF44" i="2" s="1"/>
  <c r="AF32" i="2"/>
  <c r="AC29" i="3"/>
  <c r="AC28" i="3"/>
  <c r="AC91" i="3" s="1"/>
  <c r="AC24" i="3"/>
  <c r="AC27" i="3" s="1"/>
  <c r="AC43" i="3" s="1"/>
  <c r="D28" i="2"/>
  <c r="D29" i="2" s="1"/>
  <c r="D24" i="2"/>
  <c r="D27" i="2" s="1"/>
  <c r="AH24" i="3"/>
  <c r="AH27" i="3" s="1"/>
  <c r="AH43" i="3" s="1"/>
  <c r="AH29" i="3"/>
  <c r="AH28" i="3"/>
  <c r="AH91" i="3" s="1"/>
  <c r="Q29" i="8"/>
  <c r="Q24" i="8"/>
  <c r="Q27" i="8" s="1"/>
  <c r="Q43" i="8" s="1"/>
  <c r="Q28" i="8"/>
  <c r="Q91" i="8" s="1"/>
  <c r="T29" i="8"/>
  <c r="T28" i="8"/>
  <c r="T91" i="8" s="1"/>
  <c r="T24" i="8"/>
  <c r="T27" i="8" s="1"/>
  <c r="T43" i="8" s="1"/>
  <c r="AI36" i="3"/>
  <c r="AI17" i="3"/>
  <c r="AI20" i="3" s="1"/>
  <c r="AI85" i="3"/>
  <c r="AI100" i="3" s="1"/>
  <c r="W29" i="8"/>
  <c r="W28" i="8"/>
  <c r="W91" i="8" s="1"/>
  <c r="W24" i="8"/>
  <c r="W27" i="8" s="1"/>
  <c r="W43" i="8" s="1"/>
  <c r="AG29" i="8"/>
  <c r="AG24" i="8"/>
  <c r="AG27" i="8" s="1"/>
  <c r="AG43" i="8" s="1"/>
  <c r="AG28" i="8"/>
  <c r="AG91" i="8" s="1"/>
  <c r="BA20" i="7"/>
  <c r="S62" i="3"/>
  <c r="S63" i="3" s="1"/>
  <c r="AG43" i="7"/>
  <c r="AG44" i="7" s="1"/>
  <c r="AG32" i="7"/>
  <c r="E29" i="2"/>
  <c r="E24" i="2"/>
  <c r="E27" i="2" s="1"/>
  <c r="E28" i="2"/>
  <c r="I28" i="3"/>
  <c r="I91" i="3" s="1"/>
  <c r="I29" i="3"/>
  <c r="I24" i="3"/>
  <c r="I27" i="3" s="1"/>
  <c r="I43" i="3" s="1"/>
  <c r="AZ15" i="8"/>
  <c r="AI17" i="8"/>
  <c r="AI20" i="8" s="1"/>
  <c r="AI85" i="8"/>
  <c r="AI100" i="8" s="1"/>
  <c r="AI36" i="8"/>
  <c r="AW85" i="3"/>
  <c r="AW60" i="3"/>
  <c r="AW36" i="3"/>
  <c r="AW17" i="3"/>
  <c r="F28" i="3"/>
  <c r="F91" i="3" s="1"/>
  <c r="F29" i="3"/>
  <c r="F24" i="3"/>
  <c r="F27" i="3" s="1"/>
  <c r="F43" i="3" s="1"/>
  <c r="F44" i="3" s="1"/>
  <c r="C28" i="2"/>
  <c r="C29" i="2" s="1"/>
  <c r="C24" i="2"/>
  <c r="C27" i="2" s="1"/>
  <c r="U24" i="3"/>
  <c r="U27" i="3" s="1"/>
  <c r="U43" i="3" s="1"/>
  <c r="U28" i="3"/>
  <c r="U91" i="3" s="1"/>
  <c r="U29" i="3"/>
  <c r="AF62" i="3"/>
  <c r="AF63" i="3" s="1"/>
  <c r="AY63" i="3" s="1"/>
  <c r="AI60" i="3"/>
  <c r="AI62" i="3" s="1"/>
  <c r="AI63" i="3" s="1"/>
  <c r="AZ63" i="3" s="1"/>
  <c r="R24" i="8"/>
  <c r="R27" i="8" s="1"/>
  <c r="R43" i="8" s="1"/>
  <c r="R28" i="8"/>
  <c r="R91" i="8" s="1"/>
  <c r="R29" i="8"/>
  <c r="AJ32" i="2"/>
  <c r="AJ43" i="2"/>
  <c r="AJ44" i="2" s="1"/>
  <c r="S29" i="3"/>
  <c r="S24" i="3"/>
  <c r="S27" i="3" s="1"/>
  <c r="S43" i="3" s="1"/>
  <c r="S28" i="3"/>
  <c r="S91" i="3" s="1"/>
  <c r="AM20" i="8"/>
  <c r="K29" i="3"/>
  <c r="K28" i="3"/>
  <c r="K91" i="3" s="1"/>
  <c r="K24" i="3"/>
  <c r="K27" i="3" s="1"/>
  <c r="K43" i="3" s="1"/>
  <c r="Y29" i="3"/>
  <c r="Y28" i="3"/>
  <c r="Y91" i="3" s="1"/>
  <c r="Y24" i="3"/>
  <c r="Y27" i="3" s="1"/>
  <c r="Y43" i="3" s="1"/>
  <c r="E28" i="7"/>
  <c r="E24" i="7"/>
  <c r="E27" i="7" s="1"/>
  <c r="E29" i="7"/>
  <c r="G28" i="8"/>
  <c r="G91" i="8" s="1"/>
  <c r="G24" i="8"/>
  <c r="G27" i="8" s="1"/>
  <c r="G43" i="8" s="1"/>
  <c r="G44" i="8" s="1"/>
  <c r="G29" i="8"/>
  <c r="I29" i="8"/>
  <c r="I24" i="8"/>
  <c r="I27" i="8" s="1"/>
  <c r="I43" i="8" s="1"/>
  <c r="I28" i="8"/>
  <c r="I91" i="8" s="1"/>
  <c r="D24" i="7"/>
  <c r="D27" i="7" s="1"/>
  <c r="D28" i="7"/>
  <c r="D29" i="7" s="1"/>
  <c r="BA62" i="2"/>
  <c r="AE28" i="3"/>
  <c r="AE91" i="3" s="1"/>
  <c r="AE24" i="3"/>
  <c r="AE27" i="3" s="1"/>
  <c r="AE43" i="3" s="1"/>
  <c r="AE29" i="3"/>
  <c r="AW85" i="8"/>
  <c r="AW60" i="8"/>
  <c r="AW36" i="8"/>
  <c r="AW17" i="8"/>
  <c r="AF29" i="8"/>
  <c r="AF24" i="8"/>
  <c r="AF27" i="8" s="1"/>
  <c r="AF43" i="8" s="1"/>
  <c r="AF28" i="8"/>
  <c r="AF91" i="8" s="1"/>
  <c r="AC28" i="8"/>
  <c r="AC91" i="8" s="1"/>
  <c r="AC29" i="8"/>
  <c r="AC24" i="8"/>
  <c r="AC27" i="8" s="1"/>
  <c r="AC43" i="8" s="1"/>
  <c r="AW63" i="3"/>
  <c r="V29" i="8"/>
  <c r="V24" i="8"/>
  <c r="V27" i="8" s="1"/>
  <c r="V43" i="8" s="1"/>
  <c r="V28" i="8"/>
  <c r="V91" i="8" s="1"/>
  <c r="H29" i="8"/>
  <c r="H28" i="8"/>
  <c r="H91" i="8" s="1"/>
  <c r="H24" i="8"/>
  <c r="H27" i="8" s="1"/>
  <c r="H43" i="8" s="1"/>
  <c r="H44" i="8" s="1"/>
  <c r="F29" i="8"/>
  <c r="F28" i="8"/>
  <c r="F91" i="8" s="1"/>
  <c r="F24" i="8"/>
  <c r="F27" i="8" s="1"/>
  <c r="F43" i="8" s="1"/>
  <c r="F44" i="8" s="1"/>
  <c r="AI29" i="7"/>
  <c r="AI24" i="7"/>
  <c r="AI27" i="7" s="1"/>
  <c r="AI28" i="7"/>
  <c r="AH24" i="8"/>
  <c r="AH27" i="8" s="1"/>
  <c r="AH43" i="8" s="1"/>
  <c r="AH29" i="8"/>
  <c r="AH28" i="8"/>
  <c r="AH91" i="8" s="1"/>
  <c r="AH43" i="7"/>
  <c r="AH44" i="7" s="1"/>
  <c r="AH32" i="7"/>
  <c r="AG43" i="2"/>
  <c r="AG44" i="2" s="1"/>
  <c r="AG32" i="2"/>
  <c r="Q62" i="3"/>
  <c r="Q63" i="3" s="1"/>
  <c r="T29" i="3"/>
  <c r="T24" i="3"/>
  <c r="T27" i="3" s="1"/>
  <c r="T43" i="3" s="1"/>
  <c r="T28" i="3"/>
  <c r="T91" i="3" s="1"/>
  <c r="D28" i="8"/>
  <c r="D24" i="8"/>
  <c r="D27" i="8" s="1"/>
  <c r="D43" i="8" s="1"/>
  <c r="D44" i="8" s="1"/>
  <c r="Z24" i="3"/>
  <c r="Z27" i="3" s="1"/>
  <c r="Z43" i="3" s="1"/>
  <c r="Z29" i="3"/>
  <c r="Z28" i="3"/>
  <c r="Z91" i="3" s="1"/>
  <c r="K62" i="3"/>
  <c r="K63" i="3" s="1"/>
  <c r="BA20" i="2"/>
  <c r="AY60" i="8"/>
  <c r="AY36" i="8"/>
  <c r="AY17" i="8"/>
  <c r="AY85" i="8"/>
  <c r="AX60" i="8"/>
  <c r="AX17" i="8"/>
  <c r="AX36" i="8"/>
  <c r="AX85" i="8"/>
  <c r="AB24" i="3"/>
  <c r="AB27" i="3" s="1"/>
  <c r="AB43" i="3" s="1"/>
  <c r="AB28" i="3"/>
  <c r="AB91" i="3" s="1"/>
  <c r="AB29" i="3"/>
  <c r="AJ29" i="8"/>
  <c r="AJ28" i="8"/>
  <c r="AJ91" i="8" s="1"/>
  <c r="AJ24" i="8"/>
  <c r="AJ27" i="8" s="1"/>
  <c r="AJ43" i="8" s="1"/>
  <c r="K28" i="8"/>
  <c r="K91" i="8" s="1"/>
  <c r="K29" i="8"/>
  <c r="K24" i="8"/>
  <c r="K27" i="8" s="1"/>
  <c r="K43" i="8" s="1"/>
  <c r="G24" i="3"/>
  <c r="G27" i="3" s="1"/>
  <c r="G43" i="3" s="1"/>
  <c r="G44" i="3" s="1"/>
  <c r="G29" i="3"/>
  <c r="G28" i="3"/>
  <c r="G91" i="3" s="1"/>
  <c r="W29" i="3"/>
  <c r="W28" i="3"/>
  <c r="W91" i="3" s="1"/>
  <c r="W24" i="3"/>
  <c r="W27" i="3" s="1"/>
  <c r="W43" i="3" s="1"/>
  <c r="C28" i="7"/>
  <c r="C29" i="7" s="1"/>
  <c r="C24" i="7"/>
  <c r="C27" i="7" s="1"/>
  <c r="AZ85" i="3"/>
  <c r="AZ60" i="3"/>
  <c r="AZ36" i="3"/>
  <c r="AZ17" i="3"/>
  <c r="Q28" i="3"/>
  <c r="Q91" i="3" s="1"/>
  <c r="Q29" i="3"/>
  <c r="Q24" i="3"/>
  <c r="Q27" i="3" s="1"/>
  <c r="Q43" i="3" s="1"/>
  <c r="AI29" i="2"/>
  <c r="AI28" i="2"/>
  <c r="AI24" i="2"/>
  <c r="AI27" i="2" s="1"/>
  <c r="AA29" i="8"/>
  <c r="AA24" i="8"/>
  <c r="AA27" i="8" s="1"/>
  <c r="AA43" i="8" s="1"/>
  <c r="AA28" i="8"/>
  <c r="AA91" i="8" s="1"/>
  <c r="C62" i="2"/>
  <c r="C63" i="2" s="1"/>
  <c r="AY62" i="2"/>
  <c r="D28" i="3"/>
  <c r="D24" i="3"/>
  <c r="D27" i="3" s="1"/>
  <c r="D43" i="3" s="1"/>
  <c r="D44" i="3" s="1"/>
  <c r="F24" i="2"/>
  <c r="F27" i="2" s="1"/>
  <c r="F28" i="2"/>
  <c r="F29" i="2"/>
  <c r="P29" i="3"/>
  <c r="P28" i="3"/>
  <c r="P91" i="3" s="1"/>
  <c r="P24" i="3"/>
  <c r="P27" i="3" s="1"/>
  <c r="P43" i="3" s="1"/>
  <c r="X29" i="8"/>
  <c r="X28" i="8"/>
  <c r="X91" i="8" s="1"/>
  <c r="X24" i="8"/>
  <c r="X27" i="8" s="1"/>
  <c r="X43" i="8" s="1"/>
  <c r="AB62" i="8"/>
  <c r="AB63" i="8"/>
  <c r="AW63" i="8" s="1"/>
  <c r="AA29" i="3"/>
  <c r="AA24" i="3"/>
  <c r="AA27" i="3" s="1"/>
  <c r="AA43" i="3" s="1"/>
  <c r="AA28" i="3"/>
  <c r="AA91" i="3" s="1"/>
  <c r="V29" i="3"/>
  <c r="V28" i="3"/>
  <c r="V91" i="3" s="1"/>
  <c r="V24" i="3"/>
  <c r="V27" i="3" s="1"/>
  <c r="V43" i="3" s="1"/>
  <c r="AY20" i="2"/>
  <c r="AZ62" i="7"/>
  <c r="AJ24" i="3"/>
  <c r="AJ27" i="3" s="1"/>
  <c r="AJ43" i="3" s="1"/>
  <c r="AJ29" i="3"/>
  <c r="AJ28" i="3"/>
  <c r="AJ91" i="3" s="1"/>
  <c r="AZ36" i="2"/>
  <c r="AZ17" i="2"/>
  <c r="AZ60" i="2"/>
  <c r="K62" i="8"/>
  <c r="K63" i="8"/>
  <c r="F29" i="7"/>
  <c r="F28" i="7"/>
  <c r="F24" i="7"/>
  <c r="F27" i="7" s="1"/>
  <c r="P62" i="8"/>
  <c r="P63" i="8" s="1"/>
  <c r="S62" i="8"/>
  <c r="S63" i="8" s="1"/>
  <c r="C62" i="8"/>
  <c r="C63" i="8" s="1"/>
  <c r="AE29" i="8"/>
  <c r="AE28" i="8"/>
  <c r="AE91" i="8" s="1"/>
  <c r="AE24" i="8"/>
  <c r="AE27" i="8" s="1"/>
  <c r="AE43" i="8" s="1"/>
  <c r="AY20" i="7"/>
  <c r="C24" i="3"/>
  <c r="C27" i="3" s="1"/>
  <c r="C43" i="3" s="1"/>
  <c r="C44" i="3" s="1"/>
  <c r="C28" i="3"/>
  <c r="AB29" i="8"/>
  <c r="AB28" i="8"/>
  <c r="AB91" i="8" s="1"/>
  <c r="AB24" i="8"/>
  <c r="AB27" i="8" s="1"/>
  <c r="AB43" i="8" s="1"/>
  <c r="AF62" i="8"/>
  <c r="AF63" i="8" s="1"/>
  <c r="AY63" i="8" s="1"/>
  <c r="AI60" i="8"/>
  <c r="AI62" i="8" s="1"/>
  <c r="AI63" i="8" s="1"/>
  <c r="AZ63" i="8" s="1"/>
  <c r="AD62" i="8"/>
  <c r="AD63" i="8" s="1"/>
  <c r="AX63" i="8" s="1"/>
  <c r="AX63" i="3"/>
  <c r="V62" i="8"/>
  <c r="V63" i="8" s="1"/>
  <c r="AX62" i="8" l="1"/>
  <c r="AZ20" i="2"/>
  <c r="F43" i="2"/>
  <c r="F44" i="2" s="1"/>
  <c r="F32" i="2"/>
  <c r="AX100" i="8"/>
  <c r="AG32" i="3"/>
  <c r="AG32" i="8"/>
  <c r="AW100" i="8"/>
  <c r="E43" i="7"/>
  <c r="E44" i="7" s="1"/>
  <c r="E32" i="7"/>
  <c r="BA28" i="7"/>
  <c r="BA24" i="7"/>
  <c r="BA29" i="7"/>
  <c r="AF32" i="8"/>
  <c r="AF32" i="3"/>
  <c r="AY32" i="2"/>
  <c r="AY44" i="7"/>
  <c r="AI44" i="7"/>
  <c r="AZ44" i="7" s="1"/>
  <c r="AH32" i="8"/>
  <c r="AH32" i="3"/>
  <c r="AM24" i="3"/>
  <c r="AM29" i="3"/>
  <c r="AM28" i="3"/>
  <c r="AM91" i="3" s="1"/>
  <c r="AJ32" i="8"/>
  <c r="BA32" i="8" s="1"/>
  <c r="AJ32" i="3"/>
  <c r="BA32" i="3" s="1"/>
  <c r="BA32" i="2"/>
  <c r="AM32" i="2"/>
  <c r="AY29" i="7"/>
  <c r="AY24" i="7"/>
  <c r="AY28" i="7"/>
  <c r="AZ20" i="3"/>
  <c r="AZ62" i="2"/>
  <c r="AG44" i="3"/>
  <c r="AG44" i="8"/>
  <c r="AI32" i="7"/>
  <c r="AZ32" i="7" s="1"/>
  <c r="AI43" i="7"/>
  <c r="AM29" i="8"/>
  <c r="AM24" i="8"/>
  <c r="AM28" i="8"/>
  <c r="AM91" i="8" s="1"/>
  <c r="AI28" i="8"/>
  <c r="AI91" i="8" s="1"/>
  <c r="AI24" i="8"/>
  <c r="AI27" i="8" s="1"/>
  <c r="AI43" i="8" s="1"/>
  <c r="AI29" i="8"/>
  <c r="E32" i="2"/>
  <c r="E43" i="2"/>
  <c r="E44" i="2" s="1"/>
  <c r="AF44" i="8"/>
  <c r="AF44" i="3"/>
  <c r="AI44" i="2"/>
  <c r="AY44" i="2"/>
  <c r="AY32" i="7"/>
  <c r="D91" i="8"/>
  <c r="D29" i="8"/>
  <c r="D43" i="7"/>
  <c r="D44" i="7" s="1"/>
  <c r="D32" i="7"/>
  <c r="AY28" i="2"/>
  <c r="AY29" i="2"/>
  <c r="AY24" i="2"/>
  <c r="D91" i="3"/>
  <c r="D29" i="3"/>
  <c r="AX20" i="8"/>
  <c r="AW20" i="3"/>
  <c r="AZ60" i="8"/>
  <c r="AZ17" i="8"/>
  <c r="AZ85" i="8"/>
  <c r="AZ36" i="8"/>
  <c r="AI29" i="3"/>
  <c r="AI24" i="3"/>
  <c r="AI27" i="3" s="1"/>
  <c r="AI43" i="3" s="1"/>
  <c r="AI28" i="3"/>
  <c r="AI91" i="3" s="1"/>
  <c r="AY20" i="3"/>
  <c r="F43" i="7"/>
  <c r="F44" i="7" s="1"/>
  <c r="F32" i="7"/>
  <c r="AH44" i="8"/>
  <c r="AH44" i="3"/>
  <c r="AY62" i="8"/>
  <c r="AI32" i="2"/>
  <c r="AI43" i="2"/>
  <c r="BA24" i="2"/>
  <c r="BA29" i="2"/>
  <c r="BA28" i="2"/>
  <c r="D43" i="2"/>
  <c r="D44" i="2" s="1"/>
  <c r="D32" i="2"/>
  <c r="C91" i="8"/>
  <c r="C29" i="8"/>
  <c r="BA32" i="7"/>
  <c r="AM32" i="7"/>
  <c r="I32" i="3"/>
  <c r="I32" i="8"/>
  <c r="AW62" i="3"/>
  <c r="BA44" i="7"/>
  <c r="AM44" i="7"/>
  <c r="BB44" i="7" s="1"/>
  <c r="I44" i="8"/>
  <c r="I44" i="3"/>
  <c r="AX100" i="3"/>
  <c r="C91" i="3"/>
  <c r="C29" i="3"/>
  <c r="AW62" i="8"/>
  <c r="AZ100" i="3"/>
  <c r="AY100" i="8"/>
  <c r="AW20" i="8"/>
  <c r="AZ62" i="3"/>
  <c r="C32" i="2"/>
  <c r="C43" i="2"/>
  <c r="C44" i="2" s="1"/>
  <c r="AX20" i="3"/>
  <c r="AX62" i="3"/>
  <c r="C43" i="7"/>
  <c r="C44" i="7" s="1"/>
  <c r="C32" i="7"/>
  <c r="AY20" i="8"/>
  <c r="AJ44" i="8"/>
  <c r="BA44" i="8" s="1"/>
  <c r="BA44" i="2"/>
  <c r="AJ44" i="3"/>
  <c r="BA44" i="3" s="1"/>
  <c r="AM44" i="2"/>
  <c r="AY62" i="3"/>
  <c r="AW100" i="3"/>
  <c r="AZ24" i="7"/>
  <c r="AZ28" i="7"/>
  <c r="AZ29" i="7"/>
  <c r="AY100" i="3"/>
  <c r="AZ44" i="2" l="1"/>
  <c r="AI44" i="3"/>
  <c r="AZ44" i="3" s="1"/>
  <c r="AI44" i="8"/>
  <c r="AZ44" i="8" s="1"/>
  <c r="AM27" i="3"/>
  <c r="AZ27" i="7"/>
  <c r="AI32" i="8"/>
  <c r="AZ32" i="8" s="1"/>
  <c r="AI32" i="3"/>
  <c r="AZ32" i="3" s="1"/>
  <c r="AY44" i="3"/>
  <c r="AZ32" i="2"/>
  <c r="AX28" i="3"/>
  <c r="AX24" i="3"/>
  <c r="AX29" i="3"/>
  <c r="AM32" i="3"/>
  <c r="BB32" i="3" s="1"/>
  <c r="AM32" i="8"/>
  <c r="BB32" i="8" s="1"/>
  <c r="BB32" i="2"/>
  <c r="BF32" i="2"/>
  <c r="AW28" i="8"/>
  <c r="AW24" i="8"/>
  <c r="AY24" i="3"/>
  <c r="AY28" i="3"/>
  <c r="AY29" i="3"/>
  <c r="AX28" i="8"/>
  <c r="AX29" i="8"/>
  <c r="AX24" i="8"/>
  <c r="F32" i="3"/>
  <c r="F32" i="8"/>
  <c r="D32" i="3"/>
  <c r="D32" i="8"/>
  <c r="AY27" i="2"/>
  <c r="AY24" i="8"/>
  <c r="AY28" i="8"/>
  <c r="AY29" i="8"/>
  <c r="AZ100" i="8"/>
  <c r="AM27" i="8"/>
  <c r="AZ24" i="3"/>
  <c r="AZ28" i="3"/>
  <c r="AZ29" i="3"/>
  <c r="BB32" i="7"/>
  <c r="BF32" i="7"/>
  <c r="AZ20" i="8"/>
  <c r="AZ62" i="8"/>
  <c r="E44" i="3"/>
  <c r="E44" i="8"/>
  <c r="BA27" i="7"/>
  <c r="C32" i="3"/>
  <c r="C32" i="8"/>
  <c r="E32" i="3"/>
  <c r="E32" i="8"/>
  <c r="AY32" i="8"/>
  <c r="AZ29" i="2"/>
  <c r="AZ24" i="2"/>
  <c r="AZ28" i="2"/>
  <c r="BB44" i="2"/>
  <c r="AM44" i="3"/>
  <c r="AM44" i="8"/>
  <c r="BA27" i="2"/>
  <c r="AY27" i="7"/>
  <c r="AY32" i="3"/>
  <c r="AW24" i="3"/>
  <c r="AW28" i="3"/>
  <c r="AY44" i="8"/>
  <c r="BB44" i="8" l="1"/>
  <c r="BF44" i="8"/>
  <c r="AZ27" i="3"/>
  <c r="AY27" i="3"/>
  <c r="AW27" i="3"/>
  <c r="BB44" i="3"/>
  <c r="BF44" i="3"/>
  <c r="AZ24" i="8"/>
  <c r="AZ28" i="8"/>
  <c r="AZ29" i="8"/>
  <c r="AY27" i="8"/>
  <c r="AX27" i="8"/>
  <c r="AZ43" i="7"/>
  <c r="AW91" i="3"/>
  <c r="AM43" i="8"/>
  <c r="AW27" i="8"/>
  <c r="AX27" i="3"/>
  <c r="BA43" i="2"/>
  <c r="AY91" i="3"/>
  <c r="AY43" i="2"/>
  <c r="AW91" i="8"/>
  <c r="AX91" i="3"/>
  <c r="AM43" i="3"/>
  <c r="AZ91" i="3"/>
  <c r="AZ27" i="2"/>
  <c r="BA43" i="7"/>
  <c r="AX91" i="8"/>
  <c r="AY43" i="7"/>
  <c r="AY91" i="8"/>
  <c r="AY43" i="8" l="1"/>
  <c r="AY43" i="3"/>
  <c r="AZ91" i="8"/>
  <c r="AZ43" i="2"/>
  <c r="AX43" i="3"/>
  <c r="AZ27" i="8"/>
  <c r="AZ43" i="3"/>
  <c r="AW43" i="8"/>
  <c r="AX43" i="8"/>
  <c r="AW43" i="3"/>
  <c r="AZ43" i="8" l="1"/>
  <c r="AK85" i="3" l="1"/>
  <c r="AK100" i="3" s="1"/>
  <c r="AK60" i="3"/>
  <c r="AK62" i="3" s="1"/>
  <c r="AK63" i="3" s="1"/>
  <c r="BA63" i="3" s="1"/>
  <c r="AK36" i="3"/>
  <c r="AK17" i="3"/>
  <c r="AK20" i="3" s="1"/>
  <c r="BA15" i="3"/>
  <c r="AK60" i="8"/>
  <c r="AK62" i="8" s="1"/>
  <c r="AK63" i="8" s="1"/>
  <c r="BA63" i="8" s="1"/>
  <c r="AK17" i="8"/>
  <c r="AK20" i="8" s="1"/>
  <c r="AK36" i="8"/>
  <c r="AK85" i="8"/>
  <c r="AK100" i="8" s="1"/>
  <c r="BA15" i="8"/>
  <c r="AK29" i="8" l="1"/>
  <c r="AK28" i="8"/>
  <c r="AK91" i="8" s="1"/>
  <c r="AK24" i="8"/>
  <c r="AK27" i="8" s="1"/>
  <c r="AK43" i="8" s="1"/>
  <c r="BA85" i="3"/>
  <c r="BA60" i="3"/>
  <c r="BA36" i="3"/>
  <c r="BA17" i="3"/>
  <c r="AK29" i="3"/>
  <c r="AK28" i="3"/>
  <c r="AK91" i="3" s="1"/>
  <c r="AK24" i="3"/>
  <c r="AK27" i="3" s="1"/>
  <c r="AK43" i="3" s="1"/>
  <c r="BA60" i="8"/>
  <c r="BA17" i="8"/>
  <c r="BA36" i="8"/>
  <c r="BA85" i="8"/>
  <c r="BA62" i="3" l="1"/>
  <c r="BA20" i="8"/>
  <c r="BA100" i="3"/>
  <c r="BA62" i="8"/>
  <c r="BA100" i="8"/>
  <c r="BA20" i="3"/>
  <c r="BA28" i="3" l="1"/>
  <c r="BA29" i="3"/>
  <c r="BA24" i="3"/>
  <c r="BA28" i="8"/>
  <c r="BA29" i="8"/>
  <c r="BA24" i="8"/>
  <c r="BA91" i="8" l="1"/>
  <c r="BA27" i="8"/>
  <c r="BA27" i="3"/>
  <c r="BA91" i="3"/>
  <c r="BA43" i="8" l="1"/>
  <c r="BA43" i="3"/>
  <c r="BB15" i="3" l="1"/>
  <c r="AL85" i="3"/>
  <c r="AL100" i="3" s="1"/>
  <c r="AL60" i="3"/>
  <c r="AL62" i="3" s="1"/>
  <c r="AL63" i="3" s="1"/>
  <c r="BB63" i="3" s="1"/>
  <c r="AL36" i="3"/>
  <c r="BF36" i="3" s="1"/>
  <c r="AL17" i="3"/>
  <c r="BF15" i="3"/>
  <c r="AL36" i="8"/>
  <c r="BF36" i="8" s="1"/>
  <c r="BB15" i="8"/>
  <c r="AL60" i="8"/>
  <c r="AL62" i="8" s="1"/>
  <c r="AL63" i="8" s="1"/>
  <c r="BB63" i="8" s="1"/>
  <c r="AL17" i="8"/>
  <c r="AL85" i="8"/>
  <c r="AL100" i="8" s="1"/>
  <c r="BF15" i="8"/>
  <c r="AL20" i="3" l="1"/>
  <c r="BF17" i="3"/>
  <c r="BB60" i="8"/>
  <c r="BB62" i="8" s="1"/>
  <c r="BB36" i="8"/>
  <c r="BB17" i="8"/>
  <c r="BB20" i="8" s="1"/>
  <c r="BB85" i="8"/>
  <c r="BB100" i="8" s="1"/>
  <c r="AL20" i="8"/>
  <c r="BF17" i="8"/>
  <c r="BB36" i="3"/>
  <c r="BB17" i="3"/>
  <c r="BB20" i="3" s="1"/>
  <c r="BB60" i="3"/>
  <c r="BB62" i="3" s="1"/>
  <c r="BB85" i="3"/>
  <c r="BB100" i="3" s="1"/>
  <c r="AL29" i="8" l="1"/>
  <c r="AL28" i="8"/>
  <c r="AL91" i="8" s="1"/>
  <c r="AL24" i="8"/>
  <c r="BF20" i="8"/>
  <c r="BB29" i="8"/>
  <c r="BB28" i="8"/>
  <c r="BB91" i="8" s="1"/>
  <c r="BB24" i="8"/>
  <c r="BB27" i="8" s="1"/>
  <c r="BB43" i="8" s="1"/>
  <c r="BB29" i="3"/>
  <c r="BB24" i="3"/>
  <c r="BB27" i="3" s="1"/>
  <c r="BB43" i="3" s="1"/>
  <c r="BB28" i="3"/>
  <c r="BB91" i="3" s="1"/>
  <c r="AL29" i="3"/>
  <c r="AL24" i="3"/>
  <c r="AL28" i="3"/>
  <c r="AL91" i="3" s="1"/>
  <c r="BF20" i="3"/>
  <c r="AL27" i="8" l="1"/>
  <c r="BF24" i="8"/>
  <c r="AL27" i="3"/>
  <c r="BF24" i="3"/>
  <c r="AL43" i="3" l="1"/>
  <c r="BF43" i="3" s="1"/>
  <c r="BF27" i="3"/>
  <c r="AL43" i="8"/>
  <c r="BF43" i="8" s="1"/>
  <c r="BF2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Pimanee Ekkachaiworrasin</author>
    <author>jittreeya.p</author>
    <author>Vikash</author>
    <author>Vikash Jalan</author>
  </authors>
  <commentList>
    <comment ref="F2" authorId="0" shapeId="0" xr:uid="{00000000-0006-0000-0200-000001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xr:uid="{00000000-0006-0000-0200-000002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xr:uid="{00000000-0006-0000-0200-000003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xr:uid="{00000000-0006-0000-0200-000004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0" shapeId="0" xr:uid="{00000000-0006-0000-0200-000005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W2" authorId="0" shapeId="0" xr:uid="{00000000-0006-0000-0200-000006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X2" authorId="1" shapeId="0" xr:uid="{00000000-0006-0000-0200-000007000000}">
      <text>
        <r>
          <rPr>
            <b/>
            <sz val="9"/>
            <color indexed="81"/>
            <rFont val="Tahoma"/>
            <family val="2"/>
          </rPr>
          <t>jittreeya.p:</t>
        </r>
        <r>
          <rPr>
            <sz val="9"/>
            <color indexed="81"/>
            <rFont val="Tahoma"/>
            <family val="2"/>
          </rPr>
          <t xml:space="preserve">
Restated 1Q15 with revaluation</t>
        </r>
      </text>
    </comment>
    <comment ref="Y2" authorId="2" shapeId="0" xr:uid="{00000000-0006-0000-0200-000008000000}">
      <text>
        <r>
          <rPr>
            <b/>
            <sz val="9"/>
            <color indexed="81"/>
            <rFont val="Tahoma"/>
            <family val="2"/>
          </rPr>
          <t>Vikash:</t>
        </r>
        <r>
          <rPr>
            <sz val="9"/>
            <color indexed="81"/>
            <rFont val="Tahoma"/>
            <family val="2"/>
          </rPr>
          <t xml:space="preserve">
Restated in 3Q15 with gain on bargain purchase in Cepsa Canada</t>
        </r>
      </text>
    </comment>
    <comment ref="Z2" authorId="0" shapeId="0" xr:uid="{00000000-0006-0000-0200-000009000000}">
      <text>
        <r>
          <rPr>
            <b/>
            <sz val="9"/>
            <color indexed="81"/>
            <rFont val="Tahoma"/>
            <family val="2"/>
          </rPr>
          <t>Pimanee Ekkachaiworrasin:</t>
        </r>
        <r>
          <rPr>
            <sz val="9"/>
            <color indexed="81"/>
            <rFont val="Tahoma"/>
            <family val="2"/>
          </rPr>
          <t xml:space="preserve">
Restated 3Q15 with revaluation</t>
        </r>
      </text>
    </comment>
    <comment ref="AC6" authorId="3" shapeId="0" xr:uid="{00000000-0006-0000-0200-00000A000000}">
      <text>
        <r>
          <rPr>
            <b/>
            <sz val="9"/>
            <color indexed="81"/>
            <rFont val="Tahoma"/>
            <family val="2"/>
          </rPr>
          <t>Vikash Jalan:</t>
        </r>
        <r>
          <rPr>
            <sz val="9"/>
            <color indexed="81"/>
            <rFont val="Tahoma"/>
            <family val="2"/>
          </rPr>
          <t xml:space="preserve">
Acquisition: BP Decatur (Aromatics Decatur) and Cepsa Spain (IVL Spain) volumes </t>
        </r>
      </text>
    </comment>
    <comment ref="AG6" authorId="3" shapeId="0" xr:uid="{00000000-0006-0000-0200-00000B00000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xr:uid="{00000000-0006-0000-0200-00000C00000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Z7" authorId="2" shapeId="0" xr:uid="{00000000-0006-0000-0200-00000D00000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AB7" authorId="3" shapeId="0" xr:uid="{00000000-0006-0000-0200-00000E00000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D7" authorId="3" shapeId="0" xr:uid="{00000000-0006-0000-0200-00000F000000}">
      <text>
        <r>
          <rPr>
            <b/>
            <sz val="9"/>
            <color indexed="81"/>
            <rFont val="Tahoma"/>
            <family val="2"/>
          </rPr>
          <t>Vikash Jalan:</t>
        </r>
        <r>
          <rPr>
            <sz val="9"/>
            <color indexed="81"/>
            <rFont val="Tahoma"/>
            <family val="2"/>
          </rPr>
          <t xml:space="preserve">
better demand</t>
        </r>
      </text>
    </comment>
    <comment ref="AE7" authorId="3" shapeId="0" xr:uid="{00000000-0006-0000-0200-000010000000}">
      <text>
        <r>
          <rPr>
            <b/>
            <sz val="9"/>
            <color indexed="81"/>
            <rFont val="Tahoma"/>
            <family val="2"/>
          </rPr>
          <t>Vikash Jalan:</t>
        </r>
        <r>
          <rPr>
            <sz val="9"/>
            <color indexed="81"/>
            <rFont val="Tahoma"/>
            <family val="2"/>
          </rPr>
          <t xml:space="preserve">
seasonal impact and nornal turnaround PTA in Thailand</t>
        </r>
      </text>
    </comment>
    <comment ref="AF7" authorId="3" shapeId="0" xr:uid="{00000000-0006-0000-0200-000011000000}">
      <text>
        <r>
          <rPr>
            <b/>
            <sz val="9"/>
            <color indexed="81"/>
            <rFont val="Tahoma"/>
            <family val="2"/>
          </rPr>
          <t>Vikash Jalan:</t>
        </r>
        <r>
          <rPr>
            <sz val="9"/>
            <color indexed="81"/>
            <rFont val="Tahoma"/>
            <family val="2"/>
          </rPr>
          <t xml:space="preserve">
Planned turnarounds</t>
        </r>
      </text>
    </comment>
    <comment ref="AH7" authorId="3" shapeId="0" xr:uid="{00000000-0006-0000-0200-00001200000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xr:uid="{00000000-0006-0000-0200-000013000000}">
      <text>
        <r>
          <rPr>
            <b/>
            <sz val="9"/>
            <color indexed="81"/>
            <rFont val="Tahoma"/>
            <family val="2"/>
          </rPr>
          <t>Vikash Jalan:</t>
        </r>
        <r>
          <rPr>
            <sz val="9"/>
            <color indexed="81"/>
            <rFont val="Tahoma"/>
            <family val="2"/>
          </rPr>
          <t xml:space="preserve">
Lower revenues on lower prices of products on lower crdue oil trend</t>
        </r>
      </text>
    </comment>
    <comment ref="AB15" authorId="3" shapeId="0" xr:uid="{00000000-0006-0000-0200-000014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xr:uid="{00000000-0006-0000-0200-000015000000}">
      <text>
        <r>
          <rPr>
            <b/>
            <sz val="9"/>
            <color indexed="81"/>
            <rFont val="Tahoma"/>
            <family val="2"/>
          </rPr>
          <t>Pimanee Ekkachaiworrasin:</t>
        </r>
        <r>
          <rPr>
            <sz val="9"/>
            <color indexed="81"/>
            <rFont val="Tahoma"/>
            <family val="2"/>
          </rPr>
          <t xml:space="preserve">
restate</t>
        </r>
      </text>
    </comment>
    <comment ref="G16" authorId="0" shapeId="0" xr:uid="{00000000-0006-0000-0200-000016000000}">
      <text>
        <r>
          <rPr>
            <b/>
            <sz val="9"/>
            <color indexed="81"/>
            <rFont val="Tahoma"/>
            <family val="2"/>
          </rPr>
          <t>Pimanee Ekkachaiworrasin:</t>
        </r>
        <r>
          <rPr>
            <sz val="9"/>
            <color indexed="81"/>
            <rFont val="Tahoma"/>
            <family val="2"/>
          </rPr>
          <t xml:space="preserve">
restate</t>
        </r>
      </text>
    </comment>
    <comment ref="T16" authorId="0" shapeId="0" xr:uid="{00000000-0006-0000-0200-000017000000}">
      <text>
        <r>
          <rPr>
            <b/>
            <sz val="9"/>
            <color indexed="81"/>
            <rFont val="Tahoma"/>
            <family val="2"/>
          </rPr>
          <t>Pimanee Ekkachaiworrasin:</t>
        </r>
        <r>
          <rPr>
            <sz val="9"/>
            <color indexed="81"/>
            <rFont val="Tahoma"/>
            <family val="2"/>
          </rPr>
          <t xml:space="preserve">
restate</t>
        </r>
      </text>
    </comment>
    <comment ref="U16" authorId="0" shapeId="0" xr:uid="{00000000-0006-0000-0200-000018000000}">
      <text>
        <r>
          <rPr>
            <b/>
            <sz val="9"/>
            <color indexed="81"/>
            <rFont val="Tahoma"/>
            <family val="2"/>
          </rPr>
          <t>Pimanee Ekkachaiworrasin:</t>
        </r>
        <r>
          <rPr>
            <sz val="9"/>
            <color indexed="81"/>
            <rFont val="Tahoma"/>
            <family val="2"/>
          </rPr>
          <t xml:space="preserve">
restate</t>
        </r>
      </text>
    </comment>
    <comment ref="V16" authorId="0" shapeId="0" xr:uid="{00000000-0006-0000-0200-000019000000}">
      <text>
        <r>
          <rPr>
            <b/>
            <sz val="9"/>
            <color indexed="81"/>
            <rFont val="Tahoma"/>
            <family val="2"/>
          </rPr>
          <t>Pimanee Ekkachaiworrasin:</t>
        </r>
        <r>
          <rPr>
            <sz val="9"/>
            <color indexed="81"/>
            <rFont val="Tahoma"/>
            <family val="2"/>
          </rPr>
          <t xml:space="preserve">
restate</t>
        </r>
      </text>
    </comment>
    <comment ref="W16" authorId="0" shapeId="0" xr:uid="{00000000-0006-0000-0200-00001A000000}">
      <text>
        <r>
          <rPr>
            <b/>
            <sz val="9"/>
            <color indexed="81"/>
            <rFont val="Tahoma"/>
            <family val="2"/>
          </rPr>
          <t>Pimanee Ekkachaiworrasin:</t>
        </r>
        <r>
          <rPr>
            <sz val="9"/>
            <color indexed="81"/>
            <rFont val="Tahoma"/>
            <family val="2"/>
          </rPr>
          <t xml:space="preserve">
restate</t>
        </r>
      </text>
    </comment>
    <comment ref="Z16" authorId="0" shapeId="0" xr:uid="{00000000-0006-0000-0200-00001B000000}">
      <text>
        <r>
          <rPr>
            <b/>
            <sz val="9"/>
            <color indexed="81"/>
            <rFont val="Tahoma"/>
            <family val="2"/>
          </rPr>
          <t>Pimanee Ekkachaiworrasin:</t>
        </r>
        <r>
          <rPr>
            <sz val="9"/>
            <color indexed="81"/>
            <rFont val="Tahoma"/>
            <family val="2"/>
          </rPr>
          <t xml:space="preserve">
restated
</t>
        </r>
      </text>
    </comment>
    <comment ref="AB16" authorId="3" shapeId="0" xr:uid="{00000000-0006-0000-0200-00001C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D16" authorId="3" shapeId="0" xr:uid="{00000000-0006-0000-0200-00001D000000}">
      <text>
        <r>
          <rPr>
            <b/>
            <sz val="9"/>
            <color indexed="81"/>
            <rFont val="Tahoma"/>
            <family val="2"/>
          </rPr>
          <t>Vikash Jalan:</t>
        </r>
        <r>
          <rPr>
            <sz val="9"/>
            <color indexed="81"/>
            <rFont val="Tahoma"/>
            <family val="2"/>
          </rPr>
          <t xml:space="preserve">
lower with Artenius Turkey accounting impairment in 2Q16</t>
        </r>
      </text>
    </comment>
    <comment ref="AF19" authorId="3" shapeId="0" xr:uid="{00000000-0006-0000-0200-00001E000000}">
      <text>
        <r>
          <rPr>
            <b/>
            <sz val="9"/>
            <color indexed="81"/>
            <rFont val="Tahoma"/>
            <family val="2"/>
          </rPr>
          <t>Vikash Jalan:</t>
        </r>
        <r>
          <rPr>
            <sz val="9"/>
            <color indexed="81"/>
            <rFont val="Tahoma"/>
            <family val="2"/>
          </rPr>
          <t xml:space="preserve">
Mainly driven positively by India JV</t>
        </r>
      </text>
    </comment>
    <comment ref="AG19" authorId="3" shapeId="0" xr:uid="{00000000-0006-0000-0200-00001F00000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xr:uid="{00000000-0006-0000-0200-000020000000}">
      <text>
        <r>
          <rPr>
            <b/>
            <sz val="9"/>
            <color indexed="81"/>
            <rFont val="Tahoma"/>
            <family val="2"/>
          </rPr>
          <t>Vikash:</t>
        </r>
        <r>
          <rPr>
            <sz val="9"/>
            <color indexed="81"/>
            <rFont val="Tahoma"/>
            <family val="2"/>
          </rPr>
          <t xml:space="preserve">
Deferred Tax not applicablein Thailand as per Thai GAAP</t>
        </r>
      </text>
    </comment>
    <comment ref="D22" authorId="2" shapeId="0" xr:uid="{00000000-0006-0000-0200-000021000000}">
      <text>
        <r>
          <rPr>
            <b/>
            <sz val="9"/>
            <color indexed="81"/>
            <rFont val="Tahoma"/>
            <family val="2"/>
          </rPr>
          <t>Vikash:</t>
        </r>
        <r>
          <rPr>
            <sz val="9"/>
            <color indexed="81"/>
            <rFont val="Tahoma"/>
            <family val="2"/>
          </rPr>
          <t xml:space="preserve">
Deferred Tax not applicablein Thailand as per Thai GAAP</t>
        </r>
      </text>
    </comment>
    <comment ref="F22" authorId="0" shapeId="0" xr:uid="{00000000-0006-0000-0200-000022000000}">
      <text>
        <r>
          <rPr>
            <b/>
            <sz val="9"/>
            <color indexed="81"/>
            <rFont val="Tahoma"/>
            <family val="2"/>
          </rPr>
          <t>Pimanee Ekkachaiworrasin:</t>
        </r>
        <r>
          <rPr>
            <sz val="9"/>
            <color indexed="81"/>
            <rFont val="Tahoma"/>
            <family val="2"/>
          </rPr>
          <t xml:space="preserve">
restate</t>
        </r>
      </text>
    </comment>
    <comment ref="G22" authorId="0" shapeId="0" xr:uid="{00000000-0006-0000-0200-000023000000}">
      <text>
        <r>
          <rPr>
            <b/>
            <sz val="9"/>
            <color indexed="81"/>
            <rFont val="Tahoma"/>
            <family val="2"/>
          </rPr>
          <t>Pimanee Ekkachaiworrasin:</t>
        </r>
        <r>
          <rPr>
            <sz val="9"/>
            <color indexed="81"/>
            <rFont val="Tahoma"/>
            <family val="2"/>
          </rPr>
          <t xml:space="preserve">
restate</t>
        </r>
      </text>
    </comment>
    <comment ref="T22" authorId="0" shapeId="0" xr:uid="{00000000-0006-0000-0200-000024000000}">
      <text>
        <r>
          <rPr>
            <b/>
            <sz val="9"/>
            <color indexed="81"/>
            <rFont val="Tahoma"/>
            <family val="2"/>
          </rPr>
          <t>Pimanee Ekkachaiworrasin:</t>
        </r>
        <r>
          <rPr>
            <sz val="9"/>
            <color indexed="81"/>
            <rFont val="Tahoma"/>
            <family val="2"/>
          </rPr>
          <t xml:space="preserve">
restate</t>
        </r>
      </text>
    </comment>
    <comment ref="U22" authorId="0" shapeId="0" xr:uid="{00000000-0006-0000-0200-000025000000}">
      <text>
        <r>
          <rPr>
            <b/>
            <sz val="9"/>
            <color indexed="81"/>
            <rFont val="Tahoma"/>
            <family val="2"/>
          </rPr>
          <t>Pimanee Ekkachaiworrasin:</t>
        </r>
        <r>
          <rPr>
            <sz val="9"/>
            <color indexed="81"/>
            <rFont val="Tahoma"/>
            <family val="2"/>
          </rPr>
          <t xml:space="preserve">
restate</t>
        </r>
      </text>
    </comment>
    <comment ref="V22" authorId="0" shapeId="0" xr:uid="{00000000-0006-0000-0200-000026000000}">
      <text>
        <r>
          <rPr>
            <b/>
            <sz val="9"/>
            <color indexed="81"/>
            <rFont val="Tahoma"/>
            <family val="2"/>
          </rPr>
          <t>Pimanee Ekkachaiworrasin:</t>
        </r>
        <r>
          <rPr>
            <sz val="9"/>
            <color indexed="81"/>
            <rFont val="Tahoma"/>
            <family val="2"/>
          </rPr>
          <t xml:space="preserve">
restate</t>
        </r>
      </text>
    </comment>
    <comment ref="W22" authorId="0" shapeId="0" xr:uid="{00000000-0006-0000-0200-000027000000}">
      <text>
        <r>
          <rPr>
            <b/>
            <sz val="9"/>
            <color indexed="81"/>
            <rFont val="Tahoma"/>
            <family val="2"/>
          </rPr>
          <t>Pimanee Ekkachaiworrasin:</t>
        </r>
        <r>
          <rPr>
            <sz val="9"/>
            <color indexed="81"/>
            <rFont val="Tahoma"/>
            <family val="2"/>
          </rPr>
          <t xml:space="preserve">
restate</t>
        </r>
      </text>
    </comment>
    <comment ref="Z22" authorId="0" shapeId="0" xr:uid="{00000000-0006-0000-0200-000028000000}">
      <text>
        <r>
          <rPr>
            <b/>
            <sz val="9"/>
            <color indexed="81"/>
            <rFont val="Tahoma"/>
            <family val="2"/>
          </rPr>
          <t>Pimanee Ekkachaiworrasin:</t>
        </r>
        <r>
          <rPr>
            <sz val="9"/>
            <color indexed="81"/>
            <rFont val="Tahoma"/>
            <family val="2"/>
          </rPr>
          <t xml:space="preserve">
restate</t>
        </r>
      </text>
    </comment>
    <comment ref="AA22" authorId="3" shapeId="0" xr:uid="{00000000-0006-0000-0200-00002900000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xr:uid="{00000000-0006-0000-0200-00002A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xr:uid="{00000000-0006-0000-0200-00002B000000}">
      <text>
        <r>
          <rPr>
            <b/>
            <sz val="9"/>
            <color indexed="81"/>
            <rFont val="Tahoma"/>
            <family val="2"/>
          </rPr>
          <t>Vikash:</t>
        </r>
        <r>
          <rPr>
            <sz val="9"/>
            <color indexed="81"/>
            <rFont val="Tahoma"/>
            <family val="2"/>
          </rPr>
          <t xml:space="preserve">
Not calculated Yet</t>
        </r>
      </text>
    </comment>
    <comment ref="D23" authorId="2" shapeId="0" xr:uid="{00000000-0006-0000-0200-00002C000000}">
      <text>
        <r>
          <rPr>
            <b/>
            <sz val="9"/>
            <color indexed="81"/>
            <rFont val="Tahoma"/>
            <family val="2"/>
          </rPr>
          <t>Vikash:</t>
        </r>
        <r>
          <rPr>
            <sz val="9"/>
            <color indexed="81"/>
            <rFont val="Tahoma"/>
            <family val="2"/>
          </rPr>
          <t xml:space="preserve">
Not calculated Yet</t>
        </r>
      </text>
    </comment>
    <comment ref="D25" authorId="2" shapeId="0" xr:uid="{00000000-0006-0000-0200-00002D00000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xr:uid="{00000000-0006-0000-0200-00002E000000}">
      <text>
        <r>
          <rPr>
            <b/>
            <sz val="9"/>
            <color indexed="81"/>
            <rFont val="Tahoma"/>
            <family val="2"/>
          </rPr>
          <t>Pimanee Ekkachaiworrasin:</t>
        </r>
        <r>
          <rPr>
            <sz val="9"/>
            <color indexed="81"/>
            <rFont val="Tahoma"/>
            <family val="2"/>
          </rPr>
          <t xml:space="preserve">
restate</t>
        </r>
      </text>
    </comment>
    <comment ref="G25" authorId="0" shapeId="0" xr:uid="{00000000-0006-0000-0200-00002F000000}">
      <text>
        <r>
          <rPr>
            <b/>
            <sz val="9"/>
            <color indexed="81"/>
            <rFont val="Tahoma"/>
            <family val="2"/>
          </rPr>
          <t>Pimanee Ekkachaiworrasin:</t>
        </r>
        <r>
          <rPr>
            <sz val="9"/>
            <color indexed="81"/>
            <rFont val="Tahoma"/>
            <family val="2"/>
          </rPr>
          <t xml:space="preserve">
restate</t>
        </r>
      </text>
    </comment>
    <comment ref="Z25" authorId="0" shapeId="0" xr:uid="{00000000-0006-0000-0200-000030000000}">
      <text>
        <r>
          <rPr>
            <b/>
            <sz val="9"/>
            <color indexed="81"/>
            <rFont val="Tahoma"/>
            <family val="2"/>
          </rPr>
          <t>Pimanee Ekkachaiworrasin:</t>
        </r>
        <r>
          <rPr>
            <sz val="9"/>
            <color indexed="81"/>
            <rFont val="Tahoma"/>
            <family val="2"/>
          </rPr>
          <t xml:space="preserve">
restate</t>
        </r>
      </text>
    </comment>
    <comment ref="C28" authorId="2" shapeId="0" xr:uid="{00000000-0006-0000-0200-000031000000}">
      <text>
        <r>
          <rPr>
            <b/>
            <sz val="9"/>
            <color indexed="81"/>
            <rFont val="Tahoma"/>
            <family val="2"/>
          </rPr>
          <t>Vikash:</t>
        </r>
        <r>
          <rPr>
            <sz val="9"/>
            <color indexed="81"/>
            <rFont val="Tahoma"/>
            <family val="2"/>
          </rPr>
          <t xml:space="preserve">
Deferred Tax not applicablein Thailand as per Thai GAAP</t>
        </r>
      </text>
    </comment>
    <comment ref="D28" authorId="2" shapeId="0" xr:uid="{00000000-0006-0000-0200-000032000000}">
      <text>
        <r>
          <rPr>
            <b/>
            <sz val="9"/>
            <color indexed="81"/>
            <rFont val="Tahoma"/>
            <family val="2"/>
          </rPr>
          <t>Vikash:</t>
        </r>
        <r>
          <rPr>
            <sz val="9"/>
            <color indexed="81"/>
            <rFont val="Tahoma"/>
            <family val="2"/>
          </rPr>
          <t xml:space="preserve">
Deferred Tax not applicablein Thailand as per Thai GAAP</t>
        </r>
      </text>
    </comment>
    <comment ref="P29" authorId="3" shapeId="0" xr:uid="{00000000-0006-0000-0200-000033000000}">
      <text>
        <r>
          <rPr>
            <b/>
            <sz val="9"/>
            <color indexed="81"/>
            <rFont val="Tahoma"/>
            <family val="2"/>
          </rPr>
          <t>Vikash Jalan:</t>
        </r>
        <r>
          <rPr>
            <sz val="9"/>
            <color indexed="81"/>
            <rFont val="Tahoma"/>
            <family val="2"/>
          </rPr>
          <t xml:space="preserve">
due to regional mix and lower profits</t>
        </r>
      </text>
    </comment>
    <comment ref="C31" authorId="2" shapeId="0" xr:uid="{00000000-0006-0000-0200-000034000000}">
      <text>
        <r>
          <rPr>
            <b/>
            <sz val="9"/>
            <color indexed="81"/>
            <rFont val="Tahoma"/>
            <family val="2"/>
          </rPr>
          <t>Vikash:</t>
        </r>
        <r>
          <rPr>
            <sz val="9"/>
            <color indexed="81"/>
            <rFont val="Tahoma"/>
            <family val="2"/>
          </rPr>
          <t xml:space="preserve">
IPO Feb 2010</t>
        </r>
      </text>
    </comment>
    <comment ref="D31" authorId="2" shapeId="0" xr:uid="{00000000-0006-0000-0200-000035000000}">
      <text>
        <r>
          <rPr>
            <b/>
            <sz val="9"/>
            <color indexed="81"/>
            <rFont val="Tahoma"/>
            <family val="2"/>
          </rPr>
          <t>Vikash:</t>
        </r>
        <r>
          <rPr>
            <sz val="9"/>
            <color indexed="81"/>
            <rFont val="Tahoma"/>
            <family val="2"/>
          </rPr>
          <t xml:space="preserve">
Right Issue Feb 2011</t>
        </r>
      </text>
    </comment>
    <comment ref="AH31" authorId="3" shapeId="0" xr:uid="{00000000-0006-0000-0200-000036000000}">
      <text>
        <r>
          <rPr>
            <b/>
            <sz val="9"/>
            <color indexed="81"/>
            <rFont val="Tahoma"/>
            <family val="2"/>
          </rPr>
          <t>Vikash Jalan:</t>
        </r>
        <r>
          <rPr>
            <sz val="9"/>
            <color indexed="81"/>
            <rFont val="Tahoma"/>
            <family val="2"/>
          </rPr>
          <t xml:space="preserve">
Wt average for 3Q17 with IVL W1 issuance</t>
        </r>
      </text>
    </comment>
    <comment ref="AF35" authorId="3" shapeId="0" xr:uid="{00000000-0006-0000-0200-000037000000}">
      <text>
        <r>
          <rPr>
            <b/>
            <sz val="9"/>
            <color indexed="81"/>
            <rFont val="Tahoma"/>
            <family val="2"/>
          </rPr>
          <t>Vikash Jalan:</t>
        </r>
        <r>
          <rPr>
            <sz val="9"/>
            <color indexed="81"/>
            <rFont val="Tahoma"/>
            <family val="2"/>
          </rPr>
          <t xml:space="preserve">
Higher prices and some lag imapct</t>
        </r>
      </text>
    </comment>
    <comment ref="AG35" authorId="3" shapeId="0" xr:uid="{00000000-0006-0000-0200-00003800000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7" authorId="3" shapeId="0" xr:uid="{00000000-0006-0000-0200-00003900000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Y37" authorId="2" shapeId="0" xr:uid="{00000000-0006-0000-0200-00003A000000}">
      <text>
        <r>
          <rPr>
            <b/>
            <sz val="9"/>
            <color indexed="81"/>
            <rFont val="Tahoma"/>
            <family val="2"/>
          </rPr>
          <t>Vikash:</t>
        </r>
        <r>
          <rPr>
            <sz val="9"/>
            <color indexed="81"/>
            <rFont val="Tahoma"/>
            <family val="2"/>
          </rPr>
          <t xml:space="preserve">
Mainly gain on bargain purchase on Polyplex PET, Bangkok Polyester and Cepsa Canada</t>
        </r>
      </text>
    </comment>
    <comment ref="AB37" authorId="3" shapeId="0" xr:uid="{00000000-0006-0000-0200-00003B000000}">
      <text>
        <r>
          <rPr>
            <b/>
            <sz val="9"/>
            <color indexed="81"/>
            <rFont val="Tahoma"/>
            <family val="2"/>
          </rPr>
          <t>Vikash Jalan:</t>
        </r>
        <r>
          <rPr>
            <sz val="9"/>
            <color indexed="81"/>
            <rFont val="Tahoma"/>
            <family val="2"/>
          </rPr>
          <t xml:space="preserve">
Mainly gain on bargain purchase income on the acquisition of BP Decatur completed on 31 March 2016</t>
        </r>
      </text>
    </comment>
    <comment ref="AC37" authorId="3" shapeId="0" xr:uid="{00000000-0006-0000-0200-00003C000000}">
      <text>
        <r>
          <rPr>
            <b/>
            <sz val="9"/>
            <color indexed="81"/>
            <rFont val="Tahoma"/>
            <family val="2"/>
          </rPr>
          <t>Vikash Jalan:</t>
        </r>
        <r>
          <rPr>
            <sz val="9"/>
            <color indexed="81"/>
            <rFont val="Tahoma"/>
            <family val="2"/>
          </rPr>
          <t xml:space="preserve">
Mainly on gain on bargin purchase on Aromatics Decatur and IVL Spain acquisition</t>
        </r>
      </text>
    </comment>
    <comment ref="AD37" authorId="3" shapeId="0" xr:uid="{00000000-0006-0000-0200-00003D00000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E40" authorId="3" shapeId="0" xr:uid="{00000000-0006-0000-0200-00003E000000}">
      <text>
        <r>
          <rPr>
            <b/>
            <sz val="9"/>
            <color indexed="81"/>
            <rFont val="Tahoma"/>
            <family val="2"/>
          </rPr>
          <t>Vikash Jalan:</t>
        </r>
        <r>
          <rPr>
            <sz val="9"/>
            <color indexed="81"/>
            <rFont val="Tahoma"/>
            <family val="2"/>
          </rPr>
          <t xml:space="preserve">
Mainly tax reversal in Asia with a new tax negotiation with authorities</t>
        </r>
      </text>
    </comment>
    <comment ref="A42" authorId="2" shapeId="0" xr:uid="{00000000-0006-0000-0200-00003F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AB46" authorId="3" shapeId="0" xr:uid="{00000000-0006-0000-0200-000040000000}">
      <text>
        <r>
          <rPr>
            <b/>
            <sz val="9"/>
            <color indexed="81"/>
            <rFont val="Tahoma"/>
            <family val="2"/>
          </rPr>
          <t>Vikash Jalan:</t>
        </r>
        <r>
          <rPr>
            <sz val="9"/>
            <color indexed="81"/>
            <rFont val="Tahoma"/>
            <family val="2"/>
          </rPr>
          <t xml:space="preserve">
Higher with the payment for BP Decatur acqusition on 31 March 2016</t>
        </r>
      </text>
    </comment>
    <comment ref="AC46" authorId="3" shapeId="0" xr:uid="{00000000-0006-0000-0200-000041000000}">
      <text>
        <r>
          <rPr>
            <b/>
            <sz val="9"/>
            <color indexed="81"/>
            <rFont val="Tahoma"/>
            <family val="2"/>
          </rPr>
          <t>Vikash Jalan:</t>
        </r>
        <r>
          <rPr>
            <sz val="9"/>
            <color indexed="81"/>
            <rFont val="Tahoma"/>
            <family val="2"/>
          </rPr>
          <t xml:space="preserve">
Higher with acquisition payment and working capital outflow on rising prices </t>
        </r>
      </text>
    </comment>
    <comment ref="AD48" authorId="3" shapeId="0" xr:uid="{00000000-0006-0000-0200-000042000000}">
      <text>
        <r>
          <rPr>
            <b/>
            <sz val="9"/>
            <color indexed="81"/>
            <rFont val="Tahoma"/>
            <family val="2"/>
          </rPr>
          <t>Vikash Jalan:</t>
        </r>
        <r>
          <rPr>
            <sz val="9"/>
            <color indexed="81"/>
            <rFont val="Tahoma"/>
            <family val="2"/>
          </rPr>
          <t xml:space="preserve">
Lowered debt with strong cash flow and lower capex</t>
        </r>
      </text>
    </comment>
    <comment ref="Z49" authorId="2" shapeId="0" xr:uid="{00000000-0006-0000-0200-000043000000}">
      <text>
        <r>
          <rPr>
            <b/>
            <sz val="9"/>
            <color indexed="81"/>
            <rFont val="Tahoma"/>
            <family val="2"/>
          </rPr>
          <t>Vikash:</t>
        </r>
        <r>
          <rPr>
            <sz val="9"/>
            <color indexed="81"/>
            <rFont val="Tahoma"/>
            <family val="2"/>
          </rPr>
          <t xml:space="preserve">
Mainly Rotterdam Expansion and Ethylene Cracker in the USA</t>
        </r>
      </text>
    </comment>
    <comment ref="AB49" authorId="3" shapeId="0" xr:uid="{00000000-0006-0000-0200-00004400000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C49" authorId="3" shapeId="0" xr:uid="{00000000-0006-0000-0200-000045000000}">
      <text>
        <r>
          <rPr>
            <b/>
            <sz val="9"/>
            <color indexed="81"/>
            <rFont val="Tahoma"/>
            <family val="2"/>
          </rPr>
          <t>Vikash Jalan:</t>
        </r>
        <r>
          <rPr>
            <sz val="9"/>
            <color indexed="81"/>
            <rFont val="Tahoma"/>
            <family val="2"/>
          </rPr>
          <t xml:space="preserve">
Gas Cracker, Rotterdam PTA expansion and others</t>
        </r>
      </text>
    </comment>
    <comment ref="AD49" authorId="3" shapeId="0" xr:uid="{00000000-0006-0000-0200-000046000000}">
      <text>
        <r>
          <rPr>
            <b/>
            <sz val="9"/>
            <color indexed="81"/>
            <rFont val="Tahoma"/>
            <family val="2"/>
          </rPr>
          <t>Vikash Jalan:</t>
        </r>
        <r>
          <rPr>
            <sz val="9"/>
            <color indexed="81"/>
            <rFont val="Tahoma"/>
            <family val="2"/>
          </rPr>
          <t xml:space="preserve">
Gas Cracker, Rotterdam PTA expansion and others</t>
        </r>
      </text>
    </comment>
    <comment ref="AG50" authorId="3" shapeId="0" xr:uid="{00000000-0006-0000-0200-000047000000}">
      <text>
        <r>
          <rPr>
            <b/>
            <sz val="9"/>
            <color indexed="81"/>
            <rFont val="Tahoma"/>
            <family val="2"/>
          </rPr>
          <t>Vikash Jalan:</t>
        </r>
        <r>
          <rPr>
            <sz val="9"/>
            <color indexed="81"/>
            <rFont val="Tahoma"/>
            <family val="2"/>
          </rPr>
          <t xml:space="preserve">
Increase mainly due to the payment of Glanztoff acquisition in May 2017</t>
        </r>
      </text>
    </comment>
    <comment ref="F51" authorId="0" shapeId="0" xr:uid="{00000000-0006-0000-0200-000048000000}">
      <text>
        <r>
          <rPr>
            <b/>
            <sz val="9"/>
            <color indexed="81"/>
            <rFont val="Tahoma"/>
            <family val="2"/>
          </rPr>
          <t>Pimanee Ekkachaiworrasin:</t>
        </r>
        <r>
          <rPr>
            <sz val="9"/>
            <color indexed="81"/>
            <rFont val="Tahoma"/>
            <family val="2"/>
          </rPr>
          <t xml:space="preserve">
restate</t>
        </r>
      </text>
    </comment>
    <comment ref="G51" authorId="0" shapeId="0" xr:uid="{00000000-0006-0000-0200-000049000000}">
      <text>
        <r>
          <rPr>
            <b/>
            <sz val="9"/>
            <color indexed="81"/>
            <rFont val="Tahoma"/>
            <family val="2"/>
          </rPr>
          <t>Pimanee Ekkachaiworrasin:</t>
        </r>
        <r>
          <rPr>
            <sz val="9"/>
            <color indexed="81"/>
            <rFont val="Tahoma"/>
            <family val="2"/>
          </rPr>
          <t xml:space="preserve">
restate</t>
        </r>
      </text>
    </comment>
    <comment ref="T51" authorId="0" shapeId="0" xr:uid="{00000000-0006-0000-0200-00004A000000}">
      <text>
        <r>
          <rPr>
            <b/>
            <sz val="9"/>
            <color indexed="81"/>
            <rFont val="Tahoma"/>
            <family val="2"/>
          </rPr>
          <t>Pimanee Ekkachaiworrasin:</t>
        </r>
        <r>
          <rPr>
            <sz val="9"/>
            <color indexed="81"/>
            <rFont val="Tahoma"/>
            <family val="2"/>
          </rPr>
          <t xml:space="preserve">
restate</t>
        </r>
      </text>
    </comment>
    <comment ref="U51" authorId="0" shapeId="0" xr:uid="{00000000-0006-0000-0200-00004B000000}">
      <text>
        <r>
          <rPr>
            <b/>
            <sz val="9"/>
            <color indexed="81"/>
            <rFont val="Tahoma"/>
            <family val="2"/>
          </rPr>
          <t>Pimanee Ekkachaiworrasin:</t>
        </r>
        <r>
          <rPr>
            <sz val="9"/>
            <color indexed="81"/>
            <rFont val="Tahoma"/>
            <family val="2"/>
          </rPr>
          <t xml:space="preserve">
restate</t>
        </r>
      </text>
    </comment>
    <comment ref="V51" authorId="0" shapeId="0" xr:uid="{00000000-0006-0000-0200-00004C000000}">
      <text>
        <r>
          <rPr>
            <b/>
            <sz val="9"/>
            <color indexed="81"/>
            <rFont val="Tahoma"/>
            <family val="2"/>
          </rPr>
          <t>Pimanee Ekkachaiworrasin:</t>
        </r>
        <r>
          <rPr>
            <sz val="9"/>
            <color indexed="81"/>
            <rFont val="Tahoma"/>
            <family val="2"/>
          </rPr>
          <t xml:space="preserve">
restate</t>
        </r>
      </text>
    </comment>
    <comment ref="W51" authorId="0" shapeId="0" xr:uid="{00000000-0006-0000-0200-00004D000000}">
      <text>
        <r>
          <rPr>
            <b/>
            <sz val="9"/>
            <color indexed="81"/>
            <rFont val="Tahoma"/>
            <family val="2"/>
          </rPr>
          <t>Pimanee Ekkachaiworrasin:</t>
        </r>
        <r>
          <rPr>
            <sz val="9"/>
            <color indexed="81"/>
            <rFont val="Tahoma"/>
            <family val="2"/>
          </rPr>
          <t xml:space="preserve">
restate</t>
        </r>
      </text>
    </comment>
    <comment ref="X51" authorId="0" shapeId="0" xr:uid="{00000000-0006-0000-0200-00004E000000}">
      <text>
        <r>
          <rPr>
            <b/>
            <sz val="9"/>
            <color indexed="81"/>
            <rFont val="Tahoma"/>
            <family val="2"/>
          </rPr>
          <t>Pimanee Ekkachaiworrasin:</t>
        </r>
        <r>
          <rPr>
            <sz val="9"/>
            <color indexed="81"/>
            <rFont val="Tahoma"/>
            <family val="2"/>
          </rPr>
          <t xml:space="preserve">
restate</t>
        </r>
      </text>
    </comment>
    <comment ref="Y51" authorId="0" shapeId="0" xr:uid="{00000000-0006-0000-0200-00004F000000}">
      <text>
        <r>
          <rPr>
            <b/>
            <sz val="9"/>
            <color indexed="81"/>
            <rFont val="Tahoma"/>
            <family val="2"/>
          </rPr>
          <t>Pimanee Ekkachaiworrasin:</t>
        </r>
        <r>
          <rPr>
            <sz val="9"/>
            <color indexed="81"/>
            <rFont val="Tahoma"/>
            <family val="2"/>
          </rPr>
          <t xml:space="preserve">
restate</t>
        </r>
      </text>
    </comment>
    <comment ref="Z51" authorId="0" shapeId="0" xr:uid="{00000000-0006-0000-0200-000050000000}">
      <text>
        <r>
          <rPr>
            <b/>
            <sz val="9"/>
            <color indexed="81"/>
            <rFont val="Tahoma"/>
            <family val="2"/>
          </rPr>
          <t>Pimanee Ekkachaiworrasin:</t>
        </r>
        <r>
          <rPr>
            <sz val="9"/>
            <color indexed="81"/>
            <rFont val="Tahoma"/>
            <family val="2"/>
          </rPr>
          <t xml:space="preserve">
restate</t>
        </r>
      </text>
    </comment>
    <comment ref="F53" authorId="0" shapeId="0" xr:uid="{00000000-0006-0000-0200-000051000000}">
      <text>
        <r>
          <rPr>
            <b/>
            <sz val="9"/>
            <color indexed="81"/>
            <rFont val="Tahoma"/>
            <family val="2"/>
          </rPr>
          <t>Pimanee Ekkachaiworrasin:</t>
        </r>
        <r>
          <rPr>
            <sz val="9"/>
            <color indexed="81"/>
            <rFont val="Tahoma"/>
            <family val="2"/>
          </rPr>
          <t xml:space="preserve">
restate</t>
        </r>
      </text>
    </comment>
    <comment ref="G53" authorId="0" shapeId="0" xr:uid="{00000000-0006-0000-0200-000052000000}">
      <text>
        <r>
          <rPr>
            <b/>
            <sz val="9"/>
            <color indexed="81"/>
            <rFont val="Tahoma"/>
            <family val="2"/>
          </rPr>
          <t>Pimanee Ekkachaiworrasin:</t>
        </r>
        <r>
          <rPr>
            <sz val="9"/>
            <color indexed="81"/>
            <rFont val="Tahoma"/>
            <family val="2"/>
          </rPr>
          <t xml:space="preserve">
restate</t>
        </r>
      </text>
    </comment>
    <comment ref="T53" authorId="0" shapeId="0" xr:uid="{00000000-0006-0000-0200-000053000000}">
      <text>
        <r>
          <rPr>
            <b/>
            <sz val="9"/>
            <color indexed="81"/>
            <rFont val="Tahoma"/>
            <family val="2"/>
          </rPr>
          <t>Pimanee Ekkachaiworrasin:</t>
        </r>
        <r>
          <rPr>
            <sz val="9"/>
            <color indexed="81"/>
            <rFont val="Tahoma"/>
            <family val="2"/>
          </rPr>
          <t xml:space="preserve">
restate</t>
        </r>
      </text>
    </comment>
    <comment ref="U53" authorId="0" shapeId="0" xr:uid="{00000000-0006-0000-0200-000054000000}">
      <text>
        <r>
          <rPr>
            <b/>
            <sz val="9"/>
            <color indexed="81"/>
            <rFont val="Tahoma"/>
            <family val="2"/>
          </rPr>
          <t>Pimanee Ekkachaiworrasin:</t>
        </r>
        <r>
          <rPr>
            <sz val="9"/>
            <color indexed="81"/>
            <rFont val="Tahoma"/>
            <family val="2"/>
          </rPr>
          <t xml:space="preserve">
restate</t>
        </r>
      </text>
    </comment>
    <comment ref="V53" authorId="0" shapeId="0" xr:uid="{00000000-0006-0000-0200-000055000000}">
      <text>
        <r>
          <rPr>
            <b/>
            <sz val="9"/>
            <color indexed="81"/>
            <rFont val="Tahoma"/>
            <family val="2"/>
          </rPr>
          <t>Pimanee Ekkachaiworrasin:</t>
        </r>
        <r>
          <rPr>
            <sz val="9"/>
            <color indexed="81"/>
            <rFont val="Tahoma"/>
            <family val="2"/>
          </rPr>
          <t xml:space="preserve">
restate</t>
        </r>
      </text>
    </comment>
    <comment ref="W53" authorId="0" shapeId="0" xr:uid="{00000000-0006-0000-0200-000056000000}">
      <text>
        <r>
          <rPr>
            <b/>
            <sz val="9"/>
            <color indexed="81"/>
            <rFont val="Tahoma"/>
            <family val="2"/>
          </rPr>
          <t>Pimanee Ekkachaiworrasin:</t>
        </r>
        <r>
          <rPr>
            <sz val="9"/>
            <color indexed="81"/>
            <rFont val="Tahoma"/>
            <family val="2"/>
          </rPr>
          <t xml:space="preserve">
restate</t>
        </r>
      </text>
    </comment>
    <comment ref="X53" authorId="0" shapeId="0" xr:uid="{00000000-0006-0000-0200-000057000000}">
      <text>
        <r>
          <rPr>
            <b/>
            <sz val="9"/>
            <color indexed="81"/>
            <rFont val="Tahoma"/>
            <family val="2"/>
          </rPr>
          <t>Pimanee Ekkachaiworrasin:</t>
        </r>
        <r>
          <rPr>
            <sz val="9"/>
            <color indexed="81"/>
            <rFont val="Tahoma"/>
            <family val="2"/>
          </rPr>
          <t xml:space="preserve">
restate</t>
        </r>
      </text>
    </comment>
    <comment ref="Y53" authorId="0" shapeId="0" xr:uid="{00000000-0006-0000-0200-000058000000}">
      <text>
        <r>
          <rPr>
            <b/>
            <sz val="9"/>
            <color indexed="81"/>
            <rFont val="Tahoma"/>
            <family val="2"/>
          </rPr>
          <t>Pimanee Ekkachaiworrasin:</t>
        </r>
        <r>
          <rPr>
            <sz val="9"/>
            <color indexed="81"/>
            <rFont val="Tahoma"/>
            <family val="2"/>
          </rPr>
          <t xml:space="preserve">
restate</t>
        </r>
      </text>
    </comment>
    <comment ref="Z53" authorId="0" shapeId="0" xr:uid="{00000000-0006-0000-0200-000059000000}">
      <text>
        <r>
          <rPr>
            <b/>
            <sz val="9"/>
            <color indexed="81"/>
            <rFont val="Tahoma"/>
            <family val="2"/>
          </rPr>
          <t>Pimanee Ekkachaiworrasin:</t>
        </r>
        <r>
          <rPr>
            <sz val="9"/>
            <color indexed="81"/>
            <rFont val="Tahoma"/>
            <family val="2"/>
          </rPr>
          <t xml:space="preserve">
restate</t>
        </r>
      </text>
    </comment>
    <comment ref="AC62" authorId="3" shapeId="0" xr:uid="{00000000-0006-0000-0200-00005A000000}">
      <text>
        <r>
          <rPr>
            <b/>
            <sz val="9"/>
            <color indexed="81"/>
            <rFont val="Tahoma"/>
            <family val="2"/>
          </rPr>
          <t>Vikash Jalan:</t>
        </r>
        <r>
          <rPr>
            <sz val="9"/>
            <color indexed="81"/>
            <rFont val="Tahoma"/>
            <family val="2"/>
          </rPr>
          <t xml:space="preserve">
on higher absolute prices</t>
        </r>
      </text>
    </comment>
    <comment ref="AD62" authorId="3" shapeId="0" xr:uid="{00000000-0006-0000-0200-00005B000000}">
      <text>
        <r>
          <rPr>
            <b/>
            <sz val="9"/>
            <color indexed="81"/>
            <rFont val="Tahoma"/>
            <family val="2"/>
          </rPr>
          <t>Vikash Jalan:</t>
        </r>
        <r>
          <rPr>
            <sz val="9"/>
            <color indexed="81"/>
            <rFont val="Tahoma"/>
            <family val="2"/>
          </rPr>
          <t xml:space="preserve">
On lower prices and operational excellence on working capital management</t>
        </r>
      </text>
    </comment>
    <comment ref="AE62" authorId="3" shapeId="0" xr:uid="{00000000-0006-0000-0200-00005C000000}">
      <text>
        <r>
          <rPr>
            <b/>
            <sz val="9"/>
            <color indexed="81"/>
            <rFont val="Tahoma"/>
            <family val="2"/>
          </rPr>
          <t>Vikash Jalan:</t>
        </r>
        <r>
          <rPr>
            <sz val="9"/>
            <color indexed="81"/>
            <rFont val="Tahoma"/>
            <family val="2"/>
          </rPr>
          <t xml:space="preserve">
outflow with higher prices</t>
        </r>
      </text>
    </comment>
    <comment ref="AH62" authorId="3" shapeId="0" xr:uid="{00000000-0006-0000-0200-00005D000000}">
      <text>
        <r>
          <rPr>
            <b/>
            <sz val="9"/>
            <color indexed="81"/>
            <rFont val="Tahoma"/>
            <family val="2"/>
          </rPr>
          <t>Vikash Jalan:</t>
        </r>
        <r>
          <rPr>
            <sz val="9"/>
            <color indexed="81"/>
            <rFont val="Tahoma"/>
            <family val="2"/>
          </rPr>
          <t xml:space="preserve">
lower supplier credit as excess cash + rising prices</t>
        </r>
      </text>
    </comment>
    <comment ref="AB66" authorId="3" shapeId="0" xr:uid="{00000000-0006-0000-0200-00005E000000}">
      <text>
        <r>
          <rPr>
            <b/>
            <sz val="9"/>
            <color indexed="81"/>
            <rFont val="Tahoma"/>
            <family val="2"/>
          </rPr>
          <t>Vikash Jalan:</t>
        </r>
        <r>
          <rPr>
            <sz val="9"/>
            <color indexed="81"/>
            <rFont val="Tahoma"/>
            <family val="2"/>
          </rPr>
          <t xml:space="preserve">
Higher with the payment for BP Decatur acqusition on 31 March 2016</t>
        </r>
      </text>
    </comment>
    <comment ref="AC66" authorId="3" shapeId="0" xr:uid="{00000000-0006-0000-0200-00005F000000}">
      <text>
        <r>
          <rPr>
            <b/>
            <sz val="9"/>
            <color indexed="81"/>
            <rFont val="Tahoma"/>
            <family val="2"/>
          </rPr>
          <t>Vikash Jalan:</t>
        </r>
        <r>
          <rPr>
            <sz val="9"/>
            <color indexed="81"/>
            <rFont val="Tahoma"/>
            <family val="2"/>
          </rPr>
          <t xml:space="preserve">
Higher mainly with the payment for IVL Spain (Cepsa Spain)</t>
        </r>
      </text>
    </comment>
    <comment ref="AD66" authorId="3" shapeId="0" xr:uid="{00000000-0006-0000-0200-000060000000}">
      <text>
        <r>
          <rPr>
            <b/>
            <sz val="9"/>
            <color indexed="81"/>
            <rFont val="Tahoma"/>
            <family val="2"/>
          </rPr>
          <t>Vikash Jalan:</t>
        </r>
        <r>
          <rPr>
            <sz val="9"/>
            <color indexed="81"/>
            <rFont val="Tahoma"/>
            <family val="2"/>
          </rPr>
          <t xml:space="preserve">
Higher mainly with the payment for IVL Spain (Cepsa Spain)</t>
        </r>
      </text>
    </comment>
    <comment ref="AE66" authorId="3" shapeId="0" xr:uid="{00000000-0006-0000-0200-000061000000}">
      <text>
        <r>
          <rPr>
            <b/>
            <sz val="9"/>
            <color indexed="81"/>
            <rFont val="Tahoma"/>
            <family val="2"/>
          </rPr>
          <t>Vikash Jalan:</t>
        </r>
        <r>
          <rPr>
            <sz val="9"/>
            <color indexed="81"/>
            <rFont val="Tahoma"/>
            <family val="2"/>
          </rPr>
          <t xml:space="preserve">
Mainly on US Gas Cracker and PTA expnsion at Rotterdam</t>
        </r>
      </text>
    </comment>
    <comment ref="AF66" authorId="3" shapeId="0" xr:uid="{00000000-0006-0000-0200-000062000000}">
      <text>
        <r>
          <rPr>
            <b/>
            <sz val="9"/>
            <color indexed="81"/>
            <rFont val="Tahoma"/>
            <family val="2"/>
          </rPr>
          <t>Vikash Jalan:</t>
        </r>
        <r>
          <rPr>
            <sz val="9"/>
            <color indexed="81"/>
            <rFont val="Tahoma"/>
            <family val="2"/>
          </rPr>
          <t xml:space="preserve">
Spent on ongoing projects like US Gas Cracker, PTA expansion st Rotterdam etc.</t>
        </r>
      </text>
    </comment>
    <comment ref="AG66" authorId="3" shapeId="0" xr:uid="{00000000-0006-0000-0200-00006300000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C67" authorId="3" shapeId="0" xr:uid="{00000000-0006-0000-0200-000064000000}">
      <text>
        <r>
          <rPr>
            <b/>
            <sz val="9"/>
            <color indexed="81"/>
            <rFont val="Tahoma"/>
            <family val="2"/>
          </rPr>
          <t>Vikash Jalan:</t>
        </r>
        <r>
          <rPr>
            <sz val="9"/>
            <color indexed="81"/>
            <rFont val="Tahoma"/>
            <family val="2"/>
          </rPr>
          <t xml:space="preserve">
On acquisiton of Aromatics Decatur(BP) and IVL Spain (Cepsa)</t>
        </r>
      </text>
    </comment>
    <comment ref="AD67" authorId="3" shapeId="0" xr:uid="{00000000-0006-0000-0200-000065000000}">
      <text>
        <r>
          <rPr>
            <b/>
            <sz val="9"/>
            <color indexed="81"/>
            <rFont val="Tahoma"/>
            <family val="2"/>
          </rPr>
          <t xml:space="preserve">Vikash Jalan:
</t>
        </r>
        <r>
          <rPr>
            <sz val="9"/>
            <color indexed="81"/>
            <rFont val="Tahoma"/>
            <family val="2"/>
          </rPr>
          <t>Due to Micropet deconsolidation into JV</t>
        </r>
      </text>
    </comment>
    <comment ref="AG67" authorId="3" shapeId="0" xr:uid="{00000000-0006-0000-0200-000066000000}">
      <text>
        <r>
          <rPr>
            <b/>
            <sz val="9"/>
            <color indexed="81"/>
            <rFont val="Tahoma"/>
            <family val="2"/>
          </rPr>
          <t>Vikash Jalan:</t>
        </r>
        <r>
          <rPr>
            <sz val="9"/>
            <color indexed="81"/>
            <rFont val="Tahoma"/>
            <family val="2"/>
          </rPr>
          <t xml:space="preserve">
Glanztoff</t>
        </r>
      </text>
    </comment>
    <comment ref="AE68" authorId="3" shapeId="0" xr:uid="{00000000-0006-0000-0200-000067000000}">
      <text>
        <r>
          <rPr>
            <b/>
            <sz val="9"/>
            <color indexed="81"/>
            <rFont val="Tahoma"/>
            <family val="2"/>
          </rPr>
          <t>Vikash Jalan:</t>
        </r>
        <r>
          <rPr>
            <sz val="9"/>
            <color indexed="81"/>
            <rFont val="Tahoma"/>
            <family val="2"/>
          </rPr>
          <t xml:space="preserve">
High with PTA turnaround in Asia </t>
        </r>
      </text>
    </comment>
    <comment ref="AB70" authorId="3" shapeId="0" xr:uid="{00000000-0006-0000-0200-000068000000}">
      <text>
        <r>
          <rPr>
            <b/>
            <sz val="9"/>
            <color indexed="81"/>
            <rFont val="Tahoma"/>
            <family val="2"/>
          </rPr>
          <t>Vikash Jalan:</t>
        </r>
        <r>
          <rPr>
            <sz val="9"/>
            <color indexed="81"/>
            <rFont val="Tahoma"/>
            <family val="2"/>
          </rPr>
          <t xml:space="preserve">
Lower due to Debentures payments due halfyearly</t>
        </r>
      </text>
    </comment>
    <comment ref="AC70" authorId="3" shapeId="0" xr:uid="{00000000-0006-0000-0200-000069000000}">
      <text>
        <r>
          <rPr>
            <b/>
            <sz val="9"/>
            <color indexed="81"/>
            <rFont val="Tahoma"/>
            <family val="2"/>
          </rPr>
          <t>Vikash Jalan:</t>
        </r>
        <r>
          <rPr>
            <sz val="9"/>
            <color indexed="81"/>
            <rFont val="Tahoma"/>
            <family val="2"/>
          </rPr>
          <t xml:space="preserve">
Higher due to Debentures payments due halfyearly</t>
        </r>
      </text>
    </comment>
    <comment ref="AD70" authorId="3" shapeId="0" xr:uid="{00000000-0006-0000-0200-00006A000000}">
      <text>
        <r>
          <rPr>
            <b/>
            <sz val="9"/>
            <color indexed="81"/>
            <rFont val="Tahoma"/>
            <family val="2"/>
          </rPr>
          <t>Vikash Jalan:</t>
        </r>
        <r>
          <rPr>
            <sz val="9"/>
            <color indexed="81"/>
            <rFont val="Tahoma"/>
            <family val="2"/>
          </rPr>
          <t xml:space="preserve">
Higher due to Debentures payments due halfyearly</t>
        </r>
      </text>
    </comment>
    <comment ref="AH72" authorId="3" shapeId="0" xr:uid="{00000000-0006-0000-0200-00006B000000}">
      <text>
        <r>
          <rPr>
            <b/>
            <sz val="9"/>
            <color indexed="81"/>
            <rFont val="Tahoma"/>
            <family val="2"/>
          </rPr>
          <t>Vikash Jalan:</t>
        </r>
        <r>
          <rPr>
            <sz val="9"/>
            <color indexed="81"/>
            <rFont val="Tahoma"/>
            <family val="2"/>
          </rPr>
          <t xml:space="preserve">
IVL W1 subscription ~90%</t>
        </r>
      </text>
    </comment>
    <comment ref="G73" authorId="3" shapeId="0" xr:uid="{00000000-0006-0000-0200-00006C000000}">
      <text>
        <r>
          <rPr>
            <b/>
            <sz val="9"/>
            <color indexed="81"/>
            <rFont val="Tahoma"/>
            <family val="2"/>
          </rPr>
          <t xml:space="preserve">Vikash Jalan:
</t>
        </r>
        <r>
          <rPr>
            <sz val="9"/>
            <color indexed="81"/>
            <rFont val="Tahoma"/>
            <family val="2"/>
          </rPr>
          <t>IVL has call option in 2019</t>
        </r>
      </text>
    </comment>
    <comment ref="A75" authorId="3" shapeId="0" xr:uid="{00000000-0006-0000-0200-00006D00000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AD75" authorId="3" shapeId="0" xr:uid="{00000000-0006-0000-0200-00006E000000}">
      <text>
        <r>
          <rPr>
            <b/>
            <sz val="9"/>
            <color indexed="81"/>
            <rFont val="Tahoma"/>
            <family val="2"/>
          </rPr>
          <t>Vikash Jalan:</t>
        </r>
        <r>
          <rPr>
            <sz val="9"/>
            <color indexed="81"/>
            <rFont val="Tahoma"/>
            <family val="2"/>
          </rPr>
          <t xml:space="preserve">
Natural Hedge with Assets</t>
        </r>
      </text>
    </comment>
    <comment ref="W79" authorId="2" shapeId="0" xr:uid="{00000000-0006-0000-0200-00006F000000}">
      <text>
        <r>
          <rPr>
            <b/>
            <sz val="9"/>
            <color indexed="81"/>
            <rFont val="Tahoma"/>
            <family val="2"/>
          </rPr>
          <t>Vikash:</t>
        </r>
        <r>
          <rPr>
            <sz val="9"/>
            <color indexed="81"/>
            <rFont val="Tahoma"/>
            <family val="2"/>
          </rPr>
          <t xml:space="preserve">
Due to PTA planned Turnaround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Pimanee Ekkachaiworrasin</author>
    <author>jittreeya.p</author>
    <author>Vikash</author>
    <author>Vikash Jalan</author>
  </authors>
  <commentList>
    <comment ref="F2" authorId="0" shapeId="0" xr:uid="{00000000-0006-0000-0300-000001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xr:uid="{00000000-0006-0000-0300-000002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xr:uid="{00000000-0006-0000-0300-000003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xr:uid="{00000000-0006-0000-0300-000004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0" shapeId="0" xr:uid="{00000000-0006-0000-0300-000005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W2" authorId="0" shapeId="0" xr:uid="{00000000-0006-0000-0300-000006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X2" authorId="1" shapeId="0" xr:uid="{00000000-0006-0000-0300-000007000000}">
      <text>
        <r>
          <rPr>
            <b/>
            <sz val="9"/>
            <color indexed="81"/>
            <rFont val="Tahoma"/>
            <family val="2"/>
          </rPr>
          <t>jittreeya.p:</t>
        </r>
        <r>
          <rPr>
            <sz val="9"/>
            <color indexed="81"/>
            <rFont val="Tahoma"/>
            <family val="2"/>
          </rPr>
          <t xml:space="preserve">
Restated 1Q15 with revaluation</t>
        </r>
      </text>
    </comment>
    <comment ref="Y2" authorId="2" shapeId="0" xr:uid="{00000000-0006-0000-0300-000008000000}">
      <text>
        <r>
          <rPr>
            <b/>
            <sz val="9"/>
            <color indexed="81"/>
            <rFont val="Tahoma"/>
            <family val="2"/>
          </rPr>
          <t>Vikash:</t>
        </r>
        <r>
          <rPr>
            <sz val="9"/>
            <color indexed="81"/>
            <rFont val="Tahoma"/>
            <family val="2"/>
          </rPr>
          <t xml:space="preserve">
Restated in 3Q15 with gain on bargain purchase in Cepsa Canada</t>
        </r>
      </text>
    </comment>
    <comment ref="Z2" authorId="0" shapeId="0" xr:uid="{00000000-0006-0000-0300-000009000000}">
      <text>
        <r>
          <rPr>
            <b/>
            <sz val="9"/>
            <color indexed="81"/>
            <rFont val="Tahoma"/>
            <family val="2"/>
          </rPr>
          <t>Pimanee Ekkachaiworrasin:</t>
        </r>
        <r>
          <rPr>
            <sz val="9"/>
            <color indexed="81"/>
            <rFont val="Tahoma"/>
            <family val="2"/>
          </rPr>
          <t xml:space="preserve">
Restated 3Q15 with revaluation</t>
        </r>
      </text>
    </comment>
    <comment ref="AC6" authorId="3" shapeId="0" xr:uid="{00000000-0006-0000-0300-00000A000000}">
      <text>
        <r>
          <rPr>
            <b/>
            <sz val="9"/>
            <color indexed="81"/>
            <rFont val="Tahoma"/>
            <family val="2"/>
          </rPr>
          <t>Vikash Jalan:</t>
        </r>
        <r>
          <rPr>
            <sz val="9"/>
            <color indexed="81"/>
            <rFont val="Tahoma"/>
            <family val="2"/>
          </rPr>
          <t xml:space="preserve">
Acquisition: BP Decatur (Aromatics Decatur) and Cepsa Spain (IVL Spain) volumes </t>
        </r>
      </text>
    </comment>
    <comment ref="AG6" authorId="3" shapeId="0" xr:uid="{00000000-0006-0000-0300-00000B00000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xr:uid="{00000000-0006-0000-0300-00000C00000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Z7" authorId="2" shapeId="0" xr:uid="{00000000-0006-0000-0300-00000D00000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AB7" authorId="3" shapeId="0" xr:uid="{00000000-0006-0000-0300-00000E00000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D7" authorId="3" shapeId="0" xr:uid="{00000000-0006-0000-0300-00000F000000}">
      <text>
        <r>
          <rPr>
            <b/>
            <sz val="9"/>
            <color indexed="81"/>
            <rFont val="Tahoma"/>
            <family val="2"/>
          </rPr>
          <t>Vikash Jalan:</t>
        </r>
        <r>
          <rPr>
            <sz val="9"/>
            <color indexed="81"/>
            <rFont val="Tahoma"/>
            <family val="2"/>
          </rPr>
          <t xml:space="preserve">
better demand</t>
        </r>
      </text>
    </comment>
    <comment ref="AE7" authorId="3" shapeId="0" xr:uid="{00000000-0006-0000-0300-000010000000}">
      <text>
        <r>
          <rPr>
            <b/>
            <sz val="9"/>
            <color indexed="81"/>
            <rFont val="Tahoma"/>
            <family val="2"/>
          </rPr>
          <t>Vikash Jalan:</t>
        </r>
        <r>
          <rPr>
            <sz val="9"/>
            <color indexed="81"/>
            <rFont val="Tahoma"/>
            <family val="2"/>
          </rPr>
          <t xml:space="preserve">
seasonal impact and nornal turnaround PTA in Thailand</t>
        </r>
      </text>
    </comment>
    <comment ref="AF7" authorId="3" shapeId="0" xr:uid="{00000000-0006-0000-0300-000011000000}">
      <text>
        <r>
          <rPr>
            <b/>
            <sz val="9"/>
            <color indexed="81"/>
            <rFont val="Tahoma"/>
            <family val="2"/>
          </rPr>
          <t>Vikash Jalan:</t>
        </r>
        <r>
          <rPr>
            <sz val="9"/>
            <color indexed="81"/>
            <rFont val="Tahoma"/>
            <family val="2"/>
          </rPr>
          <t xml:space="preserve">
Planned turnarounds</t>
        </r>
      </text>
    </comment>
    <comment ref="AH7" authorId="3" shapeId="0" xr:uid="{00000000-0006-0000-0300-00001200000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xr:uid="{00000000-0006-0000-0300-000013000000}">
      <text>
        <r>
          <rPr>
            <b/>
            <sz val="9"/>
            <color indexed="81"/>
            <rFont val="Tahoma"/>
            <family val="2"/>
          </rPr>
          <t>Vikash Jalan:</t>
        </r>
        <r>
          <rPr>
            <sz val="9"/>
            <color indexed="81"/>
            <rFont val="Tahoma"/>
            <family val="2"/>
          </rPr>
          <t xml:space="preserve">
Lower revenues on lower prices of products on lower crdue oil trend</t>
        </r>
      </text>
    </comment>
    <comment ref="AB15" authorId="3" shapeId="0" xr:uid="{00000000-0006-0000-0300-000014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xr:uid="{00000000-0006-0000-0300-000015000000}">
      <text>
        <r>
          <rPr>
            <b/>
            <sz val="9"/>
            <color indexed="81"/>
            <rFont val="Tahoma"/>
            <family val="2"/>
          </rPr>
          <t>Pimanee Ekkachaiworrasin:</t>
        </r>
        <r>
          <rPr>
            <sz val="9"/>
            <color indexed="81"/>
            <rFont val="Tahoma"/>
            <family val="2"/>
          </rPr>
          <t xml:space="preserve">
restate</t>
        </r>
      </text>
    </comment>
    <comment ref="G16" authorId="0" shapeId="0" xr:uid="{00000000-0006-0000-0300-000016000000}">
      <text>
        <r>
          <rPr>
            <b/>
            <sz val="9"/>
            <color indexed="81"/>
            <rFont val="Tahoma"/>
            <family val="2"/>
          </rPr>
          <t>Pimanee Ekkachaiworrasin:</t>
        </r>
        <r>
          <rPr>
            <sz val="9"/>
            <color indexed="81"/>
            <rFont val="Tahoma"/>
            <family val="2"/>
          </rPr>
          <t xml:space="preserve">
restate</t>
        </r>
      </text>
    </comment>
    <comment ref="T16" authorId="0" shapeId="0" xr:uid="{00000000-0006-0000-0300-000017000000}">
      <text>
        <r>
          <rPr>
            <b/>
            <sz val="9"/>
            <color indexed="81"/>
            <rFont val="Tahoma"/>
            <family val="2"/>
          </rPr>
          <t>Pimanee Ekkachaiworrasin:</t>
        </r>
        <r>
          <rPr>
            <sz val="9"/>
            <color indexed="81"/>
            <rFont val="Tahoma"/>
            <family val="2"/>
          </rPr>
          <t xml:space="preserve">
restate</t>
        </r>
      </text>
    </comment>
    <comment ref="U16" authorId="0" shapeId="0" xr:uid="{00000000-0006-0000-0300-000018000000}">
      <text>
        <r>
          <rPr>
            <b/>
            <sz val="9"/>
            <color indexed="81"/>
            <rFont val="Tahoma"/>
            <family val="2"/>
          </rPr>
          <t>Pimanee Ekkachaiworrasin:</t>
        </r>
        <r>
          <rPr>
            <sz val="9"/>
            <color indexed="81"/>
            <rFont val="Tahoma"/>
            <family val="2"/>
          </rPr>
          <t xml:space="preserve">
restate</t>
        </r>
      </text>
    </comment>
    <comment ref="V16" authorId="0" shapeId="0" xr:uid="{00000000-0006-0000-0300-000019000000}">
      <text>
        <r>
          <rPr>
            <b/>
            <sz val="9"/>
            <color indexed="81"/>
            <rFont val="Tahoma"/>
            <family val="2"/>
          </rPr>
          <t>Pimanee Ekkachaiworrasin:</t>
        </r>
        <r>
          <rPr>
            <sz val="9"/>
            <color indexed="81"/>
            <rFont val="Tahoma"/>
            <family val="2"/>
          </rPr>
          <t xml:space="preserve">
restate</t>
        </r>
      </text>
    </comment>
    <comment ref="W16" authorId="0" shapeId="0" xr:uid="{00000000-0006-0000-0300-00001A000000}">
      <text>
        <r>
          <rPr>
            <b/>
            <sz val="9"/>
            <color indexed="81"/>
            <rFont val="Tahoma"/>
            <family val="2"/>
          </rPr>
          <t>Pimanee Ekkachaiworrasin:</t>
        </r>
        <r>
          <rPr>
            <sz val="9"/>
            <color indexed="81"/>
            <rFont val="Tahoma"/>
            <family val="2"/>
          </rPr>
          <t xml:space="preserve">
restate</t>
        </r>
      </text>
    </comment>
    <comment ref="Z16" authorId="0" shapeId="0" xr:uid="{00000000-0006-0000-0300-00001B000000}">
      <text>
        <r>
          <rPr>
            <b/>
            <sz val="9"/>
            <color indexed="81"/>
            <rFont val="Tahoma"/>
            <family val="2"/>
          </rPr>
          <t>Pimanee Ekkachaiworrasin:</t>
        </r>
        <r>
          <rPr>
            <sz val="9"/>
            <color indexed="81"/>
            <rFont val="Tahoma"/>
            <family val="2"/>
          </rPr>
          <t xml:space="preserve">
restated
</t>
        </r>
      </text>
    </comment>
    <comment ref="AB16" authorId="3" shapeId="0" xr:uid="{00000000-0006-0000-0300-00001C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D16" authorId="3" shapeId="0" xr:uid="{00000000-0006-0000-0300-00001D000000}">
      <text>
        <r>
          <rPr>
            <b/>
            <sz val="9"/>
            <color indexed="81"/>
            <rFont val="Tahoma"/>
            <family val="2"/>
          </rPr>
          <t>Vikash Jalan:</t>
        </r>
        <r>
          <rPr>
            <sz val="9"/>
            <color indexed="81"/>
            <rFont val="Tahoma"/>
            <family val="2"/>
          </rPr>
          <t xml:space="preserve">
lower with Artenius Turkey accounting impairment in 2Q16</t>
        </r>
      </text>
    </comment>
    <comment ref="AF19" authorId="3" shapeId="0" xr:uid="{00000000-0006-0000-0300-00001E000000}">
      <text>
        <r>
          <rPr>
            <b/>
            <sz val="9"/>
            <color indexed="81"/>
            <rFont val="Tahoma"/>
            <family val="2"/>
          </rPr>
          <t>Vikash Jalan:</t>
        </r>
        <r>
          <rPr>
            <sz val="9"/>
            <color indexed="81"/>
            <rFont val="Tahoma"/>
            <family val="2"/>
          </rPr>
          <t xml:space="preserve">
Mainly driven positively by India JV</t>
        </r>
      </text>
    </comment>
    <comment ref="AG19" authorId="3" shapeId="0" xr:uid="{00000000-0006-0000-0300-00001F00000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xr:uid="{00000000-0006-0000-0300-000020000000}">
      <text>
        <r>
          <rPr>
            <b/>
            <sz val="9"/>
            <color indexed="81"/>
            <rFont val="Tahoma"/>
            <family val="2"/>
          </rPr>
          <t>Vikash:</t>
        </r>
        <r>
          <rPr>
            <sz val="9"/>
            <color indexed="81"/>
            <rFont val="Tahoma"/>
            <family val="2"/>
          </rPr>
          <t xml:space="preserve">
Deferred Tax not applicablein Thailand as per Thai GAAP</t>
        </r>
      </text>
    </comment>
    <comment ref="D22" authorId="2" shapeId="0" xr:uid="{00000000-0006-0000-0300-000021000000}">
      <text>
        <r>
          <rPr>
            <b/>
            <sz val="9"/>
            <color indexed="81"/>
            <rFont val="Tahoma"/>
            <family val="2"/>
          </rPr>
          <t>Vikash:</t>
        </r>
        <r>
          <rPr>
            <sz val="9"/>
            <color indexed="81"/>
            <rFont val="Tahoma"/>
            <family val="2"/>
          </rPr>
          <t xml:space="preserve">
Deferred Tax not applicablein Thailand as per Thai GAAP</t>
        </r>
      </text>
    </comment>
    <comment ref="F22" authorId="0" shapeId="0" xr:uid="{00000000-0006-0000-0300-000022000000}">
      <text>
        <r>
          <rPr>
            <b/>
            <sz val="9"/>
            <color indexed="81"/>
            <rFont val="Tahoma"/>
            <family val="2"/>
          </rPr>
          <t>Pimanee Ekkachaiworrasin:</t>
        </r>
        <r>
          <rPr>
            <sz val="9"/>
            <color indexed="81"/>
            <rFont val="Tahoma"/>
            <family val="2"/>
          </rPr>
          <t xml:space="preserve">
restate</t>
        </r>
      </text>
    </comment>
    <comment ref="G22" authorId="0" shapeId="0" xr:uid="{00000000-0006-0000-0300-000023000000}">
      <text>
        <r>
          <rPr>
            <b/>
            <sz val="9"/>
            <color indexed="81"/>
            <rFont val="Tahoma"/>
            <family val="2"/>
          </rPr>
          <t>Pimanee Ekkachaiworrasin:</t>
        </r>
        <r>
          <rPr>
            <sz val="9"/>
            <color indexed="81"/>
            <rFont val="Tahoma"/>
            <family val="2"/>
          </rPr>
          <t xml:space="preserve">
restate</t>
        </r>
      </text>
    </comment>
    <comment ref="T22" authorId="0" shapeId="0" xr:uid="{00000000-0006-0000-0300-000024000000}">
      <text>
        <r>
          <rPr>
            <b/>
            <sz val="9"/>
            <color indexed="81"/>
            <rFont val="Tahoma"/>
            <family val="2"/>
          </rPr>
          <t>Pimanee Ekkachaiworrasin:</t>
        </r>
        <r>
          <rPr>
            <sz val="9"/>
            <color indexed="81"/>
            <rFont val="Tahoma"/>
            <family val="2"/>
          </rPr>
          <t xml:space="preserve">
restate</t>
        </r>
      </text>
    </comment>
    <comment ref="U22" authorId="0" shapeId="0" xr:uid="{00000000-0006-0000-0300-000025000000}">
      <text>
        <r>
          <rPr>
            <b/>
            <sz val="9"/>
            <color indexed="81"/>
            <rFont val="Tahoma"/>
            <family val="2"/>
          </rPr>
          <t>Pimanee Ekkachaiworrasin:</t>
        </r>
        <r>
          <rPr>
            <sz val="9"/>
            <color indexed="81"/>
            <rFont val="Tahoma"/>
            <family val="2"/>
          </rPr>
          <t xml:space="preserve">
restate</t>
        </r>
      </text>
    </comment>
    <comment ref="V22" authorId="0" shapeId="0" xr:uid="{00000000-0006-0000-0300-000026000000}">
      <text>
        <r>
          <rPr>
            <b/>
            <sz val="9"/>
            <color indexed="81"/>
            <rFont val="Tahoma"/>
            <family val="2"/>
          </rPr>
          <t>Pimanee Ekkachaiworrasin:</t>
        </r>
        <r>
          <rPr>
            <sz val="9"/>
            <color indexed="81"/>
            <rFont val="Tahoma"/>
            <family val="2"/>
          </rPr>
          <t xml:space="preserve">
restate</t>
        </r>
      </text>
    </comment>
    <comment ref="W22" authorId="0" shapeId="0" xr:uid="{00000000-0006-0000-0300-000027000000}">
      <text>
        <r>
          <rPr>
            <b/>
            <sz val="9"/>
            <color indexed="81"/>
            <rFont val="Tahoma"/>
            <family val="2"/>
          </rPr>
          <t>Pimanee Ekkachaiworrasin:</t>
        </r>
        <r>
          <rPr>
            <sz val="9"/>
            <color indexed="81"/>
            <rFont val="Tahoma"/>
            <family val="2"/>
          </rPr>
          <t xml:space="preserve">
restate</t>
        </r>
      </text>
    </comment>
    <comment ref="Z22" authorId="0" shapeId="0" xr:uid="{00000000-0006-0000-0300-000028000000}">
      <text>
        <r>
          <rPr>
            <b/>
            <sz val="9"/>
            <color indexed="81"/>
            <rFont val="Tahoma"/>
            <family val="2"/>
          </rPr>
          <t>Pimanee Ekkachaiworrasin:</t>
        </r>
        <r>
          <rPr>
            <sz val="9"/>
            <color indexed="81"/>
            <rFont val="Tahoma"/>
            <family val="2"/>
          </rPr>
          <t xml:space="preserve">
restate</t>
        </r>
      </text>
    </comment>
    <comment ref="AA22" authorId="3" shapeId="0" xr:uid="{00000000-0006-0000-0300-00002900000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xr:uid="{00000000-0006-0000-0300-00002A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xr:uid="{00000000-0006-0000-0300-00002B000000}">
      <text>
        <r>
          <rPr>
            <b/>
            <sz val="9"/>
            <color indexed="81"/>
            <rFont val="Tahoma"/>
            <family val="2"/>
          </rPr>
          <t>Vikash:</t>
        </r>
        <r>
          <rPr>
            <sz val="9"/>
            <color indexed="81"/>
            <rFont val="Tahoma"/>
            <family val="2"/>
          </rPr>
          <t xml:space="preserve">
Not calculated Yet</t>
        </r>
      </text>
    </comment>
    <comment ref="D23" authorId="2" shapeId="0" xr:uid="{00000000-0006-0000-0300-00002C000000}">
      <text>
        <r>
          <rPr>
            <b/>
            <sz val="9"/>
            <color indexed="81"/>
            <rFont val="Tahoma"/>
            <family val="2"/>
          </rPr>
          <t>Vikash:</t>
        </r>
        <r>
          <rPr>
            <sz val="9"/>
            <color indexed="81"/>
            <rFont val="Tahoma"/>
            <family val="2"/>
          </rPr>
          <t xml:space="preserve">
Not calculated Yet</t>
        </r>
      </text>
    </comment>
    <comment ref="D25" authorId="2" shapeId="0" xr:uid="{00000000-0006-0000-0300-00002D00000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xr:uid="{00000000-0006-0000-0300-00002E000000}">
      <text>
        <r>
          <rPr>
            <b/>
            <sz val="9"/>
            <color indexed="81"/>
            <rFont val="Tahoma"/>
            <family val="2"/>
          </rPr>
          <t>Pimanee Ekkachaiworrasin:</t>
        </r>
        <r>
          <rPr>
            <sz val="9"/>
            <color indexed="81"/>
            <rFont val="Tahoma"/>
            <family val="2"/>
          </rPr>
          <t xml:space="preserve">
restate</t>
        </r>
      </text>
    </comment>
    <comment ref="G25" authorId="0" shapeId="0" xr:uid="{00000000-0006-0000-0300-00002F000000}">
      <text>
        <r>
          <rPr>
            <b/>
            <sz val="9"/>
            <color indexed="81"/>
            <rFont val="Tahoma"/>
            <family val="2"/>
          </rPr>
          <t>Pimanee Ekkachaiworrasin:</t>
        </r>
        <r>
          <rPr>
            <sz val="9"/>
            <color indexed="81"/>
            <rFont val="Tahoma"/>
            <family val="2"/>
          </rPr>
          <t xml:space="preserve">
restate</t>
        </r>
      </text>
    </comment>
    <comment ref="Z25" authorId="0" shapeId="0" xr:uid="{00000000-0006-0000-0300-000030000000}">
      <text>
        <r>
          <rPr>
            <b/>
            <sz val="9"/>
            <color indexed="81"/>
            <rFont val="Tahoma"/>
            <family val="2"/>
          </rPr>
          <t>Pimanee Ekkachaiworrasin:</t>
        </r>
        <r>
          <rPr>
            <sz val="9"/>
            <color indexed="81"/>
            <rFont val="Tahoma"/>
            <family val="2"/>
          </rPr>
          <t xml:space="preserve">
restate</t>
        </r>
      </text>
    </comment>
    <comment ref="C28" authorId="2" shapeId="0" xr:uid="{00000000-0006-0000-0300-000031000000}">
      <text>
        <r>
          <rPr>
            <b/>
            <sz val="9"/>
            <color indexed="81"/>
            <rFont val="Tahoma"/>
            <family val="2"/>
          </rPr>
          <t>Vikash:</t>
        </r>
        <r>
          <rPr>
            <sz val="9"/>
            <color indexed="81"/>
            <rFont val="Tahoma"/>
            <family val="2"/>
          </rPr>
          <t xml:space="preserve">
Deferred Tax not applicablein Thailand as per Thai GAAP</t>
        </r>
      </text>
    </comment>
    <comment ref="D28" authorId="2" shapeId="0" xr:uid="{00000000-0006-0000-0300-000032000000}">
      <text>
        <r>
          <rPr>
            <b/>
            <sz val="9"/>
            <color indexed="81"/>
            <rFont val="Tahoma"/>
            <family val="2"/>
          </rPr>
          <t>Vikash:</t>
        </r>
        <r>
          <rPr>
            <sz val="9"/>
            <color indexed="81"/>
            <rFont val="Tahoma"/>
            <family val="2"/>
          </rPr>
          <t xml:space="preserve">
Deferred Tax not applicablein Thailand as per Thai GAAP</t>
        </r>
      </text>
    </comment>
    <comment ref="P29" authorId="3" shapeId="0" xr:uid="{00000000-0006-0000-0300-000033000000}">
      <text>
        <r>
          <rPr>
            <b/>
            <sz val="9"/>
            <color indexed="81"/>
            <rFont val="Tahoma"/>
            <family val="2"/>
          </rPr>
          <t>Vikash Jalan:</t>
        </r>
        <r>
          <rPr>
            <sz val="9"/>
            <color indexed="81"/>
            <rFont val="Tahoma"/>
            <family val="2"/>
          </rPr>
          <t xml:space="preserve">
due to regional mix and lower profits</t>
        </r>
      </text>
    </comment>
    <comment ref="C31" authorId="2" shapeId="0" xr:uid="{00000000-0006-0000-0300-000034000000}">
      <text>
        <r>
          <rPr>
            <b/>
            <sz val="9"/>
            <color indexed="81"/>
            <rFont val="Tahoma"/>
            <family val="2"/>
          </rPr>
          <t>Vikash:</t>
        </r>
        <r>
          <rPr>
            <sz val="9"/>
            <color indexed="81"/>
            <rFont val="Tahoma"/>
            <family val="2"/>
          </rPr>
          <t xml:space="preserve">
IPO Feb 2010</t>
        </r>
      </text>
    </comment>
    <comment ref="D31" authorId="2" shapeId="0" xr:uid="{00000000-0006-0000-0300-000035000000}">
      <text>
        <r>
          <rPr>
            <b/>
            <sz val="9"/>
            <color indexed="81"/>
            <rFont val="Tahoma"/>
            <family val="2"/>
          </rPr>
          <t>Vikash:</t>
        </r>
        <r>
          <rPr>
            <sz val="9"/>
            <color indexed="81"/>
            <rFont val="Tahoma"/>
            <family val="2"/>
          </rPr>
          <t xml:space="preserve">
Right Issue Feb 2011</t>
        </r>
      </text>
    </comment>
    <comment ref="AH31" authorId="3" shapeId="0" xr:uid="{00000000-0006-0000-0300-000036000000}">
      <text>
        <r>
          <rPr>
            <b/>
            <sz val="9"/>
            <color indexed="81"/>
            <rFont val="Tahoma"/>
            <family val="2"/>
          </rPr>
          <t>Vikash Jalan:</t>
        </r>
        <r>
          <rPr>
            <sz val="9"/>
            <color indexed="81"/>
            <rFont val="Tahoma"/>
            <family val="2"/>
          </rPr>
          <t xml:space="preserve">
Wt average for 3Q17 with IVL W1 issuance</t>
        </r>
      </text>
    </comment>
    <comment ref="AF35" authorId="3" shapeId="0" xr:uid="{00000000-0006-0000-0300-000037000000}">
      <text>
        <r>
          <rPr>
            <b/>
            <sz val="9"/>
            <color indexed="81"/>
            <rFont val="Tahoma"/>
            <family val="2"/>
          </rPr>
          <t>Vikash Jalan:</t>
        </r>
        <r>
          <rPr>
            <sz val="9"/>
            <color indexed="81"/>
            <rFont val="Tahoma"/>
            <family val="2"/>
          </rPr>
          <t xml:space="preserve">
Higher prices and some lag imapct</t>
        </r>
      </text>
    </comment>
    <comment ref="AG35" authorId="3" shapeId="0" xr:uid="{00000000-0006-0000-0300-00003800000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7" authorId="3" shapeId="0" xr:uid="{00000000-0006-0000-0300-00003900000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Y37" authorId="2" shapeId="0" xr:uid="{00000000-0006-0000-0300-00003A000000}">
      <text>
        <r>
          <rPr>
            <b/>
            <sz val="9"/>
            <color indexed="81"/>
            <rFont val="Tahoma"/>
            <family val="2"/>
          </rPr>
          <t>Vikash:</t>
        </r>
        <r>
          <rPr>
            <sz val="9"/>
            <color indexed="81"/>
            <rFont val="Tahoma"/>
            <family val="2"/>
          </rPr>
          <t xml:space="preserve">
Mainly gain on bargain purchase on Polyplex PET, Bangkok Polyester and Cepsa Canada</t>
        </r>
      </text>
    </comment>
    <comment ref="AB37" authorId="3" shapeId="0" xr:uid="{00000000-0006-0000-0300-00003B000000}">
      <text>
        <r>
          <rPr>
            <b/>
            <sz val="9"/>
            <color indexed="81"/>
            <rFont val="Tahoma"/>
            <family val="2"/>
          </rPr>
          <t>Vikash Jalan:</t>
        </r>
        <r>
          <rPr>
            <sz val="9"/>
            <color indexed="81"/>
            <rFont val="Tahoma"/>
            <family val="2"/>
          </rPr>
          <t xml:space="preserve">
Mainly gain on bargain purchase income on the acquisition of BP Decatur completed on 31 March 2016</t>
        </r>
      </text>
    </comment>
    <comment ref="AC37" authorId="3" shapeId="0" xr:uid="{00000000-0006-0000-0300-00003C000000}">
      <text>
        <r>
          <rPr>
            <b/>
            <sz val="9"/>
            <color indexed="81"/>
            <rFont val="Tahoma"/>
            <family val="2"/>
          </rPr>
          <t>Vikash Jalan:</t>
        </r>
        <r>
          <rPr>
            <sz val="9"/>
            <color indexed="81"/>
            <rFont val="Tahoma"/>
            <family val="2"/>
          </rPr>
          <t xml:space="preserve">
Mainly on gain on bargin purchase on Aromatics Decatur and IVL Spain acquisition</t>
        </r>
      </text>
    </comment>
    <comment ref="AD37" authorId="3" shapeId="0" xr:uid="{00000000-0006-0000-0300-00003D00000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E40" authorId="3" shapeId="0" xr:uid="{00000000-0006-0000-0300-00003E000000}">
      <text>
        <r>
          <rPr>
            <b/>
            <sz val="9"/>
            <color indexed="81"/>
            <rFont val="Tahoma"/>
            <family val="2"/>
          </rPr>
          <t>Vikash Jalan:</t>
        </r>
        <r>
          <rPr>
            <sz val="9"/>
            <color indexed="81"/>
            <rFont val="Tahoma"/>
            <family val="2"/>
          </rPr>
          <t xml:space="preserve">
Mainly tax reversal in Asia with a new tax negotiation with authorities</t>
        </r>
      </text>
    </comment>
    <comment ref="A42" authorId="2" shapeId="0" xr:uid="{00000000-0006-0000-0300-00003F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AB46" authorId="3" shapeId="0" xr:uid="{00000000-0006-0000-0300-000040000000}">
      <text>
        <r>
          <rPr>
            <b/>
            <sz val="9"/>
            <color indexed="81"/>
            <rFont val="Tahoma"/>
            <family val="2"/>
          </rPr>
          <t>Vikash Jalan:</t>
        </r>
        <r>
          <rPr>
            <sz val="9"/>
            <color indexed="81"/>
            <rFont val="Tahoma"/>
            <family val="2"/>
          </rPr>
          <t xml:space="preserve">
Higher with the payment for BP Decatur acqusition on 31 March 2016</t>
        </r>
      </text>
    </comment>
    <comment ref="AC46" authorId="3" shapeId="0" xr:uid="{00000000-0006-0000-0300-000041000000}">
      <text>
        <r>
          <rPr>
            <b/>
            <sz val="9"/>
            <color indexed="81"/>
            <rFont val="Tahoma"/>
            <family val="2"/>
          </rPr>
          <t>Vikash Jalan:</t>
        </r>
        <r>
          <rPr>
            <sz val="9"/>
            <color indexed="81"/>
            <rFont val="Tahoma"/>
            <family val="2"/>
          </rPr>
          <t xml:space="preserve">
Higher with acquisition payment and working capital outflow on rising prices </t>
        </r>
      </text>
    </comment>
    <comment ref="AD48" authorId="3" shapeId="0" xr:uid="{00000000-0006-0000-0300-000042000000}">
      <text>
        <r>
          <rPr>
            <b/>
            <sz val="9"/>
            <color indexed="81"/>
            <rFont val="Tahoma"/>
            <family val="2"/>
          </rPr>
          <t>Vikash Jalan:</t>
        </r>
        <r>
          <rPr>
            <sz val="9"/>
            <color indexed="81"/>
            <rFont val="Tahoma"/>
            <family val="2"/>
          </rPr>
          <t xml:space="preserve">
Lowered debt with strong cash flow and lower capex</t>
        </r>
      </text>
    </comment>
    <comment ref="Z49" authorId="2" shapeId="0" xr:uid="{00000000-0006-0000-0300-000043000000}">
      <text>
        <r>
          <rPr>
            <b/>
            <sz val="9"/>
            <color indexed="81"/>
            <rFont val="Tahoma"/>
            <family val="2"/>
          </rPr>
          <t>Vikash:</t>
        </r>
        <r>
          <rPr>
            <sz val="9"/>
            <color indexed="81"/>
            <rFont val="Tahoma"/>
            <family val="2"/>
          </rPr>
          <t xml:space="preserve">
Mainly Rotterdam Expansion and Ethylene Cracker in the USA</t>
        </r>
      </text>
    </comment>
    <comment ref="AB49" authorId="3" shapeId="0" xr:uid="{00000000-0006-0000-0300-00004400000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C49" authorId="3" shapeId="0" xr:uid="{00000000-0006-0000-0300-000045000000}">
      <text>
        <r>
          <rPr>
            <b/>
            <sz val="9"/>
            <color indexed="81"/>
            <rFont val="Tahoma"/>
            <family val="2"/>
          </rPr>
          <t>Vikash Jalan:</t>
        </r>
        <r>
          <rPr>
            <sz val="9"/>
            <color indexed="81"/>
            <rFont val="Tahoma"/>
            <family val="2"/>
          </rPr>
          <t xml:space="preserve">
Gas Cracker, Rotterdam PTA expansion and others</t>
        </r>
      </text>
    </comment>
    <comment ref="AD49" authorId="3" shapeId="0" xr:uid="{00000000-0006-0000-0300-000046000000}">
      <text>
        <r>
          <rPr>
            <b/>
            <sz val="9"/>
            <color indexed="81"/>
            <rFont val="Tahoma"/>
            <family val="2"/>
          </rPr>
          <t>Vikash Jalan:</t>
        </r>
        <r>
          <rPr>
            <sz val="9"/>
            <color indexed="81"/>
            <rFont val="Tahoma"/>
            <family val="2"/>
          </rPr>
          <t xml:space="preserve">
Gas Cracker, Rotterdam PTA expansion and others</t>
        </r>
      </text>
    </comment>
    <comment ref="AG50" authorId="3" shapeId="0" xr:uid="{00000000-0006-0000-0300-000047000000}">
      <text>
        <r>
          <rPr>
            <b/>
            <sz val="9"/>
            <color indexed="81"/>
            <rFont val="Tahoma"/>
            <family val="2"/>
          </rPr>
          <t>Vikash Jalan:</t>
        </r>
        <r>
          <rPr>
            <sz val="9"/>
            <color indexed="81"/>
            <rFont val="Tahoma"/>
            <family val="2"/>
          </rPr>
          <t xml:space="preserve">
Increase mainly due to the payment of Glanztoff acquisition in May 2017</t>
        </r>
      </text>
    </comment>
    <comment ref="F51" authorId="0" shapeId="0" xr:uid="{00000000-0006-0000-0300-000048000000}">
      <text>
        <r>
          <rPr>
            <b/>
            <sz val="9"/>
            <color indexed="81"/>
            <rFont val="Tahoma"/>
            <family val="2"/>
          </rPr>
          <t>Pimanee Ekkachaiworrasin:</t>
        </r>
        <r>
          <rPr>
            <sz val="9"/>
            <color indexed="81"/>
            <rFont val="Tahoma"/>
            <family val="2"/>
          </rPr>
          <t xml:space="preserve">
restate</t>
        </r>
      </text>
    </comment>
    <comment ref="G51" authorId="0" shapeId="0" xr:uid="{00000000-0006-0000-0300-000049000000}">
      <text>
        <r>
          <rPr>
            <b/>
            <sz val="9"/>
            <color indexed="81"/>
            <rFont val="Tahoma"/>
            <family val="2"/>
          </rPr>
          <t>Pimanee Ekkachaiworrasin:</t>
        </r>
        <r>
          <rPr>
            <sz val="9"/>
            <color indexed="81"/>
            <rFont val="Tahoma"/>
            <family val="2"/>
          </rPr>
          <t xml:space="preserve">
restate</t>
        </r>
      </text>
    </comment>
    <comment ref="T51" authorId="0" shapeId="0" xr:uid="{00000000-0006-0000-0300-00004A000000}">
      <text>
        <r>
          <rPr>
            <b/>
            <sz val="9"/>
            <color indexed="81"/>
            <rFont val="Tahoma"/>
            <family val="2"/>
          </rPr>
          <t>Pimanee Ekkachaiworrasin:</t>
        </r>
        <r>
          <rPr>
            <sz val="9"/>
            <color indexed="81"/>
            <rFont val="Tahoma"/>
            <family val="2"/>
          </rPr>
          <t xml:space="preserve">
restate</t>
        </r>
      </text>
    </comment>
    <comment ref="U51" authorId="0" shapeId="0" xr:uid="{00000000-0006-0000-0300-00004B000000}">
      <text>
        <r>
          <rPr>
            <b/>
            <sz val="9"/>
            <color indexed="81"/>
            <rFont val="Tahoma"/>
            <family val="2"/>
          </rPr>
          <t>Pimanee Ekkachaiworrasin:</t>
        </r>
        <r>
          <rPr>
            <sz val="9"/>
            <color indexed="81"/>
            <rFont val="Tahoma"/>
            <family val="2"/>
          </rPr>
          <t xml:space="preserve">
restate</t>
        </r>
      </text>
    </comment>
    <comment ref="V51" authorId="0" shapeId="0" xr:uid="{00000000-0006-0000-0300-00004C000000}">
      <text>
        <r>
          <rPr>
            <b/>
            <sz val="9"/>
            <color indexed="81"/>
            <rFont val="Tahoma"/>
            <family val="2"/>
          </rPr>
          <t>Pimanee Ekkachaiworrasin:</t>
        </r>
        <r>
          <rPr>
            <sz val="9"/>
            <color indexed="81"/>
            <rFont val="Tahoma"/>
            <family val="2"/>
          </rPr>
          <t xml:space="preserve">
restate</t>
        </r>
      </text>
    </comment>
    <comment ref="W51" authorId="0" shapeId="0" xr:uid="{00000000-0006-0000-0300-00004D000000}">
      <text>
        <r>
          <rPr>
            <b/>
            <sz val="9"/>
            <color indexed="81"/>
            <rFont val="Tahoma"/>
            <family val="2"/>
          </rPr>
          <t>Pimanee Ekkachaiworrasin:</t>
        </r>
        <r>
          <rPr>
            <sz val="9"/>
            <color indexed="81"/>
            <rFont val="Tahoma"/>
            <family val="2"/>
          </rPr>
          <t xml:space="preserve">
restate</t>
        </r>
      </text>
    </comment>
    <comment ref="X51" authorId="0" shapeId="0" xr:uid="{00000000-0006-0000-0300-00004E000000}">
      <text>
        <r>
          <rPr>
            <b/>
            <sz val="9"/>
            <color indexed="81"/>
            <rFont val="Tahoma"/>
            <family val="2"/>
          </rPr>
          <t>Pimanee Ekkachaiworrasin:</t>
        </r>
        <r>
          <rPr>
            <sz val="9"/>
            <color indexed="81"/>
            <rFont val="Tahoma"/>
            <family val="2"/>
          </rPr>
          <t xml:space="preserve">
restate</t>
        </r>
      </text>
    </comment>
    <comment ref="Y51" authorId="0" shapeId="0" xr:uid="{00000000-0006-0000-0300-00004F000000}">
      <text>
        <r>
          <rPr>
            <b/>
            <sz val="9"/>
            <color indexed="81"/>
            <rFont val="Tahoma"/>
            <family val="2"/>
          </rPr>
          <t>Pimanee Ekkachaiworrasin:</t>
        </r>
        <r>
          <rPr>
            <sz val="9"/>
            <color indexed="81"/>
            <rFont val="Tahoma"/>
            <family val="2"/>
          </rPr>
          <t xml:space="preserve">
restate</t>
        </r>
      </text>
    </comment>
    <comment ref="Z51" authorId="0" shapeId="0" xr:uid="{00000000-0006-0000-0300-000050000000}">
      <text>
        <r>
          <rPr>
            <b/>
            <sz val="9"/>
            <color indexed="81"/>
            <rFont val="Tahoma"/>
            <family val="2"/>
          </rPr>
          <t>Pimanee Ekkachaiworrasin:</t>
        </r>
        <r>
          <rPr>
            <sz val="9"/>
            <color indexed="81"/>
            <rFont val="Tahoma"/>
            <family val="2"/>
          </rPr>
          <t xml:space="preserve">
restate</t>
        </r>
      </text>
    </comment>
    <comment ref="F53" authorId="0" shapeId="0" xr:uid="{00000000-0006-0000-0300-000051000000}">
      <text>
        <r>
          <rPr>
            <b/>
            <sz val="9"/>
            <color indexed="81"/>
            <rFont val="Tahoma"/>
            <family val="2"/>
          </rPr>
          <t>Pimanee Ekkachaiworrasin:</t>
        </r>
        <r>
          <rPr>
            <sz val="9"/>
            <color indexed="81"/>
            <rFont val="Tahoma"/>
            <family val="2"/>
          </rPr>
          <t xml:space="preserve">
restate</t>
        </r>
      </text>
    </comment>
    <comment ref="G53" authorId="0" shapeId="0" xr:uid="{00000000-0006-0000-0300-000052000000}">
      <text>
        <r>
          <rPr>
            <b/>
            <sz val="9"/>
            <color indexed="81"/>
            <rFont val="Tahoma"/>
            <family val="2"/>
          </rPr>
          <t>Pimanee Ekkachaiworrasin:</t>
        </r>
        <r>
          <rPr>
            <sz val="9"/>
            <color indexed="81"/>
            <rFont val="Tahoma"/>
            <family val="2"/>
          </rPr>
          <t xml:space="preserve">
restate</t>
        </r>
      </text>
    </comment>
    <comment ref="T53" authorId="0" shapeId="0" xr:uid="{00000000-0006-0000-0300-000053000000}">
      <text>
        <r>
          <rPr>
            <b/>
            <sz val="9"/>
            <color indexed="81"/>
            <rFont val="Tahoma"/>
            <family val="2"/>
          </rPr>
          <t>Pimanee Ekkachaiworrasin:</t>
        </r>
        <r>
          <rPr>
            <sz val="9"/>
            <color indexed="81"/>
            <rFont val="Tahoma"/>
            <family val="2"/>
          </rPr>
          <t xml:space="preserve">
restate</t>
        </r>
      </text>
    </comment>
    <comment ref="U53" authorId="0" shapeId="0" xr:uid="{00000000-0006-0000-0300-000054000000}">
      <text>
        <r>
          <rPr>
            <b/>
            <sz val="9"/>
            <color indexed="81"/>
            <rFont val="Tahoma"/>
            <family val="2"/>
          </rPr>
          <t>Pimanee Ekkachaiworrasin:</t>
        </r>
        <r>
          <rPr>
            <sz val="9"/>
            <color indexed="81"/>
            <rFont val="Tahoma"/>
            <family val="2"/>
          </rPr>
          <t xml:space="preserve">
restate</t>
        </r>
      </text>
    </comment>
    <comment ref="V53" authorId="0" shapeId="0" xr:uid="{00000000-0006-0000-0300-000055000000}">
      <text>
        <r>
          <rPr>
            <b/>
            <sz val="9"/>
            <color indexed="81"/>
            <rFont val="Tahoma"/>
            <family val="2"/>
          </rPr>
          <t>Pimanee Ekkachaiworrasin:</t>
        </r>
        <r>
          <rPr>
            <sz val="9"/>
            <color indexed="81"/>
            <rFont val="Tahoma"/>
            <family val="2"/>
          </rPr>
          <t xml:space="preserve">
restate</t>
        </r>
      </text>
    </comment>
    <comment ref="W53" authorId="0" shapeId="0" xr:uid="{00000000-0006-0000-0300-000056000000}">
      <text>
        <r>
          <rPr>
            <b/>
            <sz val="9"/>
            <color indexed="81"/>
            <rFont val="Tahoma"/>
            <family val="2"/>
          </rPr>
          <t>Pimanee Ekkachaiworrasin:</t>
        </r>
        <r>
          <rPr>
            <sz val="9"/>
            <color indexed="81"/>
            <rFont val="Tahoma"/>
            <family val="2"/>
          </rPr>
          <t xml:space="preserve">
restate</t>
        </r>
      </text>
    </comment>
    <comment ref="X53" authorId="0" shapeId="0" xr:uid="{00000000-0006-0000-0300-000057000000}">
      <text>
        <r>
          <rPr>
            <b/>
            <sz val="9"/>
            <color indexed="81"/>
            <rFont val="Tahoma"/>
            <family val="2"/>
          </rPr>
          <t>Pimanee Ekkachaiworrasin:</t>
        </r>
        <r>
          <rPr>
            <sz val="9"/>
            <color indexed="81"/>
            <rFont val="Tahoma"/>
            <family val="2"/>
          </rPr>
          <t xml:space="preserve">
restate</t>
        </r>
      </text>
    </comment>
    <comment ref="Y53" authorId="0" shapeId="0" xr:uid="{00000000-0006-0000-0300-000058000000}">
      <text>
        <r>
          <rPr>
            <b/>
            <sz val="9"/>
            <color indexed="81"/>
            <rFont val="Tahoma"/>
            <family val="2"/>
          </rPr>
          <t>Pimanee Ekkachaiworrasin:</t>
        </r>
        <r>
          <rPr>
            <sz val="9"/>
            <color indexed="81"/>
            <rFont val="Tahoma"/>
            <family val="2"/>
          </rPr>
          <t xml:space="preserve">
restate</t>
        </r>
      </text>
    </comment>
    <comment ref="Z53" authorId="0" shapeId="0" xr:uid="{00000000-0006-0000-0300-000059000000}">
      <text>
        <r>
          <rPr>
            <b/>
            <sz val="9"/>
            <color indexed="81"/>
            <rFont val="Tahoma"/>
            <family val="2"/>
          </rPr>
          <t>Pimanee Ekkachaiworrasin:</t>
        </r>
        <r>
          <rPr>
            <sz val="9"/>
            <color indexed="81"/>
            <rFont val="Tahoma"/>
            <family val="2"/>
          </rPr>
          <t xml:space="preserve">
restate</t>
        </r>
      </text>
    </comment>
    <comment ref="AC62" authorId="3" shapeId="0" xr:uid="{00000000-0006-0000-0300-00005A000000}">
      <text>
        <r>
          <rPr>
            <b/>
            <sz val="9"/>
            <color indexed="81"/>
            <rFont val="Tahoma"/>
            <family val="2"/>
          </rPr>
          <t>Vikash Jalan:</t>
        </r>
        <r>
          <rPr>
            <sz val="9"/>
            <color indexed="81"/>
            <rFont val="Tahoma"/>
            <family val="2"/>
          </rPr>
          <t xml:space="preserve">
on higher absolute prices</t>
        </r>
      </text>
    </comment>
    <comment ref="AD62" authorId="3" shapeId="0" xr:uid="{00000000-0006-0000-0300-00005B000000}">
      <text>
        <r>
          <rPr>
            <b/>
            <sz val="9"/>
            <color indexed="81"/>
            <rFont val="Tahoma"/>
            <family val="2"/>
          </rPr>
          <t>Vikash Jalan:</t>
        </r>
        <r>
          <rPr>
            <sz val="9"/>
            <color indexed="81"/>
            <rFont val="Tahoma"/>
            <family val="2"/>
          </rPr>
          <t xml:space="preserve">
On lower prices and operational excellence on working capital management</t>
        </r>
      </text>
    </comment>
    <comment ref="AE62" authorId="3" shapeId="0" xr:uid="{00000000-0006-0000-0300-00005C000000}">
      <text>
        <r>
          <rPr>
            <b/>
            <sz val="9"/>
            <color indexed="81"/>
            <rFont val="Tahoma"/>
            <family val="2"/>
          </rPr>
          <t>Vikash Jalan:</t>
        </r>
        <r>
          <rPr>
            <sz val="9"/>
            <color indexed="81"/>
            <rFont val="Tahoma"/>
            <family val="2"/>
          </rPr>
          <t xml:space="preserve">
outflow with higher prices</t>
        </r>
      </text>
    </comment>
    <comment ref="AH62" authorId="3" shapeId="0" xr:uid="{00000000-0006-0000-0300-00005D000000}">
      <text>
        <r>
          <rPr>
            <b/>
            <sz val="9"/>
            <color indexed="81"/>
            <rFont val="Tahoma"/>
            <family val="2"/>
          </rPr>
          <t>Vikash Jalan:</t>
        </r>
        <r>
          <rPr>
            <sz val="9"/>
            <color indexed="81"/>
            <rFont val="Tahoma"/>
            <family val="2"/>
          </rPr>
          <t xml:space="preserve">
lower supplier credit as excess cash + rising prices</t>
        </r>
      </text>
    </comment>
    <comment ref="AB66" authorId="3" shapeId="0" xr:uid="{00000000-0006-0000-0300-00005E000000}">
      <text>
        <r>
          <rPr>
            <b/>
            <sz val="9"/>
            <color indexed="81"/>
            <rFont val="Tahoma"/>
            <family val="2"/>
          </rPr>
          <t>Vikash Jalan:</t>
        </r>
        <r>
          <rPr>
            <sz val="9"/>
            <color indexed="81"/>
            <rFont val="Tahoma"/>
            <family val="2"/>
          </rPr>
          <t xml:space="preserve">
Higher with the payment for BP Decatur acqusition on 31 March 2016</t>
        </r>
      </text>
    </comment>
    <comment ref="AC66" authorId="3" shapeId="0" xr:uid="{00000000-0006-0000-0300-00005F000000}">
      <text>
        <r>
          <rPr>
            <b/>
            <sz val="9"/>
            <color indexed="81"/>
            <rFont val="Tahoma"/>
            <family val="2"/>
          </rPr>
          <t>Vikash Jalan:</t>
        </r>
        <r>
          <rPr>
            <sz val="9"/>
            <color indexed="81"/>
            <rFont val="Tahoma"/>
            <family val="2"/>
          </rPr>
          <t xml:space="preserve">
Higher mainly with the payment for IVL Spain (Cepsa Spain)</t>
        </r>
      </text>
    </comment>
    <comment ref="AD66" authorId="3" shapeId="0" xr:uid="{00000000-0006-0000-0300-000060000000}">
      <text>
        <r>
          <rPr>
            <b/>
            <sz val="9"/>
            <color indexed="81"/>
            <rFont val="Tahoma"/>
            <family val="2"/>
          </rPr>
          <t>Vikash Jalan:</t>
        </r>
        <r>
          <rPr>
            <sz val="9"/>
            <color indexed="81"/>
            <rFont val="Tahoma"/>
            <family val="2"/>
          </rPr>
          <t xml:space="preserve">
Higher mainly with the payment for IVL Spain (Cepsa Spain)</t>
        </r>
      </text>
    </comment>
    <comment ref="AE66" authorId="3" shapeId="0" xr:uid="{00000000-0006-0000-0300-000061000000}">
      <text>
        <r>
          <rPr>
            <b/>
            <sz val="9"/>
            <color indexed="81"/>
            <rFont val="Tahoma"/>
            <family val="2"/>
          </rPr>
          <t>Vikash Jalan:</t>
        </r>
        <r>
          <rPr>
            <sz val="9"/>
            <color indexed="81"/>
            <rFont val="Tahoma"/>
            <family val="2"/>
          </rPr>
          <t xml:space="preserve">
Mainly on US Gas Cracker and PTA expnsion at Rotterdam</t>
        </r>
      </text>
    </comment>
    <comment ref="AF66" authorId="3" shapeId="0" xr:uid="{00000000-0006-0000-0300-000062000000}">
      <text>
        <r>
          <rPr>
            <b/>
            <sz val="9"/>
            <color indexed="81"/>
            <rFont val="Tahoma"/>
            <family val="2"/>
          </rPr>
          <t>Vikash Jalan:</t>
        </r>
        <r>
          <rPr>
            <sz val="9"/>
            <color indexed="81"/>
            <rFont val="Tahoma"/>
            <family val="2"/>
          </rPr>
          <t xml:space="preserve">
Spent on ongoing projects like US Gas Cracker, PTA expansion st Rotterdam etc.</t>
        </r>
      </text>
    </comment>
    <comment ref="AG66" authorId="3" shapeId="0" xr:uid="{00000000-0006-0000-0300-00006300000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C67" authorId="3" shapeId="0" xr:uid="{00000000-0006-0000-0300-000064000000}">
      <text>
        <r>
          <rPr>
            <b/>
            <sz val="9"/>
            <color indexed="81"/>
            <rFont val="Tahoma"/>
            <family val="2"/>
          </rPr>
          <t>Vikash Jalan:</t>
        </r>
        <r>
          <rPr>
            <sz val="9"/>
            <color indexed="81"/>
            <rFont val="Tahoma"/>
            <family val="2"/>
          </rPr>
          <t xml:space="preserve">
On acquisiton of Aromatics Decatur(BP) and IVL Spain (Cepsa)</t>
        </r>
      </text>
    </comment>
    <comment ref="AD67" authorId="3" shapeId="0" xr:uid="{00000000-0006-0000-0300-000065000000}">
      <text>
        <r>
          <rPr>
            <b/>
            <sz val="9"/>
            <color indexed="81"/>
            <rFont val="Tahoma"/>
            <family val="2"/>
          </rPr>
          <t xml:space="preserve">Vikash Jalan:
</t>
        </r>
        <r>
          <rPr>
            <sz val="9"/>
            <color indexed="81"/>
            <rFont val="Tahoma"/>
            <family val="2"/>
          </rPr>
          <t>Due to Micropet deconsolidation into JV</t>
        </r>
      </text>
    </comment>
    <comment ref="AG67" authorId="3" shapeId="0" xr:uid="{00000000-0006-0000-0300-000066000000}">
      <text>
        <r>
          <rPr>
            <b/>
            <sz val="9"/>
            <color indexed="81"/>
            <rFont val="Tahoma"/>
            <family val="2"/>
          </rPr>
          <t>Vikash Jalan:</t>
        </r>
        <r>
          <rPr>
            <sz val="9"/>
            <color indexed="81"/>
            <rFont val="Tahoma"/>
            <family val="2"/>
          </rPr>
          <t xml:space="preserve">
Glanztoff</t>
        </r>
      </text>
    </comment>
    <comment ref="AE68" authorId="3" shapeId="0" xr:uid="{00000000-0006-0000-0300-000067000000}">
      <text>
        <r>
          <rPr>
            <b/>
            <sz val="9"/>
            <color indexed="81"/>
            <rFont val="Tahoma"/>
            <family val="2"/>
          </rPr>
          <t>Vikash Jalan:</t>
        </r>
        <r>
          <rPr>
            <sz val="9"/>
            <color indexed="81"/>
            <rFont val="Tahoma"/>
            <family val="2"/>
          </rPr>
          <t xml:space="preserve">
High with PTA turnaround in Asia </t>
        </r>
      </text>
    </comment>
    <comment ref="AB70" authorId="3" shapeId="0" xr:uid="{00000000-0006-0000-0300-000068000000}">
      <text>
        <r>
          <rPr>
            <b/>
            <sz val="9"/>
            <color indexed="81"/>
            <rFont val="Tahoma"/>
            <family val="2"/>
          </rPr>
          <t>Vikash Jalan:</t>
        </r>
        <r>
          <rPr>
            <sz val="9"/>
            <color indexed="81"/>
            <rFont val="Tahoma"/>
            <family val="2"/>
          </rPr>
          <t xml:space="preserve">
Lower due to Debentures payments due halfyearly</t>
        </r>
      </text>
    </comment>
    <comment ref="AC70" authorId="3" shapeId="0" xr:uid="{00000000-0006-0000-0300-000069000000}">
      <text>
        <r>
          <rPr>
            <b/>
            <sz val="9"/>
            <color indexed="81"/>
            <rFont val="Tahoma"/>
            <family val="2"/>
          </rPr>
          <t>Vikash Jalan:</t>
        </r>
        <r>
          <rPr>
            <sz val="9"/>
            <color indexed="81"/>
            <rFont val="Tahoma"/>
            <family val="2"/>
          </rPr>
          <t xml:space="preserve">
Higher due to Debentures payments due halfyearly</t>
        </r>
      </text>
    </comment>
    <comment ref="AD70" authorId="3" shapeId="0" xr:uid="{00000000-0006-0000-0300-00006A000000}">
      <text>
        <r>
          <rPr>
            <b/>
            <sz val="9"/>
            <color indexed="81"/>
            <rFont val="Tahoma"/>
            <family val="2"/>
          </rPr>
          <t>Vikash Jalan:</t>
        </r>
        <r>
          <rPr>
            <sz val="9"/>
            <color indexed="81"/>
            <rFont val="Tahoma"/>
            <family val="2"/>
          </rPr>
          <t xml:space="preserve">
Higher due to Debentures payments due halfyearly</t>
        </r>
      </text>
    </comment>
    <comment ref="AH72" authorId="3" shapeId="0" xr:uid="{00000000-0006-0000-0300-00006B000000}">
      <text>
        <r>
          <rPr>
            <b/>
            <sz val="9"/>
            <color indexed="81"/>
            <rFont val="Tahoma"/>
            <family val="2"/>
          </rPr>
          <t>Vikash Jalan:</t>
        </r>
        <r>
          <rPr>
            <sz val="9"/>
            <color indexed="81"/>
            <rFont val="Tahoma"/>
            <family val="2"/>
          </rPr>
          <t xml:space="preserve">
IVL W1 subscription ~90%</t>
        </r>
      </text>
    </comment>
    <comment ref="G73" authorId="3" shapeId="0" xr:uid="{00000000-0006-0000-0300-00006C000000}">
      <text>
        <r>
          <rPr>
            <b/>
            <sz val="9"/>
            <color indexed="81"/>
            <rFont val="Tahoma"/>
            <family val="2"/>
          </rPr>
          <t xml:space="preserve">Vikash Jalan:
</t>
        </r>
        <r>
          <rPr>
            <sz val="9"/>
            <color indexed="81"/>
            <rFont val="Tahoma"/>
            <family val="2"/>
          </rPr>
          <t>IVL has call option in 2019</t>
        </r>
      </text>
    </comment>
    <comment ref="A75" authorId="3" shapeId="0" xr:uid="{00000000-0006-0000-0300-00006D00000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AD75" authorId="3" shapeId="0" xr:uid="{00000000-0006-0000-0300-00006E000000}">
      <text>
        <r>
          <rPr>
            <b/>
            <sz val="9"/>
            <color indexed="81"/>
            <rFont val="Tahoma"/>
            <family val="2"/>
          </rPr>
          <t>Vikash Jalan:</t>
        </r>
        <r>
          <rPr>
            <sz val="9"/>
            <color indexed="81"/>
            <rFont val="Tahoma"/>
            <family val="2"/>
          </rPr>
          <t xml:space="preserve">
Natural Hedge with Assets</t>
        </r>
      </text>
    </comment>
    <comment ref="W79" authorId="2" shapeId="0" xr:uid="{00000000-0006-0000-0300-00006F000000}">
      <text>
        <r>
          <rPr>
            <b/>
            <sz val="9"/>
            <color indexed="81"/>
            <rFont val="Tahoma"/>
            <family val="2"/>
          </rPr>
          <t>Vikash:</t>
        </r>
        <r>
          <rPr>
            <sz val="9"/>
            <color indexed="81"/>
            <rFont val="Tahoma"/>
            <family val="2"/>
          </rPr>
          <t xml:space="preserve">
Due to PTA planned Turnaround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Pimanee Ekkachaiworrasin</author>
    <author>jittreeya.p</author>
    <author>Vikash</author>
    <author>Vikash Jalan</author>
    <author>Jittreeya Pornkuntham</author>
  </authors>
  <commentList>
    <comment ref="F2" authorId="0" shapeId="0" xr:uid="{00000000-0006-0000-0400-000001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xr:uid="{00000000-0006-0000-0400-000002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xr:uid="{00000000-0006-0000-0400-000003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xr:uid="{00000000-0006-0000-0400-000004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0" shapeId="0" xr:uid="{00000000-0006-0000-0400-000005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W2" authorId="0" shapeId="0" xr:uid="{00000000-0006-0000-0400-000006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X2" authorId="1" shapeId="0" xr:uid="{00000000-0006-0000-0400-000007000000}">
      <text>
        <r>
          <rPr>
            <b/>
            <sz val="9"/>
            <color indexed="81"/>
            <rFont val="Tahoma"/>
            <family val="2"/>
          </rPr>
          <t>jittreeya.p:</t>
        </r>
        <r>
          <rPr>
            <sz val="9"/>
            <color indexed="81"/>
            <rFont val="Tahoma"/>
            <family val="2"/>
          </rPr>
          <t xml:space="preserve">
Restated 1Q15 with revaluation</t>
        </r>
      </text>
    </comment>
    <comment ref="Y2" authorId="2" shapeId="0" xr:uid="{00000000-0006-0000-0400-000008000000}">
      <text>
        <r>
          <rPr>
            <b/>
            <sz val="9"/>
            <color indexed="81"/>
            <rFont val="Tahoma"/>
            <family val="2"/>
          </rPr>
          <t>Vikash:</t>
        </r>
        <r>
          <rPr>
            <sz val="9"/>
            <color indexed="81"/>
            <rFont val="Tahoma"/>
            <family val="2"/>
          </rPr>
          <t xml:space="preserve">
Restated in 3Q15 with gain on bargain purchase in Cepsa Canada</t>
        </r>
      </text>
    </comment>
    <comment ref="Z2" authorId="0" shapeId="0" xr:uid="{00000000-0006-0000-0400-000009000000}">
      <text>
        <r>
          <rPr>
            <b/>
            <sz val="9"/>
            <color indexed="81"/>
            <rFont val="Tahoma"/>
            <family val="2"/>
          </rPr>
          <t>Pimanee Ekkachaiworrasin:</t>
        </r>
        <r>
          <rPr>
            <sz val="9"/>
            <color indexed="81"/>
            <rFont val="Tahoma"/>
            <family val="2"/>
          </rPr>
          <t xml:space="preserve">
Restated 3Q15 with revaluation</t>
        </r>
      </text>
    </comment>
    <comment ref="AC6" authorId="3" shapeId="0" xr:uid="{00000000-0006-0000-0400-00000A000000}">
      <text>
        <r>
          <rPr>
            <b/>
            <sz val="9"/>
            <color indexed="81"/>
            <rFont val="Tahoma"/>
            <family val="2"/>
          </rPr>
          <t>Vikash Jalan:</t>
        </r>
        <r>
          <rPr>
            <sz val="9"/>
            <color indexed="81"/>
            <rFont val="Tahoma"/>
            <family val="2"/>
          </rPr>
          <t xml:space="preserve">
Acquisition: BP Decatur (Aromatics Decatur) and Cepsa Spain (IVL Spain) volumes </t>
        </r>
      </text>
    </comment>
    <comment ref="AG6" authorId="3" shapeId="0" xr:uid="{00000000-0006-0000-0400-00000B00000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xr:uid="{00000000-0006-0000-0400-00000C00000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Z7" authorId="2" shapeId="0" xr:uid="{00000000-0006-0000-0400-00000D00000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AA7" authorId="3" shapeId="0" xr:uid="{00000000-0006-0000-0400-00000E000000}">
      <text>
        <r>
          <rPr>
            <b/>
            <sz val="9"/>
            <color indexed="81"/>
            <rFont val="Tahoma"/>
            <family val="2"/>
          </rPr>
          <t>Vikash Jalan:</t>
        </r>
        <r>
          <rPr>
            <sz val="9"/>
            <color indexed="81"/>
            <rFont val="Tahoma"/>
            <family val="2"/>
          </rPr>
          <t xml:space="preserve">
Seasonal</t>
        </r>
      </text>
    </comment>
    <comment ref="AB7" authorId="3" shapeId="0" xr:uid="{00000000-0006-0000-0400-00000F00000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D7" authorId="3" shapeId="0" xr:uid="{00000000-0006-0000-0400-000010000000}">
      <text>
        <r>
          <rPr>
            <b/>
            <sz val="9"/>
            <color indexed="81"/>
            <rFont val="Tahoma"/>
            <family val="2"/>
          </rPr>
          <t>Vikash Jalan:</t>
        </r>
        <r>
          <rPr>
            <sz val="9"/>
            <color indexed="81"/>
            <rFont val="Tahoma"/>
            <family val="2"/>
          </rPr>
          <t xml:space="preserve">
better demand</t>
        </r>
      </text>
    </comment>
    <comment ref="AF7" authorId="3" shapeId="0" xr:uid="{00000000-0006-0000-0400-000011000000}">
      <text>
        <r>
          <rPr>
            <b/>
            <sz val="9"/>
            <color indexed="81"/>
            <rFont val="Tahoma"/>
            <family val="2"/>
          </rPr>
          <t>Vikash Jalan:</t>
        </r>
        <r>
          <rPr>
            <sz val="9"/>
            <color indexed="81"/>
            <rFont val="Tahoma"/>
            <family val="2"/>
          </rPr>
          <t xml:space="preserve">
Planned turnarounds</t>
        </r>
      </text>
    </comment>
    <comment ref="AH7" authorId="3" shapeId="0" xr:uid="{00000000-0006-0000-0400-00001200000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xr:uid="{00000000-0006-0000-0400-000013000000}">
      <text>
        <r>
          <rPr>
            <b/>
            <sz val="9"/>
            <color indexed="81"/>
            <rFont val="Tahoma"/>
            <family val="2"/>
          </rPr>
          <t>Vikash Jalan:</t>
        </r>
        <r>
          <rPr>
            <sz val="9"/>
            <color indexed="81"/>
            <rFont val="Tahoma"/>
            <family val="2"/>
          </rPr>
          <t xml:space="preserve">
Lower revenues on lower prices of products on lower crdue oil trend</t>
        </r>
      </text>
    </comment>
    <comment ref="AB15" authorId="3" shapeId="0" xr:uid="{00000000-0006-0000-0400-000014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xr:uid="{00000000-0006-0000-0400-000015000000}">
      <text>
        <r>
          <rPr>
            <b/>
            <sz val="9"/>
            <color indexed="81"/>
            <rFont val="Tahoma"/>
            <family val="2"/>
          </rPr>
          <t>Pimanee Ekkachaiworrasin:</t>
        </r>
        <r>
          <rPr>
            <sz val="9"/>
            <color indexed="81"/>
            <rFont val="Tahoma"/>
            <family val="2"/>
          </rPr>
          <t xml:space="preserve">
restate</t>
        </r>
      </text>
    </comment>
    <comment ref="G16" authorId="0" shapeId="0" xr:uid="{00000000-0006-0000-0400-000016000000}">
      <text>
        <r>
          <rPr>
            <b/>
            <sz val="9"/>
            <color indexed="81"/>
            <rFont val="Tahoma"/>
            <family val="2"/>
          </rPr>
          <t>Pimanee Ekkachaiworrasin:</t>
        </r>
        <r>
          <rPr>
            <sz val="9"/>
            <color indexed="81"/>
            <rFont val="Tahoma"/>
            <family val="2"/>
          </rPr>
          <t xml:space="preserve">
restate</t>
        </r>
      </text>
    </comment>
    <comment ref="Z16" authorId="0" shapeId="0" xr:uid="{00000000-0006-0000-0400-000017000000}">
      <text>
        <r>
          <rPr>
            <b/>
            <sz val="9"/>
            <color indexed="81"/>
            <rFont val="Tahoma"/>
            <family val="2"/>
          </rPr>
          <t>Pimanee Ekkachaiworrasin:</t>
        </r>
        <r>
          <rPr>
            <sz val="9"/>
            <color indexed="81"/>
            <rFont val="Tahoma"/>
            <family val="2"/>
          </rPr>
          <t xml:space="preserve">
restated
</t>
        </r>
      </text>
    </comment>
    <comment ref="AB16" authorId="3" shapeId="0" xr:uid="{00000000-0006-0000-0400-000018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D16" authorId="3" shapeId="0" xr:uid="{00000000-0006-0000-0400-000019000000}">
      <text>
        <r>
          <rPr>
            <b/>
            <sz val="9"/>
            <color indexed="81"/>
            <rFont val="Tahoma"/>
            <family val="2"/>
          </rPr>
          <t>Vikash Jalan:</t>
        </r>
        <r>
          <rPr>
            <sz val="9"/>
            <color indexed="81"/>
            <rFont val="Tahoma"/>
            <family val="2"/>
          </rPr>
          <t xml:space="preserve">
lower with Artenius Turkey accounting impairment in 2Q16</t>
        </r>
      </text>
    </comment>
    <comment ref="AF19" authorId="3" shapeId="0" xr:uid="{00000000-0006-0000-0400-00001A000000}">
      <text>
        <r>
          <rPr>
            <b/>
            <sz val="9"/>
            <color indexed="81"/>
            <rFont val="Tahoma"/>
            <family val="2"/>
          </rPr>
          <t>Vikash Jalan:</t>
        </r>
        <r>
          <rPr>
            <sz val="9"/>
            <color indexed="81"/>
            <rFont val="Tahoma"/>
            <family val="2"/>
          </rPr>
          <t xml:space="preserve">
Mainly driven positively by India JV</t>
        </r>
      </text>
    </comment>
    <comment ref="AG19" authorId="3" shapeId="0" xr:uid="{00000000-0006-0000-0400-00001B00000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xr:uid="{00000000-0006-0000-0400-00001C000000}">
      <text>
        <r>
          <rPr>
            <b/>
            <sz val="9"/>
            <color indexed="81"/>
            <rFont val="Tahoma"/>
            <family val="2"/>
          </rPr>
          <t>Vikash:</t>
        </r>
        <r>
          <rPr>
            <sz val="9"/>
            <color indexed="81"/>
            <rFont val="Tahoma"/>
            <family val="2"/>
          </rPr>
          <t xml:space="preserve">
Deferred Tax not applicablein Thailand as per Thai GAAP</t>
        </r>
      </text>
    </comment>
    <comment ref="D22" authorId="2" shapeId="0" xr:uid="{00000000-0006-0000-0400-00001D000000}">
      <text>
        <r>
          <rPr>
            <b/>
            <sz val="9"/>
            <color indexed="81"/>
            <rFont val="Tahoma"/>
            <family val="2"/>
          </rPr>
          <t>Vikash:</t>
        </r>
        <r>
          <rPr>
            <sz val="9"/>
            <color indexed="81"/>
            <rFont val="Tahoma"/>
            <family val="2"/>
          </rPr>
          <t xml:space="preserve">
Deferred Tax not applicablein Thailand as per Thai GAAP</t>
        </r>
      </text>
    </comment>
    <comment ref="F22" authorId="0" shapeId="0" xr:uid="{00000000-0006-0000-0400-00001E000000}">
      <text>
        <r>
          <rPr>
            <b/>
            <sz val="9"/>
            <color indexed="81"/>
            <rFont val="Tahoma"/>
            <family val="2"/>
          </rPr>
          <t>Pimanee Ekkachaiworrasin:</t>
        </r>
        <r>
          <rPr>
            <sz val="9"/>
            <color indexed="81"/>
            <rFont val="Tahoma"/>
            <family val="2"/>
          </rPr>
          <t xml:space="preserve">
restate</t>
        </r>
      </text>
    </comment>
    <comment ref="G22" authorId="0" shapeId="0" xr:uid="{00000000-0006-0000-0400-00001F000000}">
      <text>
        <r>
          <rPr>
            <b/>
            <sz val="9"/>
            <color indexed="81"/>
            <rFont val="Tahoma"/>
            <family val="2"/>
          </rPr>
          <t>Pimanee Ekkachaiworrasin:</t>
        </r>
        <r>
          <rPr>
            <sz val="9"/>
            <color indexed="81"/>
            <rFont val="Tahoma"/>
            <family val="2"/>
          </rPr>
          <t xml:space="preserve">
restate</t>
        </r>
      </text>
    </comment>
    <comment ref="T22" authorId="0" shapeId="0" xr:uid="{00000000-0006-0000-0400-000020000000}">
      <text>
        <r>
          <rPr>
            <b/>
            <sz val="9"/>
            <color indexed="81"/>
            <rFont val="Tahoma"/>
            <family val="2"/>
          </rPr>
          <t>Pimanee Ekkachaiworrasin:</t>
        </r>
        <r>
          <rPr>
            <sz val="9"/>
            <color indexed="81"/>
            <rFont val="Tahoma"/>
            <family val="2"/>
          </rPr>
          <t xml:space="preserve">
restate</t>
        </r>
      </text>
    </comment>
    <comment ref="U22" authorId="0" shapeId="0" xr:uid="{00000000-0006-0000-0400-000021000000}">
      <text>
        <r>
          <rPr>
            <b/>
            <sz val="9"/>
            <color indexed="81"/>
            <rFont val="Tahoma"/>
            <family val="2"/>
          </rPr>
          <t>Pimanee Ekkachaiworrasin:</t>
        </r>
        <r>
          <rPr>
            <sz val="9"/>
            <color indexed="81"/>
            <rFont val="Tahoma"/>
            <family val="2"/>
          </rPr>
          <t xml:space="preserve">
restate</t>
        </r>
      </text>
    </comment>
    <comment ref="V22" authorId="0" shapeId="0" xr:uid="{00000000-0006-0000-0400-000022000000}">
      <text>
        <r>
          <rPr>
            <b/>
            <sz val="9"/>
            <color indexed="81"/>
            <rFont val="Tahoma"/>
            <family val="2"/>
          </rPr>
          <t>Pimanee Ekkachaiworrasin:</t>
        </r>
        <r>
          <rPr>
            <sz val="9"/>
            <color indexed="81"/>
            <rFont val="Tahoma"/>
            <family val="2"/>
          </rPr>
          <t xml:space="preserve">
restate</t>
        </r>
      </text>
    </comment>
    <comment ref="W22" authorId="0" shapeId="0" xr:uid="{00000000-0006-0000-0400-000023000000}">
      <text>
        <r>
          <rPr>
            <b/>
            <sz val="9"/>
            <color indexed="81"/>
            <rFont val="Tahoma"/>
            <family val="2"/>
          </rPr>
          <t>Pimanee Ekkachaiworrasin:</t>
        </r>
        <r>
          <rPr>
            <sz val="9"/>
            <color indexed="81"/>
            <rFont val="Tahoma"/>
            <family val="2"/>
          </rPr>
          <t xml:space="preserve">
restate</t>
        </r>
      </text>
    </comment>
    <comment ref="Z22" authorId="0" shapeId="0" xr:uid="{00000000-0006-0000-0400-000024000000}">
      <text>
        <r>
          <rPr>
            <b/>
            <sz val="9"/>
            <color indexed="81"/>
            <rFont val="Tahoma"/>
            <family val="2"/>
          </rPr>
          <t>Pimanee Ekkachaiworrasin:</t>
        </r>
        <r>
          <rPr>
            <sz val="9"/>
            <color indexed="81"/>
            <rFont val="Tahoma"/>
            <family val="2"/>
          </rPr>
          <t xml:space="preserve">
restate</t>
        </r>
      </text>
    </comment>
    <comment ref="AA22" authorId="3" shapeId="0" xr:uid="{00000000-0006-0000-0400-00002500000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xr:uid="{00000000-0006-0000-0400-000026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xr:uid="{00000000-0006-0000-0400-000027000000}">
      <text>
        <r>
          <rPr>
            <b/>
            <sz val="9"/>
            <color indexed="81"/>
            <rFont val="Tahoma"/>
            <family val="2"/>
          </rPr>
          <t>Vikash:</t>
        </r>
        <r>
          <rPr>
            <sz val="9"/>
            <color indexed="81"/>
            <rFont val="Tahoma"/>
            <family val="2"/>
          </rPr>
          <t xml:space="preserve">
Not calculated Yet</t>
        </r>
      </text>
    </comment>
    <comment ref="D23" authorId="2" shapeId="0" xr:uid="{00000000-0006-0000-0400-000028000000}">
      <text>
        <r>
          <rPr>
            <b/>
            <sz val="9"/>
            <color indexed="81"/>
            <rFont val="Tahoma"/>
            <family val="2"/>
          </rPr>
          <t>Vikash:</t>
        </r>
        <r>
          <rPr>
            <sz val="9"/>
            <color indexed="81"/>
            <rFont val="Tahoma"/>
            <family val="2"/>
          </rPr>
          <t xml:space="preserve">
Not calculated Yet</t>
        </r>
      </text>
    </comment>
    <comment ref="D25" authorId="2" shapeId="0" xr:uid="{00000000-0006-0000-0400-00002900000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xr:uid="{00000000-0006-0000-0400-00002A000000}">
      <text>
        <r>
          <rPr>
            <b/>
            <sz val="9"/>
            <color indexed="81"/>
            <rFont val="Tahoma"/>
            <family val="2"/>
          </rPr>
          <t>Pimanee Ekkachaiworrasin:</t>
        </r>
        <r>
          <rPr>
            <sz val="9"/>
            <color indexed="81"/>
            <rFont val="Tahoma"/>
            <family val="2"/>
          </rPr>
          <t xml:space="preserve">
restate</t>
        </r>
      </text>
    </comment>
    <comment ref="G25" authorId="0" shapeId="0" xr:uid="{00000000-0006-0000-0400-00002B000000}">
      <text>
        <r>
          <rPr>
            <b/>
            <sz val="9"/>
            <color indexed="81"/>
            <rFont val="Tahoma"/>
            <family val="2"/>
          </rPr>
          <t>Pimanee Ekkachaiworrasin:</t>
        </r>
        <r>
          <rPr>
            <sz val="9"/>
            <color indexed="81"/>
            <rFont val="Tahoma"/>
            <family val="2"/>
          </rPr>
          <t xml:space="preserve">
restate</t>
        </r>
      </text>
    </comment>
    <comment ref="T25" authorId="0" shapeId="0" xr:uid="{00000000-0006-0000-0400-00002C000000}">
      <text>
        <r>
          <rPr>
            <b/>
            <sz val="9"/>
            <color indexed="81"/>
            <rFont val="Tahoma"/>
            <family val="2"/>
          </rPr>
          <t>Pimanee Ekkachaiworrasin:</t>
        </r>
        <r>
          <rPr>
            <sz val="9"/>
            <color indexed="81"/>
            <rFont val="Tahoma"/>
            <family val="2"/>
          </rPr>
          <t xml:space="preserve">
restate</t>
        </r>
      </text>
    </comment>
    <comment ref="U25" authorId="0" shapeId="0" xr:uid="{00000000-0006-0000-0400-00002D000000}">
      <text>
        <r>
          <rPr>
            <b/>
            <sz val="9"/>
            <color indexed="81"/>
            <rFont val="Tahoma"/>
            <family val="2"/>
          </rPr>
          <t>Pimanee Ekkachaiworrasin:</t>
        </r>
        <r>
          <rPr>
            <sz val="9"/>
            <color indexed="81"/>
            <rFont val="Tahoma"/>
            <family val="2"/>
          </rPr>
          <t xml:space="preserve">
restate</t>
        </r>
      </text>
    </comment>
    <comment ref="V25" authorId="0" shapeId="0" xr:uid="{00000000-0006-0000-0400-00002E000000}">
      <text>
        <r>
          <rPr>
            <b/>
            <sz val="9"/>
            <color indexed="81"/>
            <rFont val="Tahoma"/>
            <family val="2"/>
          </rPr>
          <t>Pimanee Ekkachaiworrasin:</t>
        </r>
        <r>
          <rPr>
            <sz val="9"/>
            <color indexed="81"/>
            <rFont val="Tahoma"/>
            <family val="2"/>
          </rPr>
          <t xml:space="preserve">
restate</t>
        </r>
      </text>
    </comment>
    <comment ref="W25" authorId="0" shapeId="0" xr:uid="{00000000-0006-0000-0400-00002F000000}">
      <text>
        <r>
          <rPr>
            <b/>
            <sz val="9"/>
            <color indexed="81"/>
            <rFont val="Tahoma"/>
            <family val="2"/>
          </rPr>
          <t>Pimanee Ekkachaiworrasin:</t>
        </r>
        <r>
          <rPr>
            <sz val="9"/>
            <color indexed="81"/>
            <rFont val="Tahoma"/>
            <family val="2"/>
          </rPr>
          <t xml:space="preserve">
restate</t>
        </r>
      </text>
    </comment>
    <comment ref="Z25" authorId="0" shapeId="0" xr:uid="{00000000-0006-0000-0400-000030000000}">
      <text>
        <r>
          <rPr>
            <b/>
            <sz val="9"/>
            <color indexed="81"/>
            <rFont val="Tahoma"/>
            <family val="2"/>
          </rPr>
          <t>Pimanee Ekkachaiworrasin:</t>
        </r>
        <r>
          <rPr>
            <sz val="9"/>
            <color indexed="81"/>
            <rFont val="Tahoma"/>
            <family val="2"/>
          </rPr>
          <t xml:space="preserve">
restate</t>
        </r>
      </text>
    </comment>
    <comment ref="AO27" authorId="4" shapeId="0" xr:uid="{00000000-0006-0000-0400-000031000000}">
      <text>
        <r>
          <rPr>
            <sz val="9"/>
            <color indexed="81"/>
            <rFont val="Tahoma"/>
            <family val="2"/>
          </rPr>
          <t xml:space="preserve"> 159.09</t>
        </r>
      </text>
    </comment>
    <comment ref="C28" authorId="2" shapeId="0" xr:uid="{00000000-0006-0000-0400-000032000000}">
      <text>
        <r>
          <rPr>
            <b/>
            <sz val="9"/>
            <color indexed="81"/>
            <rFont val="Tahoma"/>
            <family val="2"/>
          </rPr>
          <t>Vikash:</t>
        </r>
        <r>
          <rPr>
            <sz val="9"/>
            <color indexed="81"/>
            <rFont val="Tahoma"/>
            <family val="2"/>
          </rPr>
          <t xml:space="preserve">
Deferred Tax not applicablein Thailand as per Thai GAAP</t>
        </r>
      </text>
    </comment>
    <comment ref="D28" authorId="2" shapeId="0" xr:uid="{00000000-0006-0000-0400-000033000000}">
      <text>
        <r>
          <rPr>
            <b/>
            <sz val="9"/>
            <color indexed="81"/>
            <rFont val="Tahoma"/>
            <family val="2"/>
          </rPr>
          <t>Vikash:</t>
        </r>
        <r>
          <rPr>
            <sz val="9"/>
            <color indexed="81"/>
            <rFont val="Tahoma"/>
            <family val="2"/>
          </rPr>
          <t xml:space="preserve">
Deferred Tax not applicablein Thailand as per Thai GAAP</t>
        </r>
      </text>
    </comment>
    <comment ref="P29" authorId="3" shapeId="0" xr:uid="{00000000-0006-0000-0400-000034000000}">
      <text>
        <r>
          <rPr>
            <b/>
            <sz val="9"/>
            <color indexed="81"/>
            <rFont val="Tahoma"/>
            <family val="2"/>
          </rPr>
          <t>Vikash Jalan:</t>
        </r>
        <r>
          <rPr>
            <sz val="9"/>
            <color indexed="81"/>
            <rFont val="Tahoma"/>
            <family val="2"/>
          </rPr>
          <t xml:space="preserve">
due to regional mix and lower profits</t>
        </r>
      </text>
    </comment>
    <comment ref="C31" authorId="2" shapeId="0" xr:uid="{00000000-0006-0000-0400-000035000000}">
      <text>
        <r>
          <rPr>
            <b/>
            <sz val="9"/>
            <color indexed="81"/>
            <rFont val="Tahoma"/>
            <family val="2"/>
          </rPr>
          <t>Vikash:</t>
        </r>
        <r>
          <rPr>
            <sz val="9"/>
            <color indexed="81"/>
            <rFont val="Tahoma"/>
            <family val="2"/>
          </rPr>
          <t xml:space="preserve">
IPO Feb 2010</t>
        </r>
      </text>
    </comment>
    <comment ref="D31" authorId="2" shapeId="0" xr:uid="{00000000-0006-0000-0400-000036000000}">
      <text>
        <r>
          <rPr>
            <b/>
            <sz val="9"/>
            <color indexed="81"/>
            <rFont val="Tahoma"/>
            <family val="2"/>
          </rPr>
          <t>Vikash:</t>
        </r>
        <r>
          <rPr>
            <sz val="9"/>
            <color indexed="81"/>
            <rFont val="Tahoma"/>
            <family val="2"/>
          </rPr>
          <t xml:space="preserve">
Right Issue Feb 2011</t>
        </r>
      </text>
    </comment>
    <comment ref="AH31" authorId="3" shapeId="0" xr:uid="{00000000-0006-0000-0400-000037000000}">
      <text>
        <r>
          <rPr>
            <b/>
            <sz val="9"/>
            <color indexed="81"/>
            <rFont val="Tahoma"/>
            <family val="2"/>
          </rPr>
          <t>Vikash Jalan:</t>
        </r>
        <r>
          <rPr>
            <sz val="9"/>
            <color indexed="81"/>
            <rFont val="Tahoma"/>
            <family val="2"/>
          </rPr>
          <t xml:space="preserve">
Wt average for 3Q17 with IVL W1 issuance</t>
        </r>
      </text>
    </comment>
    <comment ref="AF35" authorId="3" shapeId="0" xr:uid="{00000000-0006-0000-0400-000038000000}">
      <text>
        <r>
          <rPr>
            <b/>
            <sz val="9"/>
            <color indexed="81"/>
            <rFont val="Tahoma"/>
            <family val="2"/>
          </rPr>
          <t>Vikash Jalan:</t>
        </r>
        <r>
          <rPr>
            <sz val="9"/>
            <color indexed="81"/>
            <rFont val="Tahoma"/>
            <family val="2"/>
          </rPr>
          <t xml:space="preserve">
Higher prices and some lag imapct</t>
        </r>
      </text>
    </comment>
    <comment ref="AG35" authorId="3" shapeId="0" xr:uid="{00000000-0006-0000-0400-00003900000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7" authorId="3" shapeId="0" xr:uid="{00000000-0006-0000-0400-00003A00000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Y37" authorId="2" shapeId="0" xr:uid="{00000000-0006-0000-0400-00003B000000}">
      <text>
        <r>
          <rPr>
            <b/>
            <sz val="9"/>
            <color indexed="81"/>
            <rFont val="Tahoma"/>
            <family val="2"/>
          </rPr>
          <t>Vikash:</t>
        </r>
        <r>
          <rPr>
            <sz val="9"/>
            <color indexed="81"/>
            <rFont val="Tahoma"/>
            <family val="2"/>
          </rPr>
          <t xml:space="preserve">
Mainly gain on bargain purchase on Polyplex PET, Bangkok Polyester and Cepsa Canada</t>
        </r>
      </text>
    </comment>
    <comment ref="AB37" authorId="3" shapeId="0" xr:uid="{00000000-0006-0000-0400-00003C000000}">
      <text>
        <r>
          <rPr>
            <b/>
            <sz val="9"/>
            <color indexed="81"/>
            <rFont val="Tahoma"/>
            <family val="2"/>
          </rPr>
          <t>Vikash Jalan:</t>
        </r>
        <r>
          <rPr>
            <sz val="9"/>
            <color indexed="81"/>
            <rFont val="Tahoma"/>
            <family val="2"/>
          </rPr>
          <t xml:space="preserve">
Mainly gain on bargain purchae income on the acquisition of BP Decatur completed on 31 March 2016</t>
        </r>
      </text>
    </comment>
    <comment ref="AC37" authorId="3" shapeId="0" xr:uid="{00000000-0006-0000-0400-00003D000000}">
      <text>
        <r>
          <rPr>
            <b/>
            <sz val="9"/>
            <color indexed="81"/>
            <rFont val="Tahoma"/>
            <family val="2"/>
          </rPr>
          <t>Vikash Jalan:</t>
        </r>
        <r>
          <rPr>
            <sz val="9"/>
            <color indexed="81"/>
            <rFont val="Tahoma"/>
            <family val="2"/>
          </rPr>
          <t xml:space="preserve">
Mainly on gain on bargin purchase on Aromatics Decatur and IVL Spain acquisition</t>
        </r>
      </text>
    </comment>
    <comment ref="AD37" authorId="3" shapeId="0" xr:uid="{00000000-0006-0000-0400-00003E00000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42" authorId="2" shapeId="0" xr:uid="{00000000-0006-0000-0400-00003F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AB46" authorId="3" shapeId="0" xr:uid="{00000000-0006-0000-0400-000040000000}">
      <text>
        <r>
          <rPr>
            <b/>
            <sz val="9"/>
            <color indexed="81"/>
            <rFont val="Tahoma"/>
            <family val="2"/>
          </rPr>
          <t>Vikash Jalan:</t>
        </r>
        <r>
          <rPr>
            <sz val="9"/>
            <color indexed="81"/>
            <rFont val="Tahoma"/>
            <family val="2"/>
          </rPr>
          <t xml:space="preserve">
Higher with the payment for BP Decatur acqusition on 31 March 2016</t>
        </r>
      </text>
    </comment>
    <comment ref="AC46" authorId="3" shapeId="0" xr:uid="{00000000-0006-0000-0400-000041000000}">
      <text>
        <r>
          <rPr>
            <b/>
            <sz val="9"/>
            <color indexed="81"/>
            <rFont val="Tahoma"/>
            <family val="2"/>
          </rPr>
          <t>Vikash Jalan:</t>
        </r>
        <r>
          <rPr>
            <sz val="9"/>
            <color indexed="81"/>
            <rFont val="Tahoma"/>
            <family val="2"/>
          </rPr>
          <t xml:space="preserve">
Higher with acquisition payment and working capital outflow on rising prices </t>
        </r>
      </text>
    </comment>
    <comment ref="AD48" authorId="3" shapeId="0" xr:uid="{00000000-0006-0000-0400-000042000000}">
      <text>
        <r>
          <rPr>
            <b/>
            <sz val="9"/>
            <color indexed="81"/>
            <rFont val="Tahoma"/>
            <family val="2"/>
          </rPr>
          <t>Vikash Jalan:</t>
        </r>
        <r>
          <rPr>
            <sz val="9"/>
            <color indexed="81"/>
            <rFont val="Tahoma"/>
            <family val="2"/>
          </rPr>
          <t xml:space="preserve">
Lowered debt with strong cash flow and lower capex</t>
        </r>
      </text>
    </comment>
    <comment ref="Z49" authorId="2" shapeId="0" xr:uid="{00000000-0006-0000-0400-000043000000}">
      <text>
        <r>
          <rPr>
            <b/>
            <sz val="9"/>
            <color indexed="81"/>
            <rFont val="Tahoma"/>
            <family val="2"/>
          </rPr>
          <t>Vikash:</t>
        </r>
        <r>
          <rPr>
            <sz val="9"/>
            <color indexed="81"/>
            <rFont val="Tahoma"/>
            <family val="2"/>
          </rPr>
          <t xml:space="preserve">
Mainly Rotterdam Expansion and Ethylene Cracker in the USA</t>
        </r>
      </text>
    </comment>
    <comment ref="AB49" authorId="3" shapeId="0" xr:uid="{00000000-0006-0000-0400-00004400000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C49" authorId="3" shapeId="0" xr:uid="{00000000-0006-0000-0400-000045000000}">
      <text>
        <r>
          <rPr>
            <b/>
            <sz val="9"/>
            <color indexed="81"/>
            <rFont val="Tahoma"/>
            <family val="2"/>
          </rPr>
          <t>Vikash Jalan:</t>
        </r>
        <r>
          <rPr>
            <sz val="9"/>
            <color indexed="81"/>
            <rFont val="Tahoma"/>
            <family val="2"/>
          </rPr>
          <t xml:space="preserve">
Gas Cracker, Rotterdam PTA expansion and others</t>
        </r>
      </text>
    </comment>
    <comment ref="AD49" authorId="3" shapeId="0" xr:uid="{00000000-0006-0000-0400-000046000000}">
      <text>
        <r>
          <rPr>
            <b/>
            <sz val="9"/>
            <color indexed="81"/>
            <rFont val="Tahoma"/>
            <family val="2"/>
          </rPr>
          <t>Vikash Jalan:</t>
        </r>
        <r>
          <rPr>
            <sz val="9"/>
            <color indexed="81"/>
            <rFont val="Tahoma"/>
            <family val="2"/>
          </rPr>
          <t xml:space="preserve">
Gas Cracker, Rotterdam PTA expansion and others</t>
        </r>
      </text>
    </comment>
    <comment ref="AG50" authorId="3" shapeId="0" xr:uid="{00000000-0006-0000-0400-000047000000}">
      <text>
        <r>
          <rPr>
            <b/>
            <sz val="9"/>
            <color indexed="81"/>
            <rFont val="Tahoma"/>
            <family val="2"/>
          </rPr>
          <t>Vikash Jalan:</t>
        </r>
        <r>
          <rPr>
            <sz val="9"/>
            <color indexed="81"/>
            <rFont val="Tahoma"/>
            <family val="2"/>
          </rPr>
          <t xml:space="preserve">
Increase mainly due to the payment of Glanztoff acquisition in May 2017</t>
        </r>
      </text>
    </comment>
    <comment ref="F51" authorId="0" shapeId="0" xr:uid="{00000000-0006-0000-0400-000048000000}">
      <text>
        <r>
          <rPr>
            <b/>
            <sz val="9"/>
            <color indexed="81"/>
            <rFont val="Tahoma"/>
            <family val="2"/>
          </rPr>
          <t>Pimanee Ekkachaiworrasin:</t>
        </r>
        <r>
          <rPr>
            <sz val="9"/>
            <color indexed="81"/>
            <rFont val="Tahoma"/>
            <family val="2"/>
          </rPr>
          <t xml:space="preserve">
restate</t>
        </r>
      </text>
    </comment>
    <comment ref="G51" authorId="0" shapeId="0" xr:uid="{00000000-0006-0000-0400-000049000000}">
      <text>
        <r>
          <rPr>
            <b/>
            <sz val="9"/>
            <color indexed="81"/>
            <rFont val="Tahoma"/>
            <family val="2"/>
          </rPr>
          <t>Pimanee Ekkachaiworrasin:</t>
        </r>
        <r>
          <rPr>
            <sz val="9"/>
            <color indexed="81"/>
            <rFont val="Tahoma"/>
            <family val="2"/>
          </rPr>
          <t xml:space="preserve">
restate</t>
        </r>
      </text>
    </comment>
    <comment ref="T51" authorId="0" shapeId="0" xr:uid="{00000000-0006-0000-0400-00004A000000}">
      <text>
        <r>
          <rPr>
            <b/>
            <sz val="9"/>
            <color indexed="81"/>
            <rFont val="Tahoma"/>
            <family val="2"/>
          </rPr>
          <t>Pimanee Ekkachaiworrasin:</t>
        </r>
        <r>
          <rPr>
            <sz val="9"/>
            <color indexed="81"/>
            <rFont val="Tahoma"/>
            <family val="2"/>
          </rPr>
          <t xml:space="preserve">
restate</t>
        </r>
      </text>
    </comment>
    <comment ref="U51" authorId="0" shapeId="0" xr:uid="{00000000-0006-0000-0400-00004B000000}">
      <text>
        <r>
          <rPr>
            <b/>
            <sz val="9"/>
            <color indexed="81"/>
            <rFont val="Tahoma"/>
            <family val="2"/>
          </rPr>
          <t>Pimanee Ekkachaiworrasin:</t>
        </r>
        <r>
          <rPr>
            <sz val="9"/>
            <color indexed="81"/>
            <rFont val="Tahoma"/>
            <family val="2"/>
          </rPr>
          <t xml:space="preserve">
restate</t>
        </r>
      </text>
    </comment>
    <comment ref="V51" authorId="0" shapeId="0" xr:uid="{00000000-0006-0000-0400-00004C000000}">
      <text>
        <r>
          <rPr>
            <b/>
            <sz val="9"/>
            <color indexed="81"/>
            <rFont val="Tahoma"/>
            <family val="2"/>
          </rPr>
          <t>Pimanee Ekkachaiworrasin:</t>
        </r>
        <r>
          <rPr>
            <sz val="9"/>
            <color indexed="81"/>
            <rFont val="Tahoma"/>
            <family val="2"/>
          </rPr>
          <t xml:space="preserve">
restate</t>
        </r>
      </text>
    </comment>
    <comment ref="W51" authorId="0" shapeId="0" xr:uid="{00000000-0006-0000-0400-00004D000000}">
      <text>
        <r>
          <rPr>
            <b/>
            <sz val="9"/>
            <color indexed="81"/>
            <rFont val="Tahoma"/>
            <family val="2"/>
          </rPr>
          <t>Pimanee Ekkachaiworrasin:</t>
        </r>
        <r>
          <rPr>
            <sz val="9"/>
            <color indexed="81"/>
            <rFont val="Tahoma"/>
            <family val="2"/>
          </rPr>
          <t xml:space="preserve">
restate</t>
        </r>
      </text>
    </comment>
    <comment ref="F53" authorId="0" shapeId="0" xr:uid="{00000000-0006-0000-0400-00004E000000}">
      <text>
        <r>
          <rPr>
            <b/>
            <sz val="9"/>
            <color indexed="81"/>
            <rFont val="Tahoma"/>
            <family val="2"/>
          </rPr>
          <t>Pimanee Ekkachaiworrasin:</t>
        </r>
        <r>
          <rPr>
            <sz val="9"/>
            <color indexed="81"/>
            <rFont val="Tahoma"/>
            <family val="2"/>
          </rPr>
          <t xml:space="preserve">
restate</t>
        </r>
      </text>
    </comment>
    <comment ref="G53" authorId="0" shapeId="0" xr:uid="{00000000-0006-0000-0400-00004F000000}">
      <text>
        <r>
          <rPr>
            <b/>
            <sz val="9"/>
            <color indexed="81"/>
            <rFont val="Tahoma"/>
            <family val="2"/>
          </rPr>
          <t>Pimanee Ekkachaiworrasin:</t>
        </r>
        <r>
          <rPr>
            <sz val="9"/>
            <color indexed="81"/>
            <rFont val="Tahoma"/>
            <family val="2"/>
          </rPr>
          <t xml:space="preserve">
restate</t>
        </r>
      </text>
    </comment>
    <comment ref="T53" authorId="0" shapeId="0" xr:uid="{00000000-0006-0000-0400-000050000000}">
      <text>
        <r>
          <rPr>
            <b/>
            <sz val="9"/>
            <color indexed="81"/>
            <rFont val="Tahoma"/>
            <family val="2"/>
          </rPr>
          <t>Pimanee Ekkachaiworrasin:</t>
        </r>
        <r>
          <rPr>
            <sz val="9"/>
            <color indexed="81"/>
            <rFont val="Tahoma"/>
            <family val="2"/>
          </rPr>
          <t xml:space="preserve">
restate</t>
        </r>
      </text>
    </comment>
    <comment ref="U53" authorId="0" shapeId="0" xr:uid="{00000000-0006-0000-0400-000051000000}">
      <text>
        <r>
          <rPr>
            <b/>
            <sz val="9"/>
            <color indexed="81"/>
            <rFont val="Tahoma"/>
            <family val="2"/>
          </rPr>
          <t>Pimanee Ekkachaiworrasin:</t>
        </r>
        <r>
          <rPr>
            <sz val="9"/>
            <color indexed="81"/>
            <rFont val="Tahoma"/>
            <family val="2"/>
          </rPr>
          <t xml:space="preserve">
restate</t>
        </r>
      </text>
    </comment>
    <comment ref="V53" authorId="0" shapeId="0" xr:uid="{00000000-0006-0000-0400-000052000000}">
      <text>
        <r>
          <rPr>
            <b/>
            <sz val="9"/>
            <color indexed="81"/>
            <rFont val="Tahoma"/>
            <family val="2"/>
          </rPr>
          <t>Pimanee Ekkachaiworrasin:</t>
        </r>
        <r>
          <rPr>
            <sz val="9"/>
            <color indexed="81"/>
            <rFont val="Tahoma"/>
            <family val="2"/>
          </rPr>
          <t xml:space="preserve">
restate</t>
        </r>
      </text>
    </comment>
    <comment ref="W53" authorId="0" shapeId="0" xr:uid="{00000000-0006-0000-0400-000053000000}">
      <text>
        <r>
          <rPr>
            <b/>
            <sz val="9"/>
            <color indexed="81"/>
            <rFont val="Tahoma"/>
            <family val="2"/>
          </rPr>
          <t>Pimanee Ekkachaiworrasin:</t>
        </r>
        <r>
          <rPr>
            <sz val="9"/>
            <color indexed="81"/>
            <rFont val="Tahoma"/>
            <family val="2"/>
          </rPr>
          <t xml:space="preserve">
restate</t>
        </r>
      </text>
    </comment>
    <comment ref="AC62" authorId="3" shapeId="0" xr:uid="{00000000-0006-0000-0400-000054000000}">
      <text>
        <r>
          <rPr>
            <b/>
            <sz val="9"/>
            <color indexed="81"/>
            <rFont val="Tahoma"/>
            <family val="2"/>
          </rPr>
          <t>Vikash Jalan:</t>
        </r>
        <r>
          <rPr>
            <sz val="9"/>
            <color indexed="81"/>
            <rFont val="Tahoma"/>
            <family val="2"/>
          </rPr>
          <t xml:space="preserve">
on higher absolute prices</t>
        </r>
      </text>
    </comment>
    <comment ref="AD62" authorId="3" shapeId="0" xr:uid="{00000000-0006-0000-0400-000055000000}">
      <text>
        <r>
          <rPr>
            <b/>
            <sz val="9"/>
            <color indexed="81"/>
            <rFont val="Tahoma"/>
            <family val="2"/>
          </rPr>
          <t>Vikash Jalan:</t>
        </r>
        <r>
          <rPr>
            <sz val="9"/>
            <color indexed="81"/>
            <rFont val="Tahoma"/>
            <family val="2"/>
          </rPr>
          <t xml:space="preserve">
On lower prices and operational excellence on working capital management</t>
        </r>
      </text>
    </comment>
    <comment ref="AH62" authorId="3" shapeId="0" xr:uid="{00000000-0006-0000-0400-000056000000}">
      <text>
        <r>
          <rPr>
            <b/>
            <sz val="9"/>
            <color indexed="81"/>
            <rFont val="Tahoma"/>
            <family val="2"/>
          </rPr>
          <t>Vikash Jalan:</t>
        </r>
        <r>
          <rPr>
            <sz val="9"/>
            <color indexed="81"/>
            <rFont val="Tahoma"/>
            <family val="2"/>
          </rPr>
          <t xml:space="preserve">
lower supplier credit as excess cash + rising prices</t>
        </r>
      </text>
    </comment>
    <comment ref="AB66" authorId="3" shapeId="0" xr:uid="{00000000-0006-0000-0400-000057000000}">
      <text>
        <r>
          <rPr>
            <b/>
            <sz val="9"/>
            <color indexed="81"/>
            <rFont val="Tahoma"/>
            <family val="2"/>
          </rPr>
          <t>Vikash Jalan:</t>
        </r>
        <r>
          <rPr>
            <sz val="9"/>
            <color indexed="81"/>
            <rFont val="Tahoma"/>
            <family val="2"/>
          </rPr>
          <t xml:space="preserve">
Higher with the payment for BP Decatur acqusition on 31 March 2016</t>
        </r>
      </text>
    </comment>
    <comment ref="AC66" authorId="3" shapeId="0" xr:uid="{00000000-0006-0000-0400-000058000000}">
      <text>
        <r>
          <rPr>
            <b/>
            <sz val="9"/>
            <color indexed="81"/>
            <rFont val="Tahoma"/>
            <family val="2"/>
          </rPr>
          <t>Vikash Jalan:</t>
        </r>
        <r>
          <rPr>
            <sz val="9"/>
            <color indexed="81"/>
            <rFont val="Tahoma"/>
            <family val="2"/>
          </rPr>
          <t xml:space="preserve">
Higher mainly with the payment for IVL Spain (Cepsa Spain)</t>
        </r>
      </text>
    </comment>
    <comment ref="AD66" authorId="3" shapeId="0" xr:uid="{00000000-0006-0000-0400-000059000000}">
      <text>
        <r>
          <rPr>
            <b/>
            <sz val="9"/>
            <color indexed="81"/>
            <rFont val="Tahoma"/>
            <family val="2"/>
          </rPr>
          <t>Vikash Jalan:</t>
        </r>
        <r>
          <rPr>
            <sz val="9"/>
            <color indexed="81"/>
            <rFont val="Tahoma"/>
            <family val="2"/>
          </rPr>
          <t xml:space="preserve">
Higher mainly with the payment for IVL Spain (Cepsa Spain)</t>
        </r>
      </text>
    </comment>
    <comment ref="AF66" authorId="3" shapeId="0" xr:uid="{00000000-0006-0000-0400-00005A000000}">
      <text>
        <r>
          <rPr>
            <b/>
            <sz val="9"/>
            <color indexed="81"/>
            <rFont val="Tahoma"/>
            <family val="2"/>
          </rPr>
          <t>Vikash Jalan:</t>
        </r>
        <r>
          <rPr>
            <sz val="9"/>
            <color indexed="81"/>
            <rFont val="Tahoma"/>
            <family val="2"/>
          </rPr>
          <t xml:space="preserve">
Spent on ongoing projects like US Gas Cracker, PTA expansion st Rotterdam etc.</t>
        </r>
      </text>
    </comment>
    <comment ref="AG66" authorId="3" shapeId="0" xr:uid="{00000000-0006-0000-0400-00005B00000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D67" authorId="3" shapeId="0" xr:uid="{00000000-0006-0000-0400-00005C000000}">
      <text>
        <r>
          <rPr>
            <b/>
            <sz val="9"/>
            <color indexed="81"/>
            <rFont val="Tahoma"/>
            <family val="2"/>
          </rPr>
          <t xml:space="preserve">Vikash Jalan:
</t>
        </r>
        <r>
          <rPr>
            <sz val="9"/>
            <color indexed="81"/>
            <rFont val="Tahoma"/>
            <family val="2"/>
          </rPr>
          <t>Due to Micropet deconsolidation into JV</t>
        </r>
      </text>
    </comment>
    <comment ref="AG67" authorId="3" shapeId="0" xr:uid="{00000000-0006-0000-0400-00005D000000}">
      <text>
        <r>
          <rPr>
            <b/>
            <sz val="9"/>
            <color indexed="81"/>
            <rFont val="Tahoma"/>
            <family val="2"/>
          </rPr>
          <t>Vikash Jalan:</t>
        </r>
        <r>
          <rPr>
            <sz val="9"/>
            <color indexed="81"/>
            <rFont val="Tahoma"/>
            <family val="2"/>
          </rPr>
          <t xml:space="preserve">
Glanztoff</t>
        </r>
      </text>
    </comment>
    <comment ref="AB70" authorId="3" shapeId="0" xr:uid="{00000000-0006-0000-0400-00005E000000}">
      <text>
        <r>
          <rPr>
            <b/>
            <sz val="9"/>
            <color indexed="81"/>
            <rFont val="Tahoma"/>
            <family val="2"/>
          </rPr>
          <t>Vikash Jalan:</t>
        </r>
        <r>
          <rPr>
            <sz val="9"/>
            <color indexed="81"/>
            <rFont val="Tahoma"/>
            <family val="2"/>
          </rPr>
          <t xml:space="preserve">
Lower due to Debentures payments due halfyearly</t>
        </r>
      </text>
    </comment>
    <comment ref="AC70" authorId="3" shapeId="0" xr:uid="{00000000-0006-0000-0400-00005F000000}">
      <text>
        <r>
          <rPr>
            <b/>
            <sz val="9"/>
            <color indexed="81"/>
            <rFont val="Tahoma"/>
            <family val="2"/>
          </rPr>
          <t>Vikash Jalan:</t>
        </r>
        <r>
          <rPr>
            <sz val="9"/>
            <color indexed="81"/>
            <rFont val="Tahoma"/>
            <family val="2"/>
          </rPr>
          <t xml:space="preserve">
Higher due to Debentures payments due halfyearly</t>
        </r>
      </text>
    </comment>
    <comment ref="AH72" authorId="3" shapeId="0" xr:uid="{00000000-0006-0000-0400-000060000000}">
      <text>
        <r>
          <rPr>
            <b/>
            <sz val="9"/>
            <color indexed="81"/>
            <rFont val="Tahoma"/>
            <family val="2"/>
          </rPr>
          <t>Vikash Jalan:</t>
        </r>
        <r>
          <rPr>
            <sz val="9"/>
            <color indexed="81"/>
            <rFont val="Tahoma"/>
            <family val="2"/>
          </rPr>
          <t xml:space="preserve">
IVL W1 subscription ~90%</t>
        </r>
      </text>
    </comment>
    <comment ref="G73" authorId="3" shapeId="0" xr:uid="{00000000-0006-0000-0400-000061000000}">
      <text>
        <r>
          <rPr>
            <b/>
            <sz val="9"/>
            <color indexed="81"/>
            <rFont val="Tahoma"/>
            <family val="2"/>
          </rPr>
          <t xml:space="preserve">Vikash Jalan:
</t>
        </r>
        <r>
          <rPr>
            <sz val="9"/>
            <color indexed="81"/>
            <rFont val="Tahoma"/>
            <family val="2"/>
          </rPr>
          <t>IVL has call option in 2019</t>
        </r>
      </text>
    </comment>
    <comment ref="A75" authorId="3" shapeId="0" xr:uid="{00000000-0006-0000-0400-00006200000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W79" authorId="2" shapeId="0" xr:uid="{00000000-0006-0000-0400-000063000000}">
      <text>
        <r>
          <rPr>
            <b/>
            <sz val="9"/>
            <color indexed="81"/>
            <rFont val="Tahoma"/>
            <family val="2"/>
          </rPr>
          <t>Vikash:</t>
        </r>
        <r>
          <rPr>
            <sz val="9"/>
            <color indexed="81"/>
            <rFont val="Tahoma"/>
            <family val="2"/>
          </rPr>
          <t xml:space="preserve">
Due to PTA planned Turnaround</t>
        </r>
      </text>
    </comment>
    <comment ref="AA91" authorId="3" shapeId="0" xr:uid="{00000000-0006-0000-0400-00006400000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Pimanee Ekkachaiworrasin</author>
    <author>jittreeya.p</author>
    <author>Vikash</author>
    <author>Vikash Jalan</author>
    <author>Jittreeya Pornkuntham</author>
  </authors>
  <commentList>
    <comment ref="F2" authorId="0" shapeId="0" xr:uid="{00000000-0006-0000-0500-000001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G2" authorId="0" shapeId="0" xr:uid="{00000000-0006-0000-0500-000002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T2" authorId="0" shapeId="0" xr:uid="{00000000-0006-0000-0500-000003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U2" authorId="0" shapeId="0" xr:uid="{00000000-0006-0000-0500-000004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V2" authorId="0" shapeId="0" xr:uid="{00000000-0006-0000-0500-000005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W2" authorId="0" shapeId="0" xr:uid="{00000000-0006-0000-0500-000006000000}">
      <text>
        <r>
          <rPr>
            <b/>
            <sz val="9"/>
            <color indexed="81"/>
            <rFont val="Tahoma"/>
            <family val="2"/>
          </rPr>
          <t>Pimanee Ekkachaiworrasin:</t>
        </r>
        <r>
          <rPr>
            <sz val="9"/>
            <color indexed="81"/>
            <rFont val="Tahoma"/>
            <family val="2"/>
          </rPr>
          <t xml:space="preserve">
Restated with revaluation reserve changes as per new accounting policy</t>
        </r>
      </text>
    </comment>
    <comment ref="X2" authorId="1" shapeId="0" xr:uid="{00000000-0006-0000-0500-000007000000}">
      <text>
        <r>
          <rPr>
            <b/>
            <sz val="9"/>
            <color indexed="81"/>
            <rFont val="Tahoma"/>
            <family val="2"/>
          </rPr>
          <t>jittreeya.p:</t>
        </r>
        <r>
          <rPr>
            <sz val="9"/>
            <color indexed="81"/>
            <rFont val="Tahoma"/>
            <family val="2"/>
          </rPr>
          <t xml:space="preserve">
Restated 1Q15 with revaluation</t>
        </r>
      </text>
    </comment>
    <comment ref="Y2" authorId="2" shapeId="0" xr:uid="{00000000-0006-0000-0500-000008000000}">
      <text>
        <r>
          <rPr>
            <b/>
            <sz val="9"/>
            <color indexed="81"/>
            <rFont val="Tahoma"/>
            <family val="2"/>
          </rPr>
          <t>Vikash:</t>
        </r>
        <r>
          <rPr>
            <sz val="9"/>
            <color indexed="81"/>
            <rFont val="Tahoma"/>
            <family val="2"/>
          </rPr>
          <t xml:space="preserve">
Restated in 3Q15 with gain on bargain purchase in Cepsa Canada</t>
        </r>
      </text>
    </comment>
    <comment ref="Z2" authorId="0" shapeId="0" xr:uid="{00000000-0006-0000-0500-000009000000}">
      <text>
        <r>
          <rPr>
            <b/>
            <sz val="9"/>
            <color indexed="81"/>
            <rFont val="Tahoma"/>
            <family val="2"/>
          </rPr>
          <t>Pimanee Ekkachaiworrasin:</t>
        </r>
        <r>
          <rPr>
            <sz val="9"/>
            <color indexed="81"/>
            <rFont val="Tahoma"/>
            <family val="2"/>
          </rPr>
          <t xml:space="preserve">
Restated 3Q15 with revaluation</t>
        </r>
      </text>
    </comment>
    <comment ref="AC6" authorId="3" shapeId="0" xr:uid="{00000000-0006-0000-0500-00000A000000}">
      <text>
        <r>
          <rPr>
            <b/>
            <sz val="9"/>
            <color indexed="81"/>
            <rFont val="Tahoma"/>
            <family val="2"/>
          </rPr>
          <t>Vikash Jalan:</t>
        </r>
        <r>
          <rPr>
            <sz val="9"/>
            <color indexed="81"/>
            <rFont val="Tahoma"/>
            <family val="2"/>
          </rPr>
          <t xml:space="preserve">
Acquisition: BP Decatur (Aromatics Decatur) and Cepsa Spain (IVL Spain) volumes </t>
        </r>
      </text>
    </comment>
    <comment ref="AG6" authorId="3" shapeId="0" xr:uid="{00000000-0006-0000-0500-00000B000000}">
      <text>
        <r>
          <rPr>
            <b/>
            <sz val="9"/>
            <color indexed="81"/>
            <rFont val="Tahoma"/>
            <family val="2"/>
          </rPr>
          <t>Vikash Jalan:</t>
        </r>
        <r>
          <rPr>
            <sz val="9"/>
            <color indexed="81"/>
            <rFont val="Tahoma"/>
            <family val="2"/>
          </rPr>
          <t xml:space="preserve">
45KT lower EOEG due to turnaround, 45KT lower PET/PTA at Rotetrdam due to tie in of PTA expansion started in 3Q17, total imapct ~90KT in 2Q17</t>
        </r>
      </text>
    </comment>
    <comment ref="D7" authorId="2" shapeId="0" xr:uid="{00000000-0006-0000-0500-00000C000000}">
      <text>
        <r>
          <rPr>
            <b/>
            <sz val="9"/>
            <color indexed="81"/>
            <rFont val="Tahoma"/>
            <family val="2"/>
          </rPr>
          <t>Vikash:</t>
        </r>
        <r>
          <rPr>
            <sz val="9"/>
            <color indexed="81"/>
            <rFont val="Tahoma"/>
            <family val="2"/>
          </rPr>
          <t xml:space="preserve">
Capcaities were Rerated in 2011 almost first time based on the acheivable and sustainable produciton basis, hence operating rates are lower partially due to this</t>
        </r>
      </text>
    </comment>
    <comment ref="Z7" authorId="2" shapeId="0" xr:uid="{00000000-0006-0000-0500-00000D000000}">
      <text>
        <r>
          <rPr>
            <b/>
            <sz val="9"/>
            <color indexed="81"/>
            <rFont val="Tahoma"/>
            <family val="2"/>
          </rPr>
          <t>Vikash:</t>
        </r>
        <r>
          <rPr>
            <sz val="9"/>
            <color indexed="81"/>
            <rFont val="Tahoma"/>
            <family val="2"/>
          </rPr>
          <t xml:space="preserve">
Lower on August holidays in Europe, amonth long unplanned SD in EOEG in NA, PTTGC FM in Thailand impacting PX supplies</t>
        </r>
      </text>
    </comment>
    <comment ref="AA7" authorId="3" shapeId="0" xr:uid="{00000000-0006-0000-0500-00000E000000}">
      <text>
        <r>
          <rPr>
            <b/>
            <sz val="9"/>
            <color indexed="81"/>
            <rFont val="Tahoma"/>
            <family val="2"/>
          </rPr>
          <t>Vikash Jalan:</t>
        </r>
        <r>
          <rPr>
            <sz val="9"/>
            <color indexed="81"/>
            <rFont val="Tahoma"/>
            <family val="2"/>
          </rPr>
          <t xml:space="preserve">
Seasonal</t>
        </r>
      </text>
    </comment>
    <comment ref="AB7" authorId="3" shapeId="0" xr:uid="{00000000-0006-0000-0500-00000F000000}">
      <text>
        <r>
          <rPr>
            <b/>
            <sz val="9"/>
            <color indexed="81"/>
            <rFont val="Tahoma"/>
            <family val="2"/>
          </rPr>
          <t>Vikash Jalan:</t>
        </r>
        <r>
          <rPr>
            <sz val="9"/>
            <color indexed="81"/>
            <rFont val="Tahoma"/>
            <family val="2"/>
          </rPr>
          <t xml:space="preserve">
EOEG in USA was shutdown for almost full 1Q16 for catalyst change and mechanical problem. Fully operational on 15 Apr 2016. Normalised EOEG op rate would be 84%</t>
        </r>
      </text>
    </comment>
    <comment ref="AD7" authorId="3" shapeId="0" xr:uid="{00000000-0006-0000-0500-000010000000}">
      <text>
        <r>
          <rPr>
            <b/>
            <sz val="9"/>
            <color indexed="81"/>
            <rFont val="Tahoma"/>
            <family val="2"/>
          </rPr>
          <t>Vikash Jalan:</t>
        </r>
        <r>
          <rPr>
            <sz val="9"/>
            <color indexed="81"/>
            <rFont val="Tahoma"/>
            <family val="2"/>
          </rPr>
          <t xml:space="preserve">
better demand</t>
        </r>
      </text>
    </comment>
    <comment ref="AF7" authorId="3" shapeId="0" xr:uid="{00000000-0006-0000-0500-000011000000}">
      <text>
        <r>
          <rPr>
            <b/>
            <sz val="9"/>
            <color indexed="81"/>
            <rFont val="Tahoma"/>
            <family val="2"/>
          </rPr>
          <t>Vikash Jalan:</t>
        </r>
        <r>
          <rPr>
            <sz val="9"/>
            <color indexed="81"/>
            <rFont val="Tahoma"/>
            <family val="2"/>
          </rPr>
          <t xml:space="preserve">
Planned turnarounds</t>
        </r>
      </text>
    </comment>
    <comment ref="AH7" authorId="3" shapeId="0" xr:uid="{00000000-0006-0000-0500-000012000000}">
      <text>
        <r>
          <rPr>
            <b/>
            <sz val="9"/>
            <color indexed="81"/>
            <rFont val="Tahoma"/>
            <family val="2"/>
          </rPr>
          <t>Vikash Jalan:</t>
        </r>
        <r>
          <rPr>
            <sz val="9"/>
            <color indexed="81"/>
            <rFont val="Tahoma"/>
            <family val="2"/>
          </rPr>
          <t xml:space="preserve">
Higher Op rate with EOEG normalised and higher PET with industry supply tightness</t>
        </r>
      </text>
    </comment>
    <comment ref="H12" authorId="3" shapeId="0" xr:uid="{00000000-0006-0000-0500-000013000000}">
      <text>
        <r>
          <rPr>
            <b/>
            <sz val="9"/>
            <color indexed="81"/>
            <rFont val="Tahoma"/>
            <family val="2"/>
          </rPr>
          <t>Vikash Jalan:</t>
        </r>
        <r>
          <rPr>
            <sz val="9"/>
            <color indexed="81"/>
            <rFont val="Tahoma"/>
            <family val="2"/>
          </rPr>
          <t xml:space="preserve">
Lower revenues on lower prices of products on lower crdue oil trend</t>
        </r>
      </text>
    </comment>
    <comment ref="AB15" authorId="3" shapeId="0" xr:uid="{00000000-0006-0000-0500-000014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F16" authorId="0" shapeId="0" xr:uid="{00000000-0006-0000-0500-000015000000}">
      <text>
        <r>
          <rPr>
            <b/>
            <sz val="9"/>
            <color indexed="81"/>
            <rFont val="Tahoma"/>
            <family val="2"/>
          </rPr>
          <t>Pimanee Ekkachaiworrasin:</t>
        </r>
        <r>
          <rPr>
            <sz val="9"/>
            <color indexed="81"/>
            <rFont val="Tahoma"/>
            <family val="2"/>
          </rPr>
          <t xml:space="preserve">
restate</t>
        </r>
      </text>
    </comment>
    <comment ref="G16" authorId="0" shapeId="0" xr:uid="{00000000-0006-0000-0500-000016000000}">
      <text>
        <r>
          <rPr>
            <b/>
            <sz val="9"/>
            <color indexed="81"/>
            <rFont val="Tahoma"/>
            <family val="2"/>
          </rPr>
          <t>Pimanee Ekkachaiworrasin:</t>
        </r>
        <r>
          <rPr>
            <sz val="9"/>
            <color indexed="81"/>
            <rFont val="Tahoma"/>
            <family val="2"/>
          </rPr>
          <t xml:space="preserve">
restate</t>
        </r>
      </text>
    </comment>
    <comment ref="Z16" authorId="0" shapeId="0" xr:uid="{00000000-0006-0000-0500-000017000000}">
      <text>
        <r>
          <rPr>
            <b/>
            <sz val="9"/>
            <color indexed="81"/>
            <rFont val="Tahoma"/>
            <family val="2"/>
          </rPr>
          <t>Pimanee Ekkachaiworrasin:</t>
        </r>
        <r>
          <rPr>
            <sz val="9"/>
            <color indexed="81"/>
            <rFont val="Tahoma"/>
            <family val="2"/>
          </rPr>
          <t xml:space="preserve">
restated
</t>
        </r>
      </text>
    </comment>
    <comment ref="AB16" authorId="3" shapeId="0" xr:uid="{00000000-0006-0000-0500-000018000000}">
      <text>
        <r>
          <rPr>
            <b/>
            <sz val="9"/>
            <color indexed="81"/>
            <rFont val="Tahoma"/>
            <family val="2"/>
          </rPr>
          <t>Vikash Jalan:</t>
        </r>
        <r>
          <rPr>
            <sz val="9"/>
            <color indexed="81"/>
            <rFont val="Tahoma"/>
            <family val="2"/>
          </rPr>
          <t xml:space="preserve">
Lower mainly due to EOEG shutdown and FM in 1Q16. Plant fully operational on 15 April 2016</t>
        </r>
      </text>
    </comment>
    <comment ref="AD16" authorId="3" shapeId="0" xr:uid="{00000000-0006-0000-0500-000019000000}">
      <text>
        <r>
          <rPr>
            <b/>
            <sz val="9"/>
            <color indexed="81"/>
            <rFont val="Tahoma"/>
            <family val="2"/>
          </rPr>
          <t>Vikash Jalan:</t>
        </r>
        <r>
          <rPr>
            <sz val="9"/>
            <color indexed="81"/>
            <rFont val="Tahoma"/>
            <family val="2"/>
          </rPr>
          <t xml:space="preserve">
lower with Artenius Turkey accounting impairment in 2Q16</t>
        </r>
      </text>
    </comment>
    <comment ref="AF19" authorId="3" shapeId="0" xr:uid="{00000000-0006-0000-0500-00001A000000}">
      <text>
        <r>
          <rPr>
            <b/>
            <sz val="9"/>
            <color indexed="81"/>
            <rFont val="Tahoma"/>
            <family val="2"/>
          </rPr>
          <t>Vikash Jalan:</t>
        </r>
        <r>
          <rPr>
            <sz val="9"/>
            <color indexed="81"/>
            <rFont val="Tahoma"/>
            <family val="2"/>
          </rPr>
          <t xml:space="preserve">
Mainly driven positively by India JV</t>
        </r>
      </text>
    </comment>
    <comment ref="AG19" authorId="3" shapeId="0" xr:uid="{00000000-0006-0000-0500-00001B000000}">
      <text>
        <r>
          <rPr>
            <b/>
            <sz val="9"/>
            <color indexed="81"/>
            <rFont val="Tahoma"/>
            <family val="2"/>
          </rPr>
          <t>Vikash Jalan:</t>
        </r>
        <r>
          <rPr>
            <sz val="9"/>
            <color indexed="81"/>
            <rFont val="Tahoma"/>
            <family val="2"/>
          </rPr>
          <t xml:space="preserve">
Due to inventory loss as we are not showing core JV performance. Core operations are strong in India PET JV</t>
        </r>
      </text>
    </comment>
    <comment ref="C22" authorId="2" shapeId="0" xr:uid="{00000000-0006-0000-0500-00001C000000}">
      <text>
        <r>
          <rPr>
            <b/>
            <sz val="9"/>
            <color indexed="81"/>
            <rFont val="Tahoma"/>
            <family val="2"/>
          </rPr>
          <t>Vikash:</t>
        </r>
        <r>
          <rPr>
            <sz val="9"/>
            <color indexed="81"/>
            <rFont val="Tahoma"/>
            <family val="2"/>
          </rPr>
          <t xml:space="preserve">
Deferred Tax not applicablein Thailand as per Thai GAAP</t>
        </r>
      </text>
    </comment>
    <comment ref="D22" authorId="2" shapeId="0" xr:uid="{00000000-0006-0000-0500-00001D000000}">
      <text>
        <r>
          <rPr>
            <b/>
            <sz val="9"/>
            <color indexed="81"/>
            <rFont val="Tahoma"/>
            <family val="2"/>
          </rPr>
          <t>Vikash:</t>
        </r>
        <r>
          <rPr>
            <sz val="9"/>
            <color indexed="81"/>
            <rFont val="Tahoma"/>
            <family val="2"/>
          </rPr>
          <t xml:space="preserve">
Deferred Tax not applicablein Thailand as per Thai GAAP</t>
        </r>
      </text>
    </comment>
    <comment ref="F22" authorId="0" shapeId="0" xr:uid="{00000000-0006-0000-0500-00001E000000}">
      <text>
        <r>
          <rPr>
            <b/>
            <sz val="9"/>
            <color indexed="81"/>
            <rFont val="Tahoma"/>
            <family val="2"/>
          </rPr>
          <t>Pimanee Ekkachaiworrasin:</t>
        </r>
        <r>
          <rPr>
            <sz val="9"/>
            <color indexed="81"/>
            <rFont val="Tahoma"/>
            <family val="2"/>
          </rPr>
          <t xml:space="preserve">
restate</t>
        </r>
      </text>
    </comment>
    <comment ref="G22" authorId="0" shapeId="0" xr:uid="{00000000-0006-0000-0500-00001F000000}">
      <text>
        <r>
          <rPr>
            <b/>
            <sz val="9"/>
            <color indexed="81"/>
            <rFont val="Tahoma"/>
            <family val="2"/>
          </rPr>
          <t>Pimanee Ekkachaiworrasin:</t>
        </r>
        <r>
          <rPr>
            <sz val="9"/>
            <color indexed="81"/>
            <rFont val="Tahoma"/>
            <family val="2"/>
          </rPr>
          <t xml:space="preserve">
restate</t>
        </r>
      </text>
    </comment>
    <comment ref="T22" authorId="0" shapeId="0" xr:uid="{00000000-0006-0000-0500-000020000000}">
      <text>
        <r>
          <rPr>
            <b/>
            <sz val="9"/>
            <color indexed="81"/>
            <rFont val="Tahoma"/>
            <family val="2"/>
          </rPr>
          <t>Pimanee Ekkachaiworrasin:</t>
        </r>
        <r>
          <rPr>
            <sz val="9"/>
            <color indexed="81"/>
            <rFont val="Tahoma"/>
            <family val="2"/>
          </rPr>
          <t xml:space="preserve">
restate</t>
        </r>
      </text>
    </comment>
    <comment ref="U22" authorId="0" shapeId="0" xr:uid="{00000000-0006-0000-0500-000021000000}">
      <text>
        <r>
          <rPr>
            <b/>
            <sz val="9"/>
            <color indexed="81"/>
            <rFont val="Tahoma"/>
            <family val="2"/>
          </rPr>
          <t>Pimanee Ekkachaiworrasin:</t>
        </r>
        <r>
          <rPr>
            <sz val="9"/>
            <color indexed="81"/>
            <rFont val="Tahoma"/>
            <family val="2"/>
          </rPr>
          <t xml:space="preserve">
restate</t>
        </r>
      </text>
    </comment>
    <comment ref="V22" authorId="0" shapeId="0" xr:uid="{00000000-0006-0000-0500-000022000000}">
      <text>
        <r>
          <rPr>
            <b/>
            <sz val="9"/>
            <color indexed="81"/>
            <rFont val="Tahoma"/>
            <family val="2"/>
          </rPr>
          <t>Pimanee Ekkachaiworrasin:</t>
        </r>
        <r>
          <rPr>
            <sz val="9"/>
            <color indexed="81"/>
            <rFont val="Tahoma"/>
            <family val="2"/>
          </rPr>
          <t xml:space="preserve">
restate</t>
        </r>
      </text>
    </comment>
    <comment ref="W22" authorId="0" shapeId="0" xr:uid="{00000000-0006-0000-0500-000023000000}">
      <text>
        <r>
          <rPr>
            <b/>
            <sz val="9"/>
            <color indexed="81"/>
            <rFont val="Tahoma"/>
            <family val="2"/>
          </rPr>
          <t>Pimanee Ekkachaiworrasin:</t>
        </r>
        <r>
          <rPr>
            <sz val="9"/>
            <color indexed="81"/>
            <rFont val="Tahoma"/>
            <family val="2"/>
          </rPr>
          <t xml:space="preserve">
restate</t>
        </r>
      </text>
    </comment>
    <comment ref="Z22" authorId="0" shapeId="0" xr:uid="{00000000-0006-0000-0500-000024000000}">
      <text>
        <r>
          <rPr>
            <b/>
            <sz val="9"/>
            <color indexed="81"/>
            <rFont val="Tahoma"/>
            <family val="2"/>
          </rPr>
          <t>Pimanee Ekkachaiworrasin:</t>
        </r>
        <r>
          <rPr>
            <sz val="9"/>
            <color indexed="81"/>
            <rFont val="Tahoma"/>
            <family val="2"/>
          </rPr>
          <t xml:space="preserve">
restate</t>
        </r>
      </text>
    </comment>
    <comment ref="AA22" authorId="3" shapeId="0" xr:uid="{00000000-0006-0000-0500-00002500000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 ref="A23" authorId="2" shapeId="0" xr:uid="{00000000-0006-0000-0500-000026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C23" authorId="2" shapeId="0" xr:uid="{00000000-0006-0000-0500-000027000000}">
      <text>
        <r>
          <rPr>
            <b/>
            <sz val="9"/>
            <color indexed="81"/>
            <rFont val="Tahoma"/>
            <family val="2"/>
          </rPr>
          <t>Vikash:</t>
        </r>
        <r>
          <rPr>
            <sz val="9"/>
            <color indexed="81"/>
            <rFont val="Tahoma"/>
            <family val="2"/>
          </rPr>
          <t xml:space="preserve">
Not calculated Yet</t>
        </r>
      </text>
    </comment>
    <comment ref="D23" authorId="2" shapeId="0" xr:uid="{00000000-0006-0000-0500-000028000000}">
      <text>
        <r>
          <rPr>
            <b/>
            <sz val="9"/>
            <color indexed="81"/>
            <rFont val="Tahoma"/>
            <family val="2"/>
          </rPr>
          <t>Vikash:</t>
        </r>
        <r>
          <rPr>
            <sz val="9"/>
            <color indexed="81"/>
            <rFont val="Tahoma"/>
            <family val="2"/>
          </rPr>
          <t xml:space="preserve">
Not calculated Yet</t>
        </r>
      </text>
    </comment>
    <comment ref="D25" authorId="2" shapeId="0" xr:uid="{00000000-0006-0000-0500-000029000000}">
      <text>
        <r>
          <rPr>
            <b/>
            <sz val="9"/>
            <color indexed="81"/>
            <rFont val="Tahoma"/>
            <family val="2"/>
          </rPr>
          <t>Vikash:</t>
        </r>
        <r>
          <rPr>
            <sz val="9"/>
            <color indexed="81"/>
            <rFont val="Tahoma"/>
            <family val="2"/>
          </rPr>
          <t xml:space="preserve">
Positive due to Lopburi Insurance income for Petform Minorty postion</t>
        </r>
      </text>
    </comment>
    <comment ref="F25" authorId="0" shapeId="0" xr:uid="{00000000-0006-0000-0500-00002A000000}">
      <text>
        <r>
          <rPr>
            <b/>
            <sz val="9"/>
            <color indexed="81"/>
            <rFont val="Tahoma"/>
            <family val="2"/>
          </rPr>
          <t>Pimanee Ekkachaiworrasin:</t>
        </r>
        <r>
          <rPr>
            <sz val="9"/>
            <color indexed="81"/>
            <rFont val="Tahoma"/>
            <family val="2"/>
          </rPr>
          <t xml:space="preserve">
restate</t>
        </r>
      </text>
    </comment>
    <comment ref="G25" authorId="0" shapeId="0" xr:uid="{00000000-0006-0000-0500-00002B000000}">
      <text>
        <r>
          <rPr>
            <b/>
            <sz val="9"/>
            <color indexed="81"/>
            <rFont val="Tahoma"/>
            <family val="2"/>
          </rPr>
          <t>Pimanee Ekkachaiworrasin:</t>
        </r>
        <r>
          <rPr>
            <sz val="9"/>
            <color indexed="81"/>
            <rFont val="Tahoma"/>
            <family val="2"/>
          </rPr>
          <t xml:space="preserve">
restate</t>
        </r>
      </text>
    </comment>
    <comment ref="T25" authorId="0" shapeId="0" xr:uid="{00000000-0006-0000-0500-00002C000000}">
      <text>
        <r>
          <rPr>
            <b/>
            <sz val="9"/>
            <color indexed="81"/>
            <rFont val="Tahoma"/>
            <family val="2"/>
          </rPr>
          <t>Pimanee Ekkachaiworrasin:</t>
        </r>
        <r>
          <rPr>
            <sz val="9"/>
            <color indexed="81"/>
            <rFont val="Tahoma"/>
            <family val="2"/>
          </rPr>
          <t xml:space="preserve">
restate</t>
        </r>
      </text>
    </comment>
    <comment ref="U25" authorId="0" shapeId="0" xr:uid="{00000000-0006-0000-0500-00002D000000}">
      <text>
        <r>
          <rPr>
            <b/>
            <sz val="9"/>
            <color indexed="81"/>
            <rFont val="Tahoma"/>
            <family val="2"/>
          </rPr>
          <t>Pimanee Ekkachaiworrasin:</t>
        </r>
        <r>
          <rPr>
            <sz val="9"/>
            <color indexed="81"/>
            <rFont val="Tahoma"/>
            <family val="2"/>
          </rPr>
          <t xml:space="preserve">
restate</t>
        </r>
      </text>
    </comment>
    <comment ref="V25" authorId="0" shapeId="0" xr:uid="{00000000-0006-0000-0500-00002E000000}">
      <text>
        <r>
          <rPr>
            <b/>
            <sz val="9"/>
            <color indexed="81"/>
            <rFont val="Tahoma"/>
            <family val="2"/>
          </rPr>
          <t>Pimanee Ekkachaiworrasin:</t>
        </r>
        <r>
          <rPr>
            <sz val="9"/>
            <color indexed="81"/>
            <rFont val="Tahoma"/>
            <family val="2"/>
          </rPr>
          <t xml:space="preserve">
restate</t>
        </r>
      </text>
    </comment>
    <comment ref="W25" authorId="0" shapeId="0" xr:uid="{00000000-0006-0000-0500-00002F000000}">
      <text>
        <r>
          <rPr>
            <b/>
            <sz val="9"/>
            <color indexed="81"/>
            <rFont val="Tahoma"/>
            <family val="2"/>
          </rPr>
          <t>Pimanee Ekkachaiworrasin:</t>
        </r>
        <r>
          <rPr>
            <sz val="9"/>
            <color indexed="81"/>
            <rFont val="Tahoma"/>
            <family val="2"/>
          </rPr>
          <t xml:space="preserve">
restate</t>
        </r>
      </text>
    </comment>
    <comment ref="Z25" authorId="0" shapeId="0" xr:uid="{00000000-0006-0000-0500-000030000000}">
      <text>
        <r>
          <rPr>
            <b/>
            <sz val="9"/>
            <color indexed="81"/>
            <rFont val="Tahoma"/>
            <family val="2"/>
          </rPr>
          <t>Pimanee Ekkachaiworrasin:</t>
        </r>
        <r>
          <rPr>
            <sz val="9"/>
            <color indexed="81"/>
            <rFont val="Tahoma"/>
            <family val="2"/>
          </rPr>
          <t xml:space="preserve">
restate</t>
        </r>
      </text>
    </comment>
    <comment ref="AO27" authorId="4" shapeId="0" xr:uid="{00000000-0006-0000-0500-000031000000}">
      <text>
        <r>
          <rPr>
            <sz val="9"/>
            <color indexed="81"/>
            <rFont val="Tahoma"/>
            <family val="2"/>
          </rPr>
          <t xml:space="preserve"> 159.09</t>
        </r>
      </text>
    </comment>
    <comment ref="C28" authorId="2" shapeId="0" xr:uid="{00000000-0006-0000-0500-000032000000}">
      <text>
        <r>
          <rPr>
            <b/>
            <sz val="9"/>
            <color indexed="81"/>
            <rFont val="Tahoma"/>
            <family val="2"/>
          </rPr>
          <t>Vikash:</t>
        </r>
        <r>
          <rPr>
            <sz val="9"/>
            <color indexed="81"/>
            <rFont val="Tahoma"/>
            <family val="2"/>
          </rPr>
          <t xml:space="preserve">
Deferred Tax not applicablein Thailand as per Thai GAAP</t>
        </r>
      </text>
    </comment>
    <comment ref="D28" authorId="2" shapeId="0" xr:uid="{00000000-0006-0000-0500-000033000000}">
      <text>
        <r>
          <rPr>
            <b/>
            <sz val="9"/>
            <color indexed="81"/>
            <rFont val="Tahoma"/>
            <family val="2"/>
          </rPr>
          <t>Vikash:</t>
        </r>
        <r>
          <rPr>
            <sz val="9"/>
            <color indexed="81"/>
            <rFont val="Tahoma"/>
            <family val="2"/>
          </rPr>
          <t xml:space="preserve">
Deferred Tax not applicablein Thailand as per Thai GAAP</t>
        </r>
      </text>
    </comment>
    <comment ref="P29" authorId="3" shapeId="0" xr:uid="{00000000-0006-0000-0500-000034000000}">
      <text>
        <r>
          <rPr>
            <b/>
            <sz val="9"/>
            <color indexed="81"/>
            <rFont val="Tahoma"/>
            <family val="2"/>
          </rPr>
          <t>Vikash Jalan:</t>
        </r>
        <r>
          <rPr>
            <sz val="9"/>
            <color indexed="81"/>
            <rFont val="Tahoma"/>
            <family val="2"/>
          </rPr>
          <t xml:space="preserve">
due to regional mix and lower profits</t>
        </r>
      </text>
    </comment>
    <comment ref="C31" authorId="2" shapeId="0" xr:uid="{00000000-0006-0000-0500-000035000000}">
      <text>
        <r>
          <rPr>
            <b/>
            <sz val="9"/>
            <color indexed="81"/>
            <rFont val="Tahoma"/>
            <family val="2"/>
          </rPr>
          <t>Vikash:</t>
        </r>
        <r>
          <rPr>
            <sz val="9"/>
            <color indexed="81"/>
            <rFont val="Tahoma"/>
            <family val="2"/>
          </rPr>
          <t xml:space="preserve">
IPO Feb 2010</t>
        </r>
      </text>
    </comment>
    <comment ref="D31" authorId="2" shapeId="0" xr:uid="{00000000-0006-0000-0500-000036000000}">
      <text>
        <r>
          <rPr>
            <b/>
            <sz val="9"/>
            <color indexed="81"/>
            <rFont val="Tahoma"/>
            <family val="2"/>
          </rPr>
          <t>Vikash:</t>
        </r>
        <r>
          <rPr>
            <sz val="9"/>
            <color indexed="81"/>
            <rFont val="Tahoma"/>
            <family val="2"/>
          </rPr>
          <t xml:space="preserve">
Right Issue Feb 2011</t>
        </r>
      </text>
    </comment>
    <comment ref="AH31" authorId="3" shapeId="0" xr:uid="{00000000-0006-0000-0500-000037000000}">
      <text>
        <r>
          <rPr>
            <b/>
            <sz val="9"/>
            <color indexed="81"/>
            <rFont val="Tahoma"/>
            <family val="2"/>
          </rPr>
          <t>Vikash Jalan:</t>
        </r>
        <r>
          <rPr>
            <sz val="9"/>
            <color indexed="81"/>
            <rFont val="Tahoma"/>
            <family val="2"/>
          </rPr>
          <t xml:space="preserve">
Wt average for 3Q17 with IVL W1 issuance</t>
        </r>
      </text>
    </comment>
    <comment ref="AF35" authorId="3" shapeId="0" xr:uid="{00000000-0006-0000-0500-000038000000}">
      <text>
        <r>
          <rPr>
            <b/>
            <sz val="9"/>
            <color indexed="81"/>
            <rFont val="Tahoma"/>
            <family val="2"/>
          </rPr>
          <t>Vikash Jalan:</t>
        </r>
        <r>
          <rPr>
            <sz val="9"/>
            <color indexed="81"/>
            <rFont val="Tahoma"/>
            <family val="2"/>
          </rPr>
          <t xml:space="preserve">
Higher prices and some lag imapct</t>
        </r>
      </text>
    </comment>
    <comment ref="AG35" authorId="3" shapeId="0" xr:uid="{00000000-0006-0000-0500-000039000000}">
      <text>
        <r>
          <rPr>
            <b/>
            <sz val="9"/>
            <color indexed="81"/>
            <rFont val="Tahoma"/>
            <family val="2"/>
          </rPr>
          <t>Vikash Jalan:</t>
        </r>
        <r>
          <rPr>
            <sz val="9"/>
            <color indexed="81"/>
            <rFont val="Tahoma"/>
            <family val="2"/>
          </rPr>
          <t xml:space="preserve">
Lower prices, this is non cash as cash comes back in the form of working capital iflow</t>
        </r>
      </text>
    </comment>
    <comment ref="H37" authorId="3" shapeId="0" xr:uid="{00000000-0006-0000-0500-00003A000000}">
      <text>
        <r>
          <rPr>
            <b/>
            <sz val="9"/>
            <color indexed="81"/>
            <rFont val="Tahoma"/>
            <family val="2"/>
          </rPr>
          <t>Vikash Jalan:</t>
        </r>
        <r>
          <rPr>
            <sz val="9"/>
            <color indexed="81"/>
            <rFont val="Tahoma"/>
            <family val="2"/>
          </rPr>
          <t xml:space="preserve">
mainly income on gain on bargain purchase on completed acquisitions in 2015 less impairment of Deferred tax assets of PTA assets in Asia</t>
        </r>
      </text>
    </comment>
    <comment ref="Y37" authorId="2" shapeId="0" xr:uid="{00000000-0006-0000-0500-00003B000000}">
      <text>
        <r>
          <rPr>
            <b/>
            <sz val="9"/>
            <color indexed="81"/>
            <rFont val="Tahoma"/>
            <family val="2"/>
          </rPr>
          <t>Vikash:</t>
        </r>
        <r>
          <rPr>
            <sz val="9"/>
            <color indexed="81"/>
            <rFont val="Tahoma"/>
            <family val="2"/>
          </rPr>
          <t xml:space="preserve">
Mainly gain on bargain purchase on Polyplex PET, Bangkok Polyester and Cepsa Canada</t>
        </r>
      </text>
    </comment>
    <comment ref="AB37" authorId="3" shapeId="0" xr:uid="{00000000-0006-0000-0500-00003C000000}">
      <text>
        <r>
          <rPr>
            <b/>
            <sz val="9"/>
            <color indexed="81"/>
            <rFont val="Tahoma"/>
            <family val="2"/>
          </rPr>
          <t>Vikash Jalan:</t>
        </r>
        <r>
          <rPr>
            <sz val="9"/>
            <color indexed="81"/>
            <rFont val="Tahoma"/>
            <family val="2"/>
          </rPr>
          <t xml:space="preserve">
Mainly gain on bargain purchae income on the acquisition of BP Decatur completed on 31 March 2016</t>
        </r>
      </text>
    </comment>
    <comment ref="AC37" authorId="3" shapeId="0" xr:uid="{00000000-0006-0000-0500-00003D000000}">
      <text>
        <r>
          <rPr>
            <b/>
            <sz val="9"/>
            <color indexed="81"/>
            <rFont val="Tahoma"/>
            <family val="2"/>
          </rPr>
          <t>Vikash Jalan:</t>
        </r>
        <r>
          <rPr>
            <sz val="9"/>
            <color indexed="81"/>
            <rFont val="Tahoma"/>
            <family val="2"/>
          </rPr>
          <t xml:space="preserve">
Mainly on gain on bargin purchase on Aromatics Decatur and IVL Spain acquisition</t>
        </r>
      </text>
    </comment>
    <comment ref="AD37" authorId="3" shapeId="0" xr:uid="{00000000-0006-0000-0500-00003E000000}">
      <text>
        <r>
          <rPr>
            <b/>
            <sz val="9"/>
            <color indexed="81"/>
            <rFont val="Tahoma"/>
            <family val="2"/>
          </rPr>
          <t>Vikash Jalan:</t>
        </r>
        <r>
          <rPr>
            <sz val="9"/>
            <color indexed="81"/>
            <rFont val="Tahoma"/>
            <family val="2"/>
          </rPr>
          <t xml:space="preserve">
Mainly on refund of THB 432.9million on account of commercial settlement of Aromatics project in Middle East</t>
        </r>
      </text>
    </comment>
    <comment ref="A42" authorId="2" shapeId="0" xr:uid="{00000000-0006-0000-0500-00003F000000}">
      <text>
        <r>
          <rPr>
            <b/>
            <sz val="9"/>
            <color indexed="81"/>
            <rFont val="Tahoma"/>
            <family val="2"/>
          </rPr>
          <t>Vikash:</t>
        </r>
        <r>
          <rPr>
            <sz val="9"/>
            <color indexed="81"/>
            <rFont val="Tahoma"/>
            <family val="2"/>
          </rPr>
          <t xml:space="preserve">
this is the notional tax adjustment on inventories gain/loss to present the core financials appropriately.
It is calculated as effective tax % X inventory gain/loss for individual company</t>
        </r>
      </text>
    </comment>
    <comment ref="AB46" authorId="3" shapeId="0" xr:uid="{00000000-0006-0000-0500-000040000000}">
      <text>
        <r>
          <rPr>
            <b/>
            <sz val="9"/>
            <color indexed="81"/>
            <rFont val="Tahoma"/>
            <family val="2"/>
          </rPr>
          <t>Vikash Jalan:</t>
        </r>
        <r>
          <rPr>
            <sz val="9"/>
            <color indexed="81"/>
            <rFont val="Tahoma"/>
            <family val="2"/>
          </rPr>
          <t xml:space="preserve">
Higher with the payment for BP Decatur acqusition on 31 March 2016</t>
        </r>
      </text>
    </comment>
    <comment ref="AC46" authorId="3" shapeId="0" xr:uid="{00000000-0006-0000-0500-000041000000}">
      <text>
        <r>
          <rPr>
            <b/>
            <sz val="9"/>
            <color indexed="81"/>
            <rFont val="Tahoma"/>
            <family val="2"/>
          </rPr>
          <t>Vikash Jalan:</t>
        </r>
        <r>
          <rPr>
            <sz val="9"/>
            <color indexed="81"/>
            <rFont val="Tahoma"/>
            <family val="2"/>
          </rPr>
          <t xml:space="preserve">
Higher with acquisition payment and working capital outflow on rising prices </t>
        </r>
      </text>
    </comment>
    <comment ref="AD48" authorId="3" shapeId="0" xr:uid="{00000000-0006-0000-0500-000042000000}">
      <text>
        <r>
          <rPr>
            <b/>
            <sz val="9"/>
            <color indexed="81"/>
            <rFont val="Tahoma"/>
            <family val="2"/>
          </rPr>
          <t>Vikash Jalan:</t>
        </r>
        <r>
          <rPr>
            <sz val="9"/>
            <color indexed="81"/>
            <rFont val="Tahoma"/>
            <family val="2"/>
          </rPr>
          <t xml:space="preserve">
Lowered debt with strong cash flow and lower capex</t>
        </r>
      </text>
    </comment>
    <comment ref="Z49" authorId="2" shapeId="0" xr:uid="{00000000-0006-0000-0500-000043000000}">
      <text>
        <r>
          <rPr>
            <b/>
            <sz val="9"/>
            <color indexed="81"/>
            <rFont val="Tahoma"/>
            <family val="2"/>
          </rPr>
          <t>Vikash:</t>
        </r>
        <r>
          <rPr>
            <sz val="9"/>
            <color indexed="81"/>
            <rFont val="Tahoma"/>
            <family val="2"/>
          </rPr>
          <t xml:space="preserve">
Mainly Rotterdam Expansion and Ethylene Cracker in the USA</t>
        </r>
      </text>
    </comment>
    <comment ref="AB49" authorId="3" shapeId="0" xr:uid="{00000000-0006-0000-0500-000044000000}">
      <text>
        <r>
          <rPr>
            <b/>
            <sz val="9"/>
            <color indexed="81"/>
            <rFont val="Tahoma"/>
            <family val="2"/>
          </rPr>
          <t>Vikash Jalan:</t>
        </r>
        <r>
          <rPr>
            <sz val="9"/>
            <color indexed="81"/>
            <rFont val="Tahoma"/>
            <family val="2"/>
          </rPr>
          <t xml:space="preserve">
Higher as amount paid for BP Decatur acqustiion is considered non operational for 1Q16 as acquisition completed on 31 March 2016 </t>
        </r>
      </text>
    </comment>
    <comment ref="AC49" authorId="3" shapeId="0" xr:uid="{00000000-0006-0000-0500-000045000000}">
      <text>
        <r>
          <rPr>
            <b/>
            <sz val="9"/>
            <color indexed="81"/>
            <rFont val="Tahoma"/>
            <family val="2"/>
          </rPr>
          <t>Vikash Jalan:</t>
        </r>
        <r>
          <rPr>
            <sz val="9"/>
            <color indexed="81"/>
            <rFont val="Tahoma"/>
            <family val="2"/>
          </rPr>
          <t xml:space="preserve">
Gas Cracker, Rotterdam PTA expansion and others</t>
        </r>
      </text>
    </comment>
    <comment ref="AD49" authorId="3" shapeId="0" xr:uid="{00000000-0006-0000-0500-000046000000}">
      <text>
        <r>
          <rPr>
            <b/>
            <sz val="9"/>
            <color indexed="81"/>
            <rFont val="Tahoma"/>
            <family val="2"/>
          </rPr>
          <t>Vikash Jalan:</t>
        </r>
        <r>
          <rPr>
            <sz val="9"/>
            <color indexed="81"/>
            <rFont val="Tahoma"/>
            <family val="2"/>
          </rPr>
          <t xml:space="preserve">
Gas Cracker, Rotterdam PTA expansion and others</t>
        </r>
      </text>
    </comment>
    <comment ref="AG50" authorId="3" shapeId="0" xr:uid="{00000000-0006-0000-0500-000047000000}">
      <text>
        <r>
          <rPr>
            <b/>
            <sz val="9"/>
            <color indexed="81"/>
            <rFont val="Tahoma"/>
            <family val="2"/>
          </rPr>
          <t>Vikash Jalan:</t>
        </r>
        <r>
          <rPr>
            <sz val="9"/>
            <color indexed="81"/>
            <rFont val="Tahoma"/>
            <family val="2"/>
          </rPr>
          <t xml:space="preserve">
Increase mainly due to the payment of Glanztoff acquisition in May 2017</t>
        </r>
      </text>
    </comment>
    <comment ref="F51" authorId="0" shapeId="0" xr:uid="{00000000-0006-0000-0500-000048000000}">
      <text>
        <r>
          <rPr>
            <b/>
            <sz val="9"/>
            <color indexed="81"/>
            <rFont val="Tahoma"/>
            <family val="2"/>
          </rPr>
          <t>Pimanee Ekkachaiworrasin:</t>
        </r>
        <r>
          <rPr>
            <sz val="9"/>
            <color indexed="81"/>
            <rFont val="Tahoma"/>
            <family val="2"/>
          </rPr>
          <t xml:space="preserve">
restate</t>
        </r>
      </text>
    </comment>
    <comment ref="G51" authorId="0" shapeId="0" xr:uid="{00000000-0006-0000-0500-000049000000}">
      <text>
        <r>
          <rPr>
            <b/>
            <sz val="9"/>
            <color indexed="81"/>
            <rFont val="Tahoma"/>
            <family val="2"/>
          </rPr>
          <t>Pimanee Ekkachaiworrasin:</t>
        </r>
        <r>
          <rPr>
            <sz val="9"/>
            <color indexed="81"/>
            <rFont val="Tahoma"/>
            <family val="2"/>
          </rPr>
          <t xml:space="preserve">
restate</t>
        </r>
      </text>
    </comment>
    <comment ref="T51" authorId="0" shapeId="0" xr:uid="{00000000-0006-0000-0500-00004A000000}">
      <text>
        <r>
          <rPr>
            <b/>
            <sz val="9"/>
            <color indexed="81"/>
            <rFont val="Tahoma"/>
            <family val="2"/>
          </rPr>
          <t>Pimanee Ekkachaiworrasin:</t>
        </r>
        <r>
          <rPr>
            <sz val="9"/>
            <color indexed="81"/>
            <rFont val="Tahoma"/>
            <family val="2"/>
          </rPr>
          <t xml:space="preserve">
restate</t>
        </r>
      </text>
    </comment>
    <comment ref="U51" authorId="0" shapeId="0" xr:uid="{00000000-0006-0000-0500-00004B000000}">
      <text>
        <r>
          <rPr>
            <b/>
            <sz val="9"/>
            <color indexed="81"/>
            <rFont val="Tahoma"/>
            <family val="2"/>
          </rPr>
          <t>Pimanee Ekkachaiworrasin:</t>
        </r>
        <r>
          <rPr>
            <sz val="9"/>
            <color indexed="81"/>
            <rFont val="Tahoma"/>
            <family val="2"/>
          </rPr>
          <t xml:space="preserve">
restate</t>
        </r>
      </text>
    </comment>
    <comment ref="V51" authorId="0" shapeId="0" xr:uid="{00000000-0006-0000-0500-00004C000000}">
      <text>
        <r>
          <rPr>
            <b/>
            <sz val="9"/>
            <color indexed="81"/>
            <rFont val="Tahoma"/>
            <family val="2"/>
          </rPr>
          <t>Pimanee Ekkachaiworrasin:</t>
        </r>
        <r>
          <rPr>
            <sz val="9"/>
            <color indexed="81"/>
            <rFont val="Tahoma"/>
            <family val="2"/>
          </rPr>
          <t xml:space="preserve">
restate</t>
        </r>
      </text>
    </comment>
    <comment ref="W51" authorId="0" shapeId="0" xr:uid="{00000000-0006-0000-0500-00004D000000}">
      <text>
        <r>
          <rPr>
            <b/>
            <sz val="9"/>
            <color indexed="81"/>
            <rFont val="Tahoma"/>
            <family val="2"/>
          </rPr>
          <t>Pimanee Ekkachaiworrasin:</t>
        </r>
        <r>
          <rPr>
            <sz val="9"/>
            <color indexed="81"/>
            <rFont val="Tahoma"/>
            <family val="2"/>
          </rPr>
          <t xml:space="preserve">
restate</t>
        </r>
      </text>
    </comment>
    <comment ref="F53" authorId="0" shapeId="0" xr:uid="{00000000-0006-0000-0500-00004E000000}">
      <text>
        <r>
          <rPr>
            <b/>
            <sz val="9"/>
            <color indexed="81"/>
            <rFont val="Tahoma"/>
            <family val="2"/>
          </rPr>
          <t>Pimanee Ekkachaiworrasin:</t>
        </r>
        <r>
          <rPr>
            <sz val="9"/>
            <color indexed="81"/>
            <rFont val="Tahoma"/>
            <family val="2"/>
          </rPr>
          <t xml:space="preserve">
restate</t>
        </r>
      </text>
    </comment>
    <comment ref="G53" authorId="0" shapeId="0" xr:uid="{00000000-0006-0000-0500-00004F000000}">
      <text>
        <r>
          <rPr>
            <b/>
            <sz val="9"/>
            <color indexed="81"/>
            <rFont val="Tahoma"/>
            <family val="2"/>
          </rPr>
          <t>Pimanee Ekkachaiworrasin:</t>
        </r>
        <r>
          <rPr>
            <sz val="9"/>
            <color indexed="81"/>
            <rFont val="Tahoma"/>
            <family val="2"/>
          </rPr>
          <t xml:space="preserve">
restate</t>
        </r>
      </text>
    </comment>
    <comment ref="T53" authorId="0" shapeId="0" xr:uid="{00000000-0006-0000-0500-000050000000}">
      <text>
        <r>
          <rPr>
            <b/>
            <sz val="9"/>
            <color indexed="81"/>
            <rFont val="Tahoma"/>
            <family val="2"/>
          </rPr>
          <t>Pimanee Ekkachaiworrasin:</t>
        </r>
        <r>
          <rPr>
            <sz val="9"/>
            <color indexed="81"/>
            <rFont val="Tahoma"/>
            <family val="2"/>
          </rPr>
          <t xml:space="preserve">
restate</t>
        </r>
      </text>
    </comment>
    <comment ref="U53" authorId="0" shapeId="0" xr:uid="{00000000-0006-0000-0500-000051000000}">
      <text>
        <r>
          <rPr>
            <b/>
            <sz val="9"/>
            <color indexed="81"/>
            <rFont val="Tahoma"/>
            <family val="2"/>
          </rPr>
          <t>Pimanee Ekkachaiworrasin:</t>
        </r>
        <r>
          <rPr>
            <sz val="9"/>
            <color indexed="81"/>
            <rFont val="Tahoma"/>
            <family val="2"/>
          </rPr>
          <t xml:space="preserve">
restate</t>
        </r>
      </text>
    </comment>
    <comment ref="V53" authorId="0" shapeId="0" xr:uid="{00000000-0006-0000-0500-000052000000}">
      <text>
        <r>
          <rPr>
            <b/>
            <sz val="9"/>
            <color indexed="81"/>
            <rFont val="Tahoma"/>
            <family val="2"/>
          </rPr>
          <t>Pimanee Ekkachaiworrasin:</t>
        </r>
        <r>
          <rPr>
            <sz val="9"/>
            <color indexed="81"/>
            <rFont val="Tahoma"/>
            <family val="2"/>
          </rPr>
          <t xml:space="preserve">
restate</t>
        </r>
      </text>
    </comment>
    <comment ref="W53" authorId="0" shapeId="0" xr:uid="{00000000-0006-0000-0500-000053000000}">
      <text>
        <r>
          <rPr>
            <b/>
            <sz val="9"/>
            <color indexed="81"/>
            <rFont val="Tahoma"/>
            <family val="2"/>
          </rPr>
          <t>Pimanee Ekkachaiworrasin:</t>
        </r>
        <r>
          <rPr>
            <sz val="9"/>
            <color indexed="81"/>
            <rFont val="Tahoma"/>
            <family val="2"/>
          </rPr>
          <t xml:space="preserve">
restate</t>
        </r>
      </text>
    </comment>
    <comment ref="AC62" authorId="3" shapeId="0" xr:uid="{00000000-0006-0000-0500-000054000000}">
      <text>
        <r>
          <rPr>
            <b/>
            <sz val="9"/>
            <color indexed="81"/>
            <rFont val="Tahoma"/>
            <family val="2"/>
          </rPr>
          <t>Vikash Jalan:</t>
        </r>
        <r>
          <rPr>
            <sz val="9"/>
            <color indexed="81"/>
            <rFont val="Tahoma"/>
            <family val="2"/>
          </rPr>
          <t xml:space="preserve">
on higher absolute prices</t>
        </r>
      </text>
    </comment>
    <comment ref="AD62" authorId="3" shapeId="0" xr:uid="{00000000-0006-0000-0500-000055000000}">
      <text>
        <r>
          <rPr>
            <b/>
            <sz val="9"/>
            <color indexed="81"/>
            <rFont val="Tahoma"/>
            <family val="2"/>
          </rPr>
          <t>Vikash Jalan:</t>
        </r>
        <r>
          <rPr>
            <sz val="9"/>
            <color indexed="81"/>
            <rFont val="Tahoma"/>
            <family val="2"/>
          </rPr>
          <t xml:space="preserve">
On lower prices and operational excellence on working capital management</t>
        </r>
      </text>
    </comment>
    <comment ref="AH62" authorId="3" shapeId="0" xr:uid="{00000000-0006-0000-0500-000056000000}">
      <text>
        <r>
          <rPr>
            <b/>
            <sz val="9"/>
            <color indexed="81"/>
            <rFont val="Tahoma"/>
            <family val="2"/>
          </rPr>
          <t>Vikash Jalan:</t>
        </r>
        <r>
          <rPr>
            <sz val="9"/>
            <color indexed="81"/>
            <rFont val="Tahoma"/>
            <family val="2"/>
          </rPr>
          <t xml:space="preserve">
lower supplier credit as excess cash + rising prices</t>
        </r>
      </text>
    </comment>
    <comment ref="AB66" authorId="3" shapeId="0" xr:uid="{00000000-0006-0000-0500-000057000000}">
      <text>
        <r>
          <rPr>
            <b/>
            <sz val="9"/>
            <color indexed="81"/>
            <rFont val="Tahoma"/>
            <family val="2"/>
          </rPr>
          <t>Vikash Jalan:</t>
        </r>
        <r>
          <rPr>
            <sz val="9"/>
            <color indexed="81"/>
            <rFont val="Tahoma"/>
            <family val="2"/>
          </rPr>
          <t xml:space="preserve">
Higher with the payment for BP Decatur acqusition on 31 March 2016</t>
        </r>
      </text>
    </comment>
    <comment ref="AC66" authorId="3" shapeId="0" xr:uid="{00000000-0006-0000-0500-000058000000}">
      <text>
        <r>
          <rPr>
            <b/>
            <sz val="9"/>
            <color indexed="81"/>
            <rFont val="Tahoma"/>
            <family val="2"/>
          </rPr>
          <t>Vikash Jalan:</t>
        </r>
        <r>
          <rPr>
            <sz val="9"/>
            <color indexed="81"/>
            <rFont val="Tahoma"/>
            <family val="2"/>
          </rPr>
          <t xml:space="preserve">
Higher mainly with the payment for IVL Spain (Cepsa Spain)</t>
        </r>
      </text>
    </comment>
    <comment ref="AD66" authorId="3" shapeId="0" xr:uid="{00000000-0006-0000-0500-000059000000}">
      <text>
        <r>
          <rPr>
            <b/>
            <sz val="9"/>
            <color indexed="81"/>
            <rFont val="Tahoma"/>
            <family val="2"/>
          </rPr>
          <t>Vikash Jalan:</t>
        </r>
        <r>
          <rPr>
            <sz val="9"/>
            <color indexed="81"/>
            <rFont val="Tahoma"/>
            <family val="2"/>
          </rPr>
          <t xml:space="preserve">
Higher mainly with the payment for IVL Spain (Cepsa Spain)</t>
        </r>
      </text>
    </comment>
    <comment ref="AF66" authorId="3" shapeId="0" xr:uid="{00000000-0006-0000-0500-00005A000000}">
      <text>
        <r>
          <rPr>
            <b/>
            <sz val="9"/>
            <color indexed="81"/>
            <rFont val="Tahoma"/>
            <family val="2"/>
          </rPr>
          <t>Vikash Jalan:</t>
        </r>
        <r>
          <rPr>
            <sz val="9"/>
            <color indexed="81"/>
            <rFont val="Tahoma"/>
            <family val="2"/>
          </rPr>
          <t xml:space="preserve">
Spent on ongoing projects like US Gas Cracker, PTA expansion st Rotterdam etc.</t>
        </r>
      </text>
    </comment>
    <comment ref="AG66" authorId="3" shapeId="0" xr:uid="{00000000-0006-0000-0500-00005B000000}">
      <text>
        <r>
          <rPr>
            <b/>
            <sz val="9"/>
            <color indexed="81"/>
            <rFont val="Tahoma"/>
            <family val="2"/>
          </rPr>
          <t>Vikash Jalan:</t>
        </r>
        <r>
          <rPr>
            <sz val="9"/>
            <color indexed="81"/>
            <rFont val="Tahoma"/>
            <family val="2"/>
          </rPr>
          <t xml:space="preserve">
Mainly on Glanztoff acquisition in May, spent on US gas cracker and Rotetrdam PTA expansion</t>
        </r>
      </text>
    </comment>
    <comment ref="AD67" authorId="3" shapeId="0" xr:uid="{00000000-0006-0000-0500-00005C000000}">
      <text>
        <r>
          <rPr>
            <b/>
            <sz val="9"/>
            <color indexed="81"/>
            <rFont val="Tahoma"/>
            <family val="2"/>
          </rPr>
          <t xml:space="preserve">Vikash Jalan:
</t>
        </r>
        <r>
          <rPr>
            <sz val="9"/>
            <color indexed="81"/>
            <rFont val="Tahoma"/>
            <family val="2"/>
          </rPr>
          <t>Due to Micropet deconsolidation into JV</t>
        </r>
      </text>
    </comment>
    <comment ref="AG67" authorId="3" shapeId="0" xr:uid="{00000000-0006-0000-0500-00005D000000}">
      <text>
        <r>
          <rPr>
            <b/>
            <sz val="9"/>
            <color indexed="81"/>
            <rFont val="Tahoma"/>
            <family val="2"/>
          </rPr>
          <t>Vikash Jalan:</t>
        </r>
        <r>
          <rPr>
            <sz val="9"/>
            <color indexed="81"/>
            <rFont val="Tahoma"/>
            <family val="2"/>
          </rPr>
          <t xml:space="preserve">
Glanztoff</t>
        </r>
      </text>
    </comment>
    <comment ref="AB70" authorId="3" shapeId="0" xr:uid="{00000000-0006-0000-0500-00005E000000}">
      <text>
        <r>
          <rPr>
            <b/>
            <sz val="9"/>
            <color indexed="81"/>
            <rFont val="Tahoma"/>
            <family val="2"/>
          </rPr>
          <t>Vikash Jalan:</t>
        </r>
        <r>
          <rPr>
            <sz val="9"/>
            <color indexed="81"/>
            <rFont val="Tahoma"/>
            <family val="2"/>
          </rPr>
          <t xml:space="preserve">
Lower due to Debentures payments due halfyearly</t>
        </r>
      </text>
    </comment>
    <comment ref="AC70" authorId="3" shapeId="0" xr:uid="{00000000-0006-0000-0500-00005F000000}">
      <text>
        <r>
          <rPr>
            <b/>
            <sz val="9"/>
            <color indexed="81"/>
            <rFont val="Tahoma"/>
            <family val="2"/>
          </rPr>
          <t>Vikash Jalan:</t>
        </r>
        <r>
          <rPr>
            <sz val="9"/>
            <color indexed="81"/>
            <rFont val="Tahoma"/>
            <family val="2"/>
          </rPr>
          <t xml:space="preserve">
Higher due to Debentures payments due halfyearly</t>
        </r>
      </text>
    </comment>
    <comment ref="AH72" authorId="3" shapeId="0" xr:uid="{00000000-0006-0000-0500-000060000000}">
      <text>
        <r>
          <rPr>
            <b/>
            <sz val="9"/>
            <color indexed="81"/>
            <rFont val="Tahoma"/>
            <family val="2"/>
          </rPr>
          <t>Vikash Jalan:</t>
        </r>
        <r>
          <rPr>
            <sz val="9"/>
            <color indexed="81"/>
            <rFont val="Tahoma"/>
            <family val="2"/>
          </rPr>
          <t xml:space="preserve">
IVL W1 subscription ~90%</t>
        </r>
      </text>
    </comment>
    <comment ref="G73" authorId="3" shapeId="0" xr:uid="{00000000-0006-0000-0500-000061000000}">
      <text>
        <r>
          <rPr>
            <b/>
            <sz val="9"/>
            <color indexed="81"/>
            <rFont val="Tahoma"/>
            <family val="2"/>
          </rPr>
          <t xml:space="preserve">Vikash Jalan:
</t>
        </r>
        <r>
          <rPr>
            <sz val="9"/>
            <color indexed="81"/>
            <rFont val="Tahoma"/>
            <family val="2"/>
          </rPr>
          <t>IVL has call option in 2019</t>
        </r>
      </text>
    </comment>
    <comment ref="A75" authorId="3" shapeId="0" xr:uid="{00000000-0006-0000-0500-000062000000}">
      <text>
        <r>
          <rPr>
            <b/>
            <sz val="9"/>
            <color indexed="81"/>
            <rFont val="Tahoma"/>
            <family val="2"/>
          </rPr>
          <t>Vikash Jalan:</t>
        </r>
        <r>
          <rPr>
            <sz val="9"/>
            <color indexed="81"/>
            <rFont val="Tahoma"/>
            <family val="2"/>
          </rPr>
          <t xml:space="preserve">
this represent FX impact on net debt, however this is netted off  by the corrosponding gain or loss in the assets as we have natural hedge due to our global presence, for example US$ debts volatility will be mitigated by US$ assets volaitity in opposite direction and so on. </t>
        </r>
      </text>
    </comment>
    <comment ref="W79" authorId="2" shapeId="0" xr:uid="{00000000-0006-0000-0500-000063000000}">
      <text>
        <r>
          <rPr>
            <b/>
            <sz val="9"/>
            <color indexed="81"/>
            <rFont val="Tahoma"/>
            <family val="2"/>
          </rPr>
          <t>Vikash:</t>
        </r>
        <r>
          <rPr>
            <sz val="9"/>
            <color indexed="81"/>
            <rFont val="Tahoma"/>
            <family val="2"/>
          </rPr>
          <t xml:space="preserve">
Due to PTA planned Turnaround</t>
        </r>
      </text>
    </comment>
    <comment ref="AA91" authorId="3" shapeId="0" xr:uid="{00000000-0006-0000-0500-000064000000}">
      <text>
        <r>
          <rPr>
            <b/>
            <sz val="9"/>
            <color indexed="81"/>
            <rFont val="Tahoma"/>
            <family val="2"/>
          </rPr>
          <t>Vikash Jalan:</t>
        </r>
        <r>
          <rPr>
            <sz val="9"/>
            <color indexed="81"/>
            <rFont val="Tahoma"/>
            <family val="2"/>
          </rPr>
          <t xml:space="preserve">
Positive due to year end tax audit final numbers and also change in mix of earnings as NA had lower contribution QoQ due to MEG ageing catalyst and 20 days planned maintenance shutdown at PTA Canada</t>
        </r>
      </text>
    </comment>
  </commentList>
</comments>
</file>

<file path=xl/sharedStrings.xml><?xml version="1.0" encoding="utf-8"?>
<sst xmlns="http://schemas.openxmlformats.org/spreadsheetml/2006/main" count="831" uniqueCount="244">
  <si>
    <t>Core EBITDA</t>
  </si>
  <si>
    <t>Depreciation &amp; Amortization</t>
  </si>
  <si>
    <t>Minority share of Extraordinary income/(expense)</t>
  </si>
  <si>
    <t>Reported EBITDA</t>
  </si>
  <si>
    <t>Extraordinary Income/(Expenses)</t>
  </si>
  <si>
    <t>Tax adjustment on inventory gain/(loss)</t>
  </si>
  <si>
    <t>Financial Position and Gearing</t>
  </si>
  <si>
    <t>Net Debt</t>
  </si>
  <si>
    <t>Capex on Projects which are not operational yet</t>
  </si>
  <si>
    <t>Total Equity</t>
  </si>
  <si>
    <t>Net working capital and others</t>
  </si>
  <si>
    <t xml:space="preserve">Operating cash flow before tax (OCF before tax) </t>
  </si>
  <si>
    <t>Cash income tax</t>
  </si>
  <si>
    <t xml:space="preserve">Operating cash flow after tax (OCF after tax) </t>
  </si>
  <si>
    <t>Cash Flow after Strategic Spending</t>
  </si>
  <si>
    <t>Net financial cost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</si>
  <si>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</si>
  <si>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</si>
  <si>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</si>
  <si>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</si>
  <si>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</si>
  <si>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IRSL</t>
  </si>
  <si>
    <t>BE</t>
  </si>
  <si>
    <t>BG</t>
  </si>
  <si>
    <t>Financials in Thai Baht (THB)</t>
  </si>
  <si>
    <t>2013(R)</t>
  </si>
  <si>
    <t>2014(R)</t>
  </si>
  <si>
    <t>LTM4Q19</t>
  </si>
  <si>
    <t>LTM4Q20</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</si>
  <si>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</si>
  <si>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</si>
  <si>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</si>
  <si>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</si>
  <si>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</si>
  <si>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</si>
  <si>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</si>
  <si>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</si>
  <si>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</si>
  <si>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</si>
  <si>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</si>
  <si>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</si>
  <si>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</si>
  <si>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</si>
  <si>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</si>
  <si>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</si>
  <si>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</si>
  <si>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</si>
  <si>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</si>
  <si>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</si>
  <si>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</si>
  <si>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</si>
  <si>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</si>
  <si>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</si>
  <si>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</si>
  <si>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</si>
  <si>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</si>
  <si>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</si>
  <si>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</si>
  <si>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</si>
  <si>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</si>
  <si>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</si>
  <si>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1H16</t>
  </si>
  <si>
    <t>2H16</t>
  </si>
  <si>
    <t>1H17</t>
  </si>
  <si>
    <t>2H17</t>
  </si>
  <si>
    <t>1H18</t>
  </si>
  <si>
    <t>2H18</t>
  </si>
  <si>
    <t>1H19</t>
  </si>
  <si>
    <t>2H19</t>
  </si>
  <si>
    <t>9M19</t>
  </si>
  <si>
    <t xml:space="preserve">3Q19 </t>
  </si>
  <si>
    <t>6M19</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</si>
  <si>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</si>
  <si>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</si>
  <si>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</si>
  <si>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</si>
  <si>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</si>
  <si>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</si>
  <si>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</si>
  <si>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</si>
  <si>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</si>
  <si>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Core Financials (Normalised extra items)</t>
  </si>
  <si>
    <t>Revenue</t>
  </si>
  <si>
    <t>M THB</t>
  </si>
  <si>
    <t>EBITDA</t>
  </si>
  <si>
    <t>EBIT</t>
  </si>
  <si>
    <t>Net Finance Costs</t>
  </si>
  <si>
    <t>Share of JV Income/(Loss)</t>
  </si>
  <si>
    <t>Profit Before Taxes</t>
  </si>
  <si>
    <t>Current Tax</t>
  </si>
  <si>
    <t>Deferred Tax</t>
  </si>
  <si>
    <t>Profit After Taxes</t>
  </si>
  <si>
    <t>Non Controlling Interests (NCI)</t>
  </si>
  <si>
    <t>NP after Tax &amp; NCI</t>
  </si>
  <si>
    <t>Effective total tax rate %</t>
  </si>
  <si>
    <t>Effective current tax rate %</t>
  </si>
  <si>
    <t>Interest on PERP</t>
  </si>
  <si>
    <t>Effective number of shares</t>
  </si>
  <si>
    <t>MM</t>
  </si>
  <si>
    <t>Core EPS</t>
  </si>
  <si>
    <t>THB</t>
  </si>
  <si>
    <t>Reported Financials (Acccounting basis)</t>
  </si>
  <si>
    <t>Inventory Gain/(Loss) and others</t>
  </si>
  <si>
    <t xml:space="preserve">  Acquisition cost &amp; pre-operative expense</t>
  </si>
  <si>
    <t xml:space="preserve">  Gain on Bargain Purchases, impairments and feasibility (Net)* </t>
  </si>
  <si>
    <t xml:space="preserve">  Other Extraordinary Income/(Expense)</t>
  </si>
  <si>
    <t>Reported NP after NCI</t>
  </si>
  <si>
    <t>Reported EPS</t>
  </si>
  <si>
    <t>Total Debt</t>
  </si>
  <si>
    <t xml:space="preserve">Cash &amp; Cash under management </t>
  </si>
  <si>
    <t>Net Operating Debt</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</si>
  <si>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</si>
  <si>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</si>
  <si>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</si>
  <si>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</si>
  <si>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</si>
  <si>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</si>
  <si>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</si>
  <si>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Net growth &amp; investment capex</t>
  </si>
  <si>
    <t>Net Working Capital on acquired/sold Asset</t>
  </si>
  <si>
    <t>Maintenance &amp; Turnaround capex (since 2019)</t>
  </si>
  <si>
    <t>Dividends and PERP interest</t>
  </si>
  <si>
    <t>Check</t>
  </si>
  <si>
    <t>OCF/Net Operating Capital Employed</t>
  </si>
  <si>
    <t>Maintenance Capex as % of Depreciation</t>
  </si>
  <si>
    <t>Note: 1) 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
2) The total amount of IRSL was excluded from Core Financial 2Q19, but was consolidated all in Core Financial 3Q19.</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</si>
  <si>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Calibri"/>
        <family val="2"/>
        <scheme val="minor"/>
      </rPr>
      <t>IVL cannot be held responsible for any errors that might occur when using this workbook.</t>
    </r>
  </si>
  <si>
    <t>Financials in USD (US$)</t>
  </si>
  <si>
    <t>3Q19 Exc IRSL</t>
  </si>
  <si>
    <t xml:space="preserve">Closing Exchange Rate </t>
  </si>
  <si>
    <t>M$</t>
  </si>
  <si>
    <t>PBT</t>
  </si>
  <si>
    <t>Current</t>
  </si>
  <si>
    <t>Deferred</t>
  </si>
  <si>
    <t xml:space="preserve"> </t>
  </si>
  <si>
    <t>Inventory Gain/(Loss)</t>
  </si>
  <si>
    <t>Net Operating Capital Employed per MT</t>
  </si>
  <si>
    <t>$/t</t>
  </si>
  <si>
    <t>Dividends and PERP Interest</t>
  </si>
  <si>
    <t>Maintenance Capex per MT of Production</t>
  </si>
  <si>
    <t>Key Core Financials in US$ MT</t>
  </si>
  <si>
    <t>Effective Interest %</t>
  </si>
  <si>
    <t>A. Total of Depreciation &amp; Amortization + Finance Cost</t>
  </si>
  <si>
    <t>Total Tax</t>
  </si>
  <si>
    <t>B. Total of Tax, JV Loss &amp; NCI</t>
  </si>
  <si>
    <t>A+B: Total Expenses below EBITDA</t>
  </si>
  <si>
    <t>ไตรมาสที่ 1 ปี 2562</t>
  </si>
  <si>
    <t>ไตรมาสที่ 2 ปี 2562</t>
  </si>
  <si>
    <t>ไตรมาสที่ 3 ปี 2562</t>
  </si>
  <si>
    <t>ไตรมาสที่ 4 ปี 2562</t>
  </si>
  <si>
    <t>ไตรมาสที่ 1 ปี 2563</t>
  </si>
  <si>
    <t>ไตรมาสที่ 2 ปี 2563</t>
  </si>
  <si>
    <t>ไตรมาสที่ 3 ปี 2563</t>
  </si>
  <si>
    <t>ไตรมาสที่ 4 ปี 2563</t>
  </si>
  <si>
    <t>ไตรมาสที่ 1 ปี 2561</t>
  </si>
  <si>
    <t>ไตรมาสที่ 2 ปี 2561</t>
  </si>
  <si>
    <t>ไตรมาสที่ 3 ปี 2561</t>
  </si>
  <si>
    <t>ไตรมาสที่ 4 ปี 2561</t>
  </si>
  <si>
    <t>ไตรมาสที่ 4 ปี 2560</t>
  </si>
  <si>
    <t>ไตรมาสที่ 3 ปี 2560</t>
  </si>
  <si>
    <t>ไตรมาสที่ 2 ปี 2560</t>
  </si>
  <si>
    <t>ไตรมาสที่ 1 ปี 2560</t>
  </si>
  <si>
    <t>ไตรมาสที่ 4 ปี 2559</t>
  </si>
  <si>
    <t>ไตรมาสที่ 3 ปี 2559</t>
  </si>
  <si>
    <t>ไตรมาสที่ 2 ปี 2559</t>
  </si>
  <si>
    <t>ไตรมาสที่ 1 ปี 2559</t>
  </si>
  <si>
    <t>หน่วย : บาท</t>
  </si>
  <si>
    <t>กำลังการผลิตและอัตราการผลิต</t>
  </si>
  <si>
    <t>กำลังการผลิตติดตั้ง (ณ วันสิ้นงวด)</t>
  </si>
  <si>
    <t>กำลังการผลิต (สำหรับรอบระยะเวลา)</t>
  </si>
  <si>
    <t>ปริมาณผลิต</t>
  </si>
  <si>
    <t>อัตราการผลิต %</t>
  </si>
  <si>
    <t>อัตราแลกเปลี่ยนถัวเฉลี่ย</t>
  </si>
  <si>
    <t>อัตราแลกเปลี่ยนปิด</t>
  </si>
  <si>
    <t>ข้อมูลทางการเงินหลัก (ไม่รวมรายการพิเศษ)</t>
  </si>
  <si>
    <t>ล้านตัน</t>
  </si>
  <si>
    <t>บาท/เหรียญสหรัฐ</t>
  </si>
  <si>
    <t>รายได้</t>
  </si>
  <si>
    <t>ล้านบาท</t>
  </si>
  <si>
    <t>ค่าเสื่อมราคาและค่าตัดจำหน่าย</t>
  </si>
  <si>
    <t>ต้นทุนทางการเงินสุทธิ</t>
  </si>
  <si>
    <t>ส่วนแบ่งกำไร(ขาดทุน)จากกิจการร่วมทุน</t>
  </si>
  <si>
    <t>กำไร(ขาดทุน)ก่อนภาษีเงินได้</t>
  </si>
  <si>
    <t>ภาษีเงินได้</t>
  </si>
  <si>
    <t>ภาษีเงินได้รอการตัดบัญชี</t>
  </si>
  <si>
    <t>ภาษีเงินได้ปรับปรุงในกำไร(ขาดทุน)จากสินค้าคงเหลือ</t>
  </si>
  <si>
    <t>กำไร(ขาดทุน)สำหรับงวด</t>
  </si>
  <si>
    <t>ส่วนได้เสียที่ไม่มีอำนาจควบคุม</t>
  </si>
  <si>
    <t>รายการพิเศษ รายได้/ (ค่าใช้จ่าย) ของส่วนได้เสียที่ไม่มีอำนาจควบคุม</t>
  </si>
  <si>
    <t>กำไรสุทธิหลังหักส่วนได้เสียที่ไม่มีอำนาจควบคุม</t>
  </si>
  <si>
    <t>อัตราภาษีเงินได้ที่แท้จริง %</t>
  </si>
  <si>
    <t>อัตราภาษีเงินได้ที่จ่ายเป็นเงินสด %</t>
  </si>
  <si>
    <t>ดอกเบี้ยจ่ายสำหรับหุ้นกู้ด้อยสิทธิที่มีลักษณะคล้ายทุน</t>
  </si>
  <si>
    <t xml:space="preserve">จำนวนหุ้น </t>
  </si>
  <si>
    <t>ล้านหุ้น</t>
  </si>
  <si>
    <t xml:space="preserve">กำไรต่อหุ้น </t>
  </si>
  <si>
    <t>บาท</t>
  </si>
  <si>
    <t>ข้อมูลทางการเงินตามรายงาน</t>
  </si>
  <si>
    <t>กำไร/(ขาดทุน) จากสินค้าคงเหลือ</t>
  </si>
  <si>
    <t>รายการพิเศษ</t>
  </si>
  <si>
    <t xml:space="preserve">  ค่าใช้จ่ายจากการเข้าซื้อกิจการ และ ค่าใช้จ่ายก่อนเริ่มดำเนินงาน</t>
  </si>
  <si>
    <t xml:space="preserve">  กำไรจากการต่อรองราคาซื้อจากการเข้าซื้อกิจการ ขาดทุนจากการด้อยค่า 
  และค่าใช้จ่ายในการศึกษาโครงการ * </t>
  </si>
  <si>
    <t xml:space="preserve">  รายการพิเศษ รายได้/ (ค่าใช้จ่าย) อื่น</t>
  </si>
  <si>
    <t>สถานะทางการเงินและอัตราส่วนหนี้สิน</t>
  </si>
  <si>
    <t>หนี้สินรวม</t>
  </si>
  <si>
    <t>เงินสดและเงินสดภายใต้การบริหาร</t>
  </si>
  <si>
    <t>หนี้สินสุทธิ</t>
  </si>
  <si>
    <t>หนี้สินสำหรับโครงการที่ยังไม่เริ่มดำเนินงาน</t>
  </si>
  <si>
    <t>หนี้สินจากการดำเนินงานสุทธิ</t>
  </si>
  <si>
    <t>ส่วนของผู้ถือหุ้นรวม</t>
  </si>
  <si>
    <t xml:space="preserve"> รวมส่วนของผู้ถือหุ้นบริษัทใหญ่</t>
  </si>
  <si>
    <t xml:space="preserve"> ส่วนได้เสียที่ไม่มีอำนาจควบคุม</t>
  </si>
  <si>
    <t xml:space="preserve"> หุ้นกู้ด้อยสิทธิที่มีลักษณะคล้ายทุน </t>
  </si>
  <si>
    <t>อัตราส่วนหนี้สินจากการดำเนินงานสุทธิต่อทุน</t>
  </si>
  <si>
    <t>เท่า</t>
  </si>
  <si>
    <t>เงินทุนสุทธิจากการดำเนินงาน</t>
  </si>
  <si>
    <t>งบกระแสเงินสด</t>
  </si>
  <si>
    <t>เงินทุนหมุนเวียนสุทธิและอื่นๆ</t>
  </si>
  <si>
    <t>กระแสเงินสดจากกิจกรรมดำเนินงานก่อนหักภาษีเงินได้</t>
  </si>
  <si>
    <t>ภาษีจ่าย</t>
  </si>
  <si>
    <t>กระแสเงินสดจากกิจกรรมดำเนินงานหลังหักภาษีเงินได้</t>
  </si>
  <si>
    <t>รายจ่ายฝ่ายทุนเพื่อการขยายกำลังการผลิตและการลงทุนใหม่</t>
  </si>
  <si>
    <t>เงินทุนหมุนเวียนสุทธิสาหรับเข้าซื้อ/ขายสินทรัพย์</t>
  </si>
  <si>
    <t>รายจ่ายฝ่ายทุนเพื่อการบำรุงรักษา</t>
  </si>
  <si>
    <t>กระแสเงินสดหลังการใช้จ่ายตามกลยุทธ์</t>
  </si>
  <si>
    <t>เงินปันผลจ่ายและดอกเบี้ยจ่ายสาหรับหุ้นกู้ด้อยสิทธิที่มีลักษณะคล้ายทุน</t>
  </si>
  <si>
    <t>เงินสดรับจากการออกหุ้นสามัญออกให้ตามการใช้สิทธิของใบสำคัญแสดงสิทธิ</t>
  </si>
  <si>
    <t>เงินสดรับจากหุ้นกู้ด้อยสิทธิที่มีลักษณะคล้ายทุน</t>
  </si>
  <si>
    <t xml:space="preserve">(เพิ่มขึ้น) ลดลงในหนี้สินสุทธิตามเกณฑ์เงินสด </t>
  </si>
  <si>
    <t xml:space="preserve">ผลกระทบจากอัตราแลกเปลี่ยนของเงินตราต่างประเทศสิ้นงวดและของหนี้สินสุทธิที่เปลี่ยนแปลงไประหว่างงวด </t>
  </si>
  <si>
    <t>(เพิ่มขึ้น) ลดลงของหนี้สินสุทธิใน งบแสดงฐานะทางการเงิน</t>
  </si>
  <si>
    <t>กระแสเงินสดจากกิจกรรมดำเนินงานต่อเงินทุนสุทธิจากการดำเนินงาน</t>
  </si>
  <si>
    <t>รายจ่ายฝ่ายทุนเพื่อการบำรุงรักษาต่อค่าเสื่อมราคาและค่าตัดจำหน่าย</t>
  </si>
  <si>
    <t>ข้อสังเกต: 1) ตัวเลขทางการเงินในอดีตบางส่วนถูกปรับปรุงในไตรมาสที่ 4 ปี 2558 เนื่องจากการเปลี่ยนแปลงในนโยบายการตีราคาใหม่ (Revaluation) ของบริษัทตามมาตรฐานการบัญชีฉบับใหม่ การเปลี่ยนแปลงไม่ได้มีความเป็นสาระสำคัญ บริษัทจึงทำการปรับปรุงตัวเลขรายปี ดังนั้น ผลรวมของไตรมาสจึงอาจไม่เท่ากับตัวเลขรายปีเป็นจำนวนเล็กน้อย การปรับเปลี่ยนราคา Feedstock สำหรับ captive sales ให้ PET ในการลดค่าขนส่งไม่ถูกนำมารวม และไม่มีผลกระทบต่อ regional หรือ consolidated EBITDA
2) ตัวเลขทางการเงินหลักในไตรมาสที่ 2 ปี 2562 ไม่รวม IRSL แต่ถูกรวมในไตรมาสที่ 3 ปี 2562</t>
  </si>
  <si>
    <r>
      <t xml:space="preserve">บริษัทได้จัดเตรียมข้อมูลในรูปแบบ Excel เพื่อรวบรวมข้อมูลเพื่อการเปิดเผยต่อสาธารณะไว้ในที่เดียว อย่างไรก็ตาม โปรดใช้ข้อมูล MD&amp;A และงบการเงินที่นำส่ง SET ในการตัดสินใจ รวมไปถึงเป็นเครื่องมือเพื่อใช้ในการคาดการณ์ บริษัทได้ทำให้อยู่ในรูปแบบที่ไม่ซับซ้อน 
และใช้เพื่อการอ้างอิงของท่านเท่านั้น โดยมิได้แสดงสมมุติฐานในอนาคต ท่านอาจคาดการณ์หรือเปลี่ยนแปลงการคาดการณ์ตามแต่เห็นสมควร </t>
    </r>
    <r>
      <rPr>
        <b/>
        <sz val="11"/>
        <color theme="8"/>
        <rFont val="Calibri"/>
        <family val="2"/>
        <scheme val="minor"/>
      </rPr>
      <t>ซึ่งบริษัทไม่สามารถแสดงความรับผิดชอบต่อข้อผิดพลาดใดที่อาจเกิดขึ้นจากการใช้ข้อมูลดังกล่าว</t>
    </r>
  </si>
  <si>
    <t>รายจ่ายฝ่ายทุนเพื่อการบำรุงรักษาต่อตัน</t>
  </si>
  <si>
    <t>เหรียญต่อตัน</t>
  </si>
  <si>
    <t>ล้านเหรียญ</t>
  </si>
  <si>
    <t>เงินทุนสุทธิจากการดำเนินงานต่อตัน</t>
  </si>
  <si>
    <t>ข้อมูลทางการเงินหลักต่อตัน</t>
  </si>
  <si>
    <t>A. ค่าเสื่อมราคาและค่าตัดจำหน่าย + ต้นทุนทางการเงิน</t>
  </si>
  <si>
    <t>ภาษีเงินได้รวม</t>
  </si>
  <si>
    <t>B. ภาษีเงินได้รวม ส่วนแบ่งกำไร(ขาดทุน)จากกิจการร่วมทุน และส่วนได้เสียที่ไม่มีอำนาจควบคุม</t>
  </si>
  <si>
    <t>A+B: ค่าใช้จ่ายรวมที่อยู่ต่ำกว่า EBITDA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</si>
</sst>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_(* #,##0.0000_);_(* \(#,##0.0000\);_(* &quot;-&quot;??_);_(@_)"/>
    <numFmt numFmtId="165" formatCode="_-* #,##0.00_-;\-* #,##0.00_-;_-* &quot;-&quot;??_-;_-@_-"/>
    <numFmt numFmtId="166" formatCode="_(* #,##0_);_(* \(#,##0\);_(* &quot;-&quot;??_);_(@_)"/>
    <numFmt numFmtId="167" formatCode="#,##0%;[Red]\(#,##0\)%"/>
    <numFmt numFmtId="168" formatCode="_(* #,##0.00000_);_(* \(#,##0.00000\);_(* &quot;-&quot;??_);_(@_)"/>
    <numFmt numFmtId="169" formatCode="#,##0.0000_);[Red]\(#,##0.0000\)"/>
    <numFmt numFmtId="170" formatCode="#,###%;[Red]\(#,###\)%"/>
    <numFmt numFmtId="171" formatCode="0.0000"/>
    <numFmt numFmtId="172" formatCode="#,##0.000_);[Red]\(#,##0.000\)"/>
    <numFmt numFmtId="173" formatCode="_-* #,##0.0000_-;\-* #,##0.0000_-;_-* &quot;-&quot;??_-;_-@_-"/>
    <numFmt numFmtId="174" formatCode="_(* #,##0.0_);_(* \(#,##0.0\);_(* &quot;-&quot;??_);_(@_)"/>
    <numFmt numFmtId="175" formatCode="#,##0.00_ ;[Red]\-#,##0.00\ "/>
    <numFmt numFmtId="176" formatCode="0.000"/>
    <numFmt numFmtId="177" formatCode="#,##0.0%;[Red]\(#,##0.0\)%"/>
    <numFmt numFmtId="178" formatCode="0.0%"/>
  </numFmts>
  <fonts count="19">
    <font>
      <sz val="11"/>
      <color theme="1"/>
      <name val="Calibri"/>
      <family val="2"/>
      <scheme val="minor"/>
    </font>
    <font>
      <sz val="11"/>
      <color theme="1"/>
      <name val="Calibri"/>
      <family val="2"/>
      <scheme val="minor"/>
    </font>
    <font>
      <b/>
      <sz val="22"/>
      <color theme="1"/>
      <name val="Calibri"/>
      <family val="2"/>
      <scheme val="minor"/>
    </font>
    <font>
      <b/>
      <sz val="9"/>
      <color indexed="81"/>
      <name val="Tahoma"/>
      <family val="2"/>
    </font>
    <font>
      <sz val="9"/>
      <color indexed="81"/>
      <name val="Tahoma"/>
      <family val="2"/>
    </font>
    <font>
      <b/>
      <sz val="12"/>
      <color theme="1"/>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b/>
      <sz val="20"/>
      <color theme="1"/>
      <name val="Calibri"/>
      <family val="2"/>
      <scheme val="minor"/>
    </font>
    <font>
      <sz val="10"/>
      <name val="Calibri"/>
      <family val="2"/>
      <scheme val="minor"/>
    </font>
    <font>
      <sz val="10"/>
      <color indexed="8"/>
      <name val="Calibri"/>
      <family val="2"/>
      <scheme val="minor"/>
    </font>
    <font>
      <sz val="10"/>
      <color rgb="FF000000"/>
      <name val="Calibri"/>
      <family val="2"/>
      <scheme val="minor"/>
    </font>
    <font>
      <b/>
      <sz val="12"/>
      <color rgb="FF1F497D"/>
      <name val="Calibri"/>
      <family val="2"/>
      <scheme val="minor"/>
    </font>
    <font>
      <b/>
      <sz val="10"/>
      <color theme="1" tint="0.34998626667073579"/>
      <name val="Calibri"/>
      <family val="2"/>
      <scheme val="minor"/>
    </font>
    <font>
      <b/>
      <sz val="10"/>
      <name val="Calibri"/>
      <family val="2"/>
      <scheme val="minor"/>
    </font>
    <font>
      <b/>
      <sz val="10"/>
      <color indexed="8"/>
      <name val="Calibri"/>
      <family val="2"/>
      <scheme val="minor"/>
    </font>
    <font>
      <sz val="10"/>
      <name val="Arial"/>
      <family val="2"/>
      <charset val="222"/>
    </font>
    <font>
      <b/>
      <sz val="11"/>
      <color theme="8"/>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6" tint="0.79992065187536243"/>
        <bgColor indexed="64"/>
      </patternFill>
    </fill>
    <fill>
      <patternFill patternType="lightTrellis">
        <bgColor theme="6" tint="0.79995117038483843"/>
      </patternFill>
    </fill>
    <fill>
      <patternFill patternType="lightTrellis">
        <bgColor theme="0"/>
      </patternFill>
    </fill>
    <fill>
      <patternFill patternType="lightTrellis"/>
    </fill>
    <fill>
      <patternFill patternType="lightTrellis">
        <bgColor theme="4" tint="0.79998168889431442"/>
      </patternFill>
    </fill>
    <fill>
      <patternFill patternType="solid">
        <fgColor theme="6" tint="0.39997558519241921"/>
        <bgColor indexed="64"/>
      </patternFill>
    </fill>
    <fill>
      <patternFill patternType="solid">
        <fgColor rgb="FF92D050"/>
        <bgColor indexed="64"/>
      </patternFill>
    </fill>
    <fill>
      <patternFill patternType="solid">
        <fgColor rgb="FF00FF00"/>
        <bgColor indexed="64"/>
      </patternFill>
    </fill>
    <fill>
      <patternFill patternType="solid">
        <fgColor theme="9" tint="0.79998168889431442"/>
        <bgColor indexed="64"/>
      </patternFill>
    </fill>
    <fill>
      <patternFill patternType="solid">
        <fgColor rgb="FF00B050"/>
        <bgColor indexed="64"/>
      </patternFill>
    </fill>
    <fill>
      <patternFill patternType="lightTrellis">
        <bgColor theme="6" tint="0.79998168889431442"/>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7" fillId="0" borderId="0"/>
  </cellStyleXfs>
  <cellXfs count="393">
    <xf numFmtId="0" fontId="0" fillId="0" borderId="0" xfId="0"/>
    <xf numFmtId="15" fontId="5"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xf numFmtId="168" fontId="6" fillId="0" borderId="0" xfId="0" applyNumberFormat="1" applyFont="1" applyFill="1"/>
    <xf numFmtId="0" fontId="7" fillId="0" borderId="0" xfId="0" applyFont="1" applyFill="1"/>
    <xf numFmtId="0" fontId="6" fillId="0" borderId="0" xfId="0" applyFont="1" applyFill="1" applyBorder="1"/>
    <xf numFmtId="0" fontId="6" fillId="0" borderId="0" xfId="0" applyFont="1"/>
    <xf numFmtId="0" fontId="6" fillId="2" borderId="0" xfId="0" applyFont="1" applyFill="1"/>
    <xf numFmtId="0" fontId="6" fillId="0" borderId="0" xfId="0" applyFont="1" applyAlignment="1"/>
    <xf numFmtId="43" fontId="6" fillId="0" borderId="0" xfId="1" applyFont="1"/>
    <xf numFmtId="0" fontId="2" fillId="0" borderId="0" xfId="0" applyFont="1" applyFill="1"/>
    <xf numFmtId="0" fontId="8" fillId="0" borderId="0" xfId="0" applyFont="1" applyFill="1" applyAlignment="1">
      <alignment horizontal="center"/>
    </xf>
    <xf numFmtId="0" fontId="8" fillId="3" borderId="3" xfId="0" applyFont="1" applyFill="1" applyBorder="1" applyAlignment="1">
      <alignment horizontal="center" wrapText="1"/>
    </xf>
    <xf numFmtId="0" fontId="8" fillId="3" borderId="3" xfId="0" quotePrefix="1" applyFont="1" applyFill="1" applyBorder="1" applyAlignment="1">
      <alignment horizontal="center" wrapText="1"/>
    </xf>
    <xf numFmtId="0" fontId="8" fillId="3"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4" xfId="0" applyFont="1" applyFill="1" applyBorder="1" applyAlignment="1">
      <alignment horizontal="center" wrapText="1"/>
    </xf>
    <xf numFmtId="0" fontId="8" fillId="4" borderId="4" xfId="0" quotePrefix="1" applyFont="1" applyFill="1" applyBorder="1" applyAlignment="1">
      <alignment horizontal="center" wrapText="1"/>
    </xf>
    <xf numFmtId="0" fontId="8" fillId="4" borderId="6" xfId="0" applyFont="1" applyFill="1" applyBorder="1" applyAlignment="1">
      <alignment horizontal="center" wrapText="1"/>
    </xf>
    <xf numFmtId="0" fontId="8" fillId="4" borderId="0" xfId="0" applyFont="1" applyFill="1" applyBorder="1" applyAlignment="1">
      <alignment horizontal="center" wrapText="1"/>
    </xf>
    <xf numFmtId="0" fontId="6" fillId="0" borderId="0" xfId="0" applyFont="1" applyAlignment="1">
      <alignment horizontal="center"/>
    </xf>
    <xf numFmtId="0" fontId="8" fillId="5" borderId="4" xfId="0" applyFont="1" applyFill="1" applyBorder="1" applyAlignment="1">
      <alignment horizontal="center" wrapText="1"/>
    </xf>
    <xf numFmtId="0" fontId="9" fillId="6" borderId="7" xfId="0" applyFont="1" applyFill="1" applyBorder="1"/>
    <xf numFmtId="38" fontId="0" fillId="6" borderId="8" xfId="0" applyNumberFormat="1" applyFont="1" applyFill="1" applyBorder="1" applyAlignment="1">
      <alignment horizontal="center"/>
    </xf>
    <xf numFmtId="38" fontId="0" fillId="6" borderId="2" xfId="0" applyNumberFormat="1" applyFont="1" applyFill="1" applyBorder="1"/>
    <xf numFmtId="43" fontId="0" fillId="6" borderId="2" xfId="1" applyFont="1" applyFill="1" applyBorder="1"/>
    <xf numFmtId="43" fontId="0" fillId="6" borderId="3" xfId="1" applyFont="1" applyFill="1" applyBorder="1"/>
    <xf numFmtId="169" fontId="0" fillId="6" borderId="2" xfId="0" applyNumberFormat="1" applyFont="1" applyFill="1" applyBorder="1"/>
    <xf numFmtId="38" fontId="0" fillId="6" borderId="3" xfId="0" applyNumberFormat="1" applyFont="1" applyFill="1" applyBorder="1"/>
    <xf numFmtId="0" fontId="0" fillId="2" borderId="0" xfId="0" applyFont="1" applyFill="1" applyBorder="1"/>
    <xf numFmtId="38" fontId="0" fillId="6" borderId="0" xfId="0" applyNumberFormat="1" applyFont="1" applyFill="1" applyBorder="1"/>
    <xf numFmtId="38" fontId="0" fillId="4" borderId="0" xfId="0" applyNumberFormat="1" applyFont="1" applyFill="1" applyBorder="1"/>
    <xf numFmtId="43" fontId="0" fillId="2" borderId="0" xfId="1" applyFont="1" applyFill="1" applyBorder="1"/>
    <xf numFmtId="43" fontId="6" fillId="2" borderId="0" xfId="1" applyFont="1" applyFill="1"/>
    <xf numFmtId="0" fontId="6" fillId="0" borderId="9" xfId="0" applyFont="1" applyFill="1" applyBorder="1"/>
    <xf numFmtId="0" fontId="6" fillId="0" borderId="10" xfId="0" applyFont="1" applyFill="1" applyBorder="1" applyAlignment="1">
      <alignment horizontal="center"/>
    </xf>
    <xf numFmtId="40" fontId="6" fillId="0" borderId="0" xfId="1" applyNumberFormat="1" applyFont="1" applyFill="1" applyBorder="1" applyAlignment="1"/>
    <xf numFmtId="40" fontId="6" fillId="7" borderId="11" xfId="1" applyNumberFormat="1" applyFont="1" applyFill="1" applyBorder="1" applyAlignment="1"/>
    <xf numFmtId="40" fontId="6" fillId="8" borderId="11" xfId="1" applyNumberFormat="1" applyFont="1" applyFill="1" applyBorder="1" applyAlignment="1"/>
    <xf numFmtId="40" fontId="6" fillId="9" borderId="0" xfId="1" applyNumberFormat="1" applyFont="1" applyFill="1" applyBorder="1" applyAlignment="1"/>
    <xf numFmtId="40" fontId="6" fillId="10" borderId="0" xfId="1" applyNumberFormat="1" applyFont="1" applyFill="1" applyBorder="1" applyAlignment="1"/>
    <xf numFmtId="40" fontId="6" fillId="11" borderId="11" xfId="1" applyNumberFormat="1" applyFont="1" applyFill="1" applyBorder="1" applyAlignment="1"/>
    <xf numFmtId="43" fontId="6" fillId="9" borderId="0" xfId="1" applyFont="1" applyFill="1" applyAlignment="1">
      <alignment horizontal="center"/>
    </xf>
    <xf numFmtId="43" fontId="6" fillId="11" borderId="0" xfId="1" applyFont="1" applyFill="1" applyAlignment="1">
      <alignment horizontal="center"/>
    </xf>
    <xf numFmtId="43" fontId="6" fillId="11" borderId="0" xfId="1" applyFont="1" applyFill="1" applyBorder="1" applyAlignment="1">
      <alignment horizontal="center"/>
    </xf>
    <xf numFmtId="165" fontId="6" fillId="2" borderId="0" xfId="0" applyNumberFormat="1" applyFont="1" applyFill="1"/>
    <xf numFmtId="40" fontId="6" fillId="3" borderId="11" xfId="1" applyNumberFormat="1" applyFont="1" applyFill="1" applyBorder="1" applyAlignment="1"/>
    <xf numFmtId="40" fontId="6" fillId="4" borderId="11" xfId="1" applyNumberFormat="1" applyFont="1" applyFill="1" applyBorder="1" applyAlignment="1"/>
    <xf numFmtId="164" fontId="6" fillId="2" borderId="0" xfId="0" applyNumberFormat="1" applyFont="1" applyFill="1"/>
    <xf numFmtId="43" fontId="6" fillId="2" borderId="0" xfId="1" applyNumberFormat="1" applyFont="1" applyFill="1" applyAlignment="1">
      <alignment horizontal="center"/>
    </xf>
    <xf numFmtId="43" fontId="6" fillId="4" borderId="0" xfId="1" applyNumberFormat="1" applyFont="1" applyFill="1" applyAlignment="1">
      <alignment horizontal="center"/>
    </xf>
    <xf numFmtId="43" fontId="6" fillId="4" borderId="0" xfId="1" applyNumberFormat="1" applyFont="1" applyFill="1" applyBorder="1" applyAlignment="1">
      <alignment horizontal="center"/>
    </xf>
    <xf numFmtId="43" fontId="6" fillId="12" borderId="0" xfId="1" applyNumberFormat="1" applyFont="1" applyFill="1" applyAlignment="1">
      <alignment horizontal="center"/>
    </xf>
    <xf numFmtId="40" fontId="6" fillId="0" borderId="1" xfId="1" applyNumberFormat="1" applyFont="1" applyFill="1" applyBorder="1" applyAlignment="1"/>
    <xf numFmtId="40" fontId="6" fillId="3" borderId="12" xfId="1" applyNumberFormat="1" applyFont="1" applyFill="1" applyBorder="1" applyAlignment="1"/>
    <xf numFmtId="40" fontId="6" fillId="4" borderId="12" xfId="1" applyNumberFormat="1" applyFont="1" applyFill="1" applyBorder="1" applyAlignment="1"/>
    <xf numFmtId="43" fontId="6" fillId="2" borderId="1" xfId="1" applyFont="1" applyFill="1" applyBorder="1" applyAlignment="1">
      <alignment horizontal="center"/>
    </xf>
    <xf numFmtId="43" fontId="6" fillId="4" borderId="1" xfId="1" applyFont="1" applyFill="1" applyBorder="1" applyAlignment="1">
      <alignment horizontal="center"/>
    </xf>
    <xf numFmtId="43" fontId="6" fillId="4" borderId="0" xfId="1" applyFont="1" applyFill="1" applyBorder="1" applyAlignment="1">
      <alignment horizontal="center"/>
    </xf>
    <xf numFmtId="43" fontId="6" fillId="13" borderId="1" xfId="1" applyFont="1" applyFill="1" applyBorder="1" applyAlignment="1">
      <alignment horizontal="center"/>
    </xf>
    <xf numFmtId="9" fontId="8" fillId="0" borderId="9" xfId="2" applyFont="1" applyFill="1" applyBorder="1"/>
    <xf numFmtId="9" fontId="8" fillId="0" borderId="10" xfId="2" applyFont="1" applyFill="1" applyBorder="1" applyAlignment="1">
      <alignment horizontal="center"/>
    </xf>
    <xf numFmtId="170" fontId="8" fillId="0" borderId="0" xfId="2" applyNumberFormat="1" applyFont="1" applyFill="1" applyBorder="1" applyAlignment="1">
      <alignment horizontal="right"/>
    </xf>
    <xf numFmtId="170" fontId="8" fillId="3" borderId="11" xfId="2" applyNumberFormat="1" applyFont="1" applyFill="1" applyBorder="1" applyAlignment="1">
      <alignment horizontal="right"/>
    </xf>
    <xf numFmtId="170" fontId="8" fillId="4" borderId="11" xfId="2" applyNumberFormat="1" applyFont="1" applyFill="1" applyBorder="1" applyAlignment="1">
      <alignment horizontal="right"/>
    </xf>
    <xf numFmtId="9" fontId="8" fillId="2" borderId="0" xfId="2" applyFont="1" applyFill="1"/>
    <xf numFmtId="9" fontId="8" fillId="2" borderId="0" xfId="2" applyFont="1" applyFill="1" applyAlignment="1">
      <alignment horizontal="right"/>
    </xf>
    <xf numFmtId="9" fontId="8" fillId="4" borderId="0" xfId="2" applyFont="1" applyFill="1" applyAlignment="1">
      <alignment horizontal="right"/>
    </xf>
    <xf numFmtId="9" fontId="8" fillId="4" borderId="0" xfId="2" applyFont="1" applyFill="1" applyBorder="1" applyAlignment="1">
      <alignment horizontal="right"/>
    </xf>
    <xf numFmtId="43" fontId="8" fillId="2" borderId="0" xfId="1" applyFont="1" applyFill="1"/>
    <xf numFmtId="40" fontId="6" fillId="0" borderId="0" xfId="1" applyNumberFormat="1" applyFont="1" applyFill="1" applyBorder="1"/>
    <xf numFmtId="40" fontId="6" fillId="3" borderId="11" xfId="1" applyNumberFormat="1" applyFont="1" applyFill="1" applyBorder="1"/>
    <xf numFmtId="40" fontId="6" fillId="4" borderId="11" xfId="1" applyNumberFormat="1" applyFont="1" applyFill="1" applyBorder="1"/>
    <xf numFmtId="2" fontId="6" fillId="2" borderId="0" xfId="1" applyNumberFormat="1" applyFont="1" applyFill="1"/>
    <xf numFmtId="2" fontId="6" fillId="2" borderId="0" xfId="1" applyNumberFormat="1" applyFont="1" applyFill="1" applyBorder="1"/>
    <xf numFmtId="171" fontId="6" fillId="4" borderId="0" xfId="1" applyNumberFormat="1" applyFont="1" applyFill="1"/>
    <xf numFmtId="2" fontId="6" fillId="4" borderId="0" xfId="1" applyNumberFormat="1" applyFont="1" applyFill="1" applyBorder="1"/>
    <xf numFmtId="2" fontId="6" fillId="13" borderId="0" xfId="1" applyNumberFormat="1" applyFont="1" applyFill="1"/>
    <xf numFmtId="2" fontId="6" fillId="4" borderId="0" xfId="1" applyNumberFormat="1" applyFont="1" applyFill="1"/>
    <xf numFmtId="0" fontId="9" fillId="6" borderId="9" xfId="0" applyFont="1" applyFill="1" applyBorder="1"/>
    <xf numFmtId="38" fontId="0" fillId="6" borderId="10" xfId="0" applyNumberFormat="1" applyFont="1" applyFill="1" applyBorder="1" applyAlignment="1">
      <alignment horizontal="center"/>
    </xf>
    <xf numFmtId="38" fontId="0" fillId="6" borderId="0" xfId="1" applyNumberFormat="1" applyFont="1" applyFill="1" applyBorder="1"/>
    <xf numFmtId="38" fontId="0" fillId="6" borderId="11" xfId="1" applyNumberFormat="1" applyFont="1" applyFill="1" applyBorder="1"/>
    <xf numFmtId="38" fontId="0" fillId="6" borderId="11" xfId="0" applyNumberFormat="1" applyFont="1" applyFill="1" applyBorder="1"/>
    <xf numFmtId="38" fontId="6" fillId="0" borderId="0" xfId="2" applyNumberFormat="1" applyFont="1" applyFill="1" applyBorder="1"/>
    <xf numFmtId="38" fontId="6" fillId="3" borderId="11" xfId="2" applyNumberFormat="1" applyFont="1" applyFill="1" applyBorder="1"/>
    <xf numFmtId="38" fontId="6" fillId="0" borderId="0" xfId="2" applyNumberFormat="1" applyFont="1" applyFill="1" applyBorder="1" applyAlignment="1">
      <alignment horizontal="right"/>
    </xf>
    <xf numFmtId="38" fontId="6" fillId="0" borderId="0" xfId="1" applyNumberFormat="1" applyFont="1" applyFill="1" applyBorder="1" applyAlignment="1">
      <alignment horizontal="right"/>
    </xf>
    <xf numFmtId="38" fontId="6" fillId="4" borderId="11" xfId="1" applyNumberFormat="1" applyFont="1" applyFill="1" applyBorder="1" applyAlignment="1">
      <alignment horizontal="right"/>
    </xf>
    <xf numFmtId="166" fontId="6" fillId="2" borderId="0" xfId="1" applyNumberFormat="1" applyFont="1" applyFill="1" applyAlignment="1">
      <alignment horizontal="right"/>
    </xf>
    <xf numFmtId="166" fontId="6" fillId="4" borderId="0" xfId="1" applyNumberFormat="1" applyFont="1" applyFill="1" applyAlignment="1">
      <alignment horizontal="right"/>
    </xf>
    <xf numFmtId="166" fontId="6" fillId="4" borderId="0" xfId="1" applyNumberFormat="1" applyFont="1" applyFill="1" applyBorder="1" applyAlignment="1">
      <alignment horizontal="right"/>
    </xf>
    <xf numFmtId="38" fontId="8" fillId="6" borderId="9" xfId="0" applyNumberFormat="1" applyFont="1" applyFill="1" applyBorder="1"/>
    <xf numFmtId="38" fontId="8" fillId="6" borderId="10" xfId="0" applyNumberFormat="1" applyFont="1" applyFill="1" applyBorder="1" applyAlignment="1">
      <alignment horizontal="center"/>
    </xf>
    <xf numFmtId="38" fontId="8" fillId="6" borderId="0" xfId="1" applyNumberFormat="1" applyFont="1" applyFill="1" applyBorder="1" applyAlignment="1">
      <alignment horizontal="right"/>
    </xf>
    <xf numFmtId="38" fontId="8" fillId="3" borderId="11" xfId="1" applyNumberFormat="1" applyFont="1" applyFill="1" applyBorder="1" applyAlignment="1">
      <alignment horizontal="right"/>
    </xf>
    <xf numFmtId="38" fontId="8" fillId="4" borderId="11" xfId="1" applyNumberFormat="1" applyFont="1" applyFill="1" applyBorder="1" applyAlignment="1">
      <alignment horizontal="right"/>
    </xf>
    <xf numFmtId="166" fontId="6" fillId="2" borderId="0" xfId="1" applyNumberFormat="1" applyFont="1" applyFill="1"/>
    <xf numFmtId="38" fontId="6" fillId="6" borderId="0" xfId="1" applyNumberFormat="1" applyFont="1" applyFill="1" applyAlignment="1">
      <alignment horizontal="right"/>
    </xf>
    <xf numFmtId="38" fontId="6" fillId="4" borderId="0" xfId="1" applyNumberFormat="1" applyFont="1" applyFill="1" applyAlignment="1">
      <alignment horizontal="right"/>
    </xf>
    <xf numFmtId="172" fontId="6" fillId="4" borderId="0" xfId="1" applyNumberFormat="1" applyFont="1" applyFill="1" applyBorder="1" applyAlignment="1">
      <alignment horizontal="right"/>
    </xf>
    <xf numFmtId="38" fontId="8" fillId="2" borderId="0" xfId="1" applyNumberFormat="1" applyFont="1" applyFill="1" applyAlignment="1">
      <alignment horizontal="right"/>
    </xf>
    <xf numFmtId="43" fontId="6" fillId="2" borderId="0" xfId="1" applyFont="1" applyFill="1" applyBorder="1"/>
    <xf numFmtId="38" fontId="8" fillId="13" borderId="0" xfId="1" applyNumberFormat="1" applyFont="1" applyFill="1" applyAlignment="1">
      <alignment horizontal="right"/>
    </xf>
    <xf numFmtId="38" fontId="6" fillId="0" borderId="0" xfId="1" applyNumberFormat="1" applyFont="1" applyFill="1" applyBorder="1"/>
    <xf numFmtId="38" fontId="6" fillId="3" borderId="11" xfId="1" applyNumberFormat="1" applyFont="1" applyFill="1" applyBorder="1"/>
    <xf numFmtId="38" fontId="6" fillId="4" borderId="11" xfId="1" applyNumberFormat="1" applyFont="1" applyFill="1" applyBorder="1"/>
    <xf numFmtId="38" fontId="8" fillId="6" borderId="0" xfId="1" applyNumberFormat="1" applyFont="1" applyFill="1" applyAlignment="1">
      <alignment horizontal="right"/>
    </xf>
    <xf numFmtId="38" fontId="8" fillId="4" borderId="0" xfId="1" applyNumberFormat="1" applyFont="1" applyFill="1" applyAlignment="1">
      <alignment horizontal="right"/>
    </xf>
    <xf numFmtId="38" fontId="8" fillId="2" borderId="0" xfId="0" applyNumberFormat="1" applyFont="1" applyFill="1"/>
    <xf numFmtId="38" fontId="6" fillId="2" borderId="9" xfId="0" applyNumberFormat="1" applyFont="1" applyFill="1" applyBorder="1"/>
    <xf numFmtId="38" fontId="6" fillId="2" borderId="10" xfId="0" applyNumberFormat="1" applyFont="1" applyFill="1" applyBorder="1" applyAlignment="1">
      <alignment horizontal="center"/>
    </xf>
    <xf numFmtId="38" fontId="6" fillId="2" borderId="1" xfId="1" applyNumberFormat="1" applyFont="1" applyFill="1" applyBorder="1" applyAlignment="1">
      <alignment horizontal="right"/>
    </xf>
    <xf numFmtId="38" fontId="6" fillId="3" borderId="12" xfId="1" applyNumberFormat="1" applyFont="1" applyFill="1" applyBorder="1" applyAlignment="1">
      <alignment horizontal="right"/>
    </xf>
    <xf numFmtId="38" fontId="6" fillId="0" borderId="1" xfId="1" applyNumberFormat="1" applyFont="1" applyFill="1" applyBorder="1" applyAlignment="1">
      <alignment horizontal="right"/>
    </xf>
    <xf numFmtId="38" fontId="6" fillId="4" borderId="12" xfId="1" applyNumberFormat="1" applyFont="1" applyFill="1" applyBorder="1" applyAlignment="1">
      <alignment horizontal="right"/>
    </xf>
    <xf numFmtId="38" fontId="6" fillId="4" borderId="1" xfId="1" applyNumberFormat="1" applyFont="1" applyFill="1" applyBorder="1" applyAlignment="1">
      <alignment horizontal="right"/>
    </xf>
    <xf numFmtId="38" fontId="6" fillId="13" borderId="1" xfId="1" applyNumberFormat="1" applyFont="1" applyFill="1" applyBorder="1" applyAlignment="1">
      <alignment horizontal="right"/>
    </xf>
    <xf numFmtId="38" fontId="6" fillId="2" borderId="0" xfId="0" applyNumberFormat="1" applyFont="1" applyFill="1"/>
    <xf numFmtId="38" fontId="6" fillId="0" borderId="9" xfId="0" applyNumberFormat="1" applyFont="1" applyFill="1" applyBorder="1"/>
    <xf numFmtId="38" fontId="6" fillId="0" borderId="10" xfId="0" applyNumberFormat="1" applyFont="1" applyFill="1" applyBorder="1" applyAlignment="1">
      <alignment horizontal="center"/>
    </xf>
    <xf numFmtId="38" fontId="6" fillId="3" borderId="11" xfId="1" applyNumberFormat="1" applyFont="1" applyFill="1" applyBorder="1" applyAlignment="1">
      <alignment horizontal="right"/>
    </xf>
    <xf numFmtId="38" fontId="6" fillId="2" borderId="0" xfId="1" applyNumberFormat="1" applyFont="1" applyFill="1" applyBorder="1" applyAlignment="1">
      <alignment horizontal="right"/>
    </xf>
    <xf numFmtId="38" fontId="6" fillId="4" borderId="0" xfId="1" applyNumberFormat="1" applyFont="1" applyFill="1" applyBorder="1" applyAlignment="1">
      <alignment horizontal="right"/>
    </xf>
    <xf numFmtId="38" fontId="6" fillId="14" borderId="0" xfId="1" applyNumberFormat="1" applyFont="1" applyFill="1" applyBorder="1" applyAlignment="1">
      <alignment horizontal="right"/>
    </xf>
    <xf numFmtId="165" fontId="6" fillId="14" borderId="0" xfId="0" applyNumberFormat="1" applyFont="1" applyFill="1"/>
    <xf numFmtId="38" fontId="6" fillId="14" borderId="0" xfId="0" applyNumberFormat="1" applyFont="1" applyFill="1"/>
    <xf numFmtId="38" fontId="6" fillId="2" borderId="0" xfId="1" applyNumberFormat="1" applyFont="1" applyFill="1" applyAlignment="1">
      <alignment horizontal="right"/>
    </xf>
    <xf numFmtId="38" fontId="6" fillId="13" borderId="0" xfId="1" applyNumberFormat="1" applyFont="1" applyFill="1" applyAlignment="1">
      <alignment horizontal="right"/>
    </xf>
    <xf numFmtId="43" fontId="6" fillId="2" borderId="0" xfId="1" applyNumberFormat="1" applyFont="1" applyFill="1"/>
    <xf numFmtId="172" fontId="6" fillId="0" borderId="0" xfId="1" applyNumberFormat="1" applyFont="1" applyFill="1" applyBorder="1" applyAlignment="1">
      <alignment horizontal="right"/>
    </xf>
    <xf numFmtId="38" fontId="6" fillId="14" borderId="1" xfId="1" applyNumberFormat="1" applyFont="1" applyFill="1" applyBorder="1" applyAlignment="1">
      <alignment horizontal="right"/>
    </xf>
    <xf numFmtId="167" fontId="8" fillId="0" borderId="9" xfId="0" applyNumberFormat="1" applyFont="1" applyFill="1" applyBorder="1"/>
    <xf numFmtId="167" fontId="8" fillId="0" borderId="10" xfId="0" applyNumberFormat="1" applyFont="1" applyFill="1" applyBorder="1" applyAlignment="1">
      <alignment horizontal="center"/>
    </xf>
    <xf numFmtId="167" fontId="8" fillId="2" borderId="0" xfId="2" applyNumberFormat="1" applyFont="1" applyFill="1" applyAlignment="1">
      <alignment horizontal="right"/>
    </xf>
    <xf numFmtId="167" fontId="8" fillId="4" borderId="0" xfId="2" applyNumberFormat="1" applyFont="1" applyFill="1" applyAlignment="1">
      <alignment horizontal="right"/>
    </xf>
    <xf numFmtId="167" fontId="8" fillId="2" borderId="0" xfId="0" applyNumberFormat="1" applyFont="1" applyFill="1"/>
    <xf numFmtId="0" fontId="10" fillId="0" borderId="9" xfId="0" applyFont="1" applyFill="1" applyBorder="1"/>
    <xf numFmtId="38" fontId="10" fillId="0" borderId="10" xfId="0" applyNumberFormat="1" applyFont="1" applyFill="1" applyBorder="1" applyAlignment="1">
      <alignment horizontal="center"/>
    </xf>
    <xf numFmtId="38" fontId="6" fillId="10" borderId="0" xfId="1" applyNumberFormat="1" applyFont="1" applyFill="1" applyBorder="1" applyAlignment="1">
      <alignment horizontal="center"/>
    </xf>
    <xf numFmtId="0" fontId="11" fillId="2" borderId="0" xfId="0" applyFont="1" applyFill="1"/>
    <xf numFmtId="43" fontId="11" fillId="2" borderId="0" xfId="1" applyFont="1" applyFill="1"/>
    <xf numFmtId="0" fontId="10" fillId="0" borderId="10" xfId="0" applyFont="1" applyFill="1" applyBorder="1" applyAlignment="1">
      <alignment horizontal="center"/>
    </xf>
    <xf numFmtId="38" fontId="11" fillId="0" borderId="0" xfId="1" applyNumberFormat="1" applyFont="1" applyFill="1" applyBorder="1"/>
    <xf numFmtId="38" fontId="10" fillId="0" borderId="0" xfId="1" applyNumberFormat="1" applyFont="1" applyFill="1" applyBorder="1"/>
    <xf numFmtId="38" fontId="10" fillId="0" borderId="0" xfId="2" applyNumberFormat="1" applyFont="1" applyFill="1" applyBorder="1" applyAlignment="1">
      <alignment horizontal="right"/>
    </xf>
    <xf numFmtId="38" fontId="10" fillId="0" borderId="0" xfId="1" applyNumberFormat="1" applyFont="1" applyFill="1" applyBorder="1" applyAlignment="1">
      <alignment horizontal="right"/>
    </xf>
    <xf numFmtId="40" fontId="6" fillId="0" borderId="0" xfId="1" applyNumberFormat="1" applyFont="1" applyFill="1" applyBorder="1" applyAlignment="1">
      <alignment horizontal="right"/>
    </xf>
    <xf numFmtId="40" fontId="6" fillId="3" borderId="11" xfId="1" applyNumberFormat="1" applyFont="1" applyFill="1" applyBorder="1" applyAlignment="1">
      <alignment horizontal="right"/>
    </xf>
    <xf numFmtId="40" fontId="6" fillId="4" borderId="11" xfId="1" applyNumberFormat="1" applyFont="1" applyFill="1" applyBorder="1" applyAlignment="1">
      <alignment horizontal="right"/>
    </xf>
    <xf numFmtId="40" fontId="6" fillId="2" borderId="0" xfId="1" applyNumberFormat="1" applyFont="1" applyFill="1" applyAlignment="1">
      <alignment horizontal="right"/>
    </xf>
    <xf numFmtId="40" fontId="6" fillId="4" borderId="0" xfId="1" applyNumberFormat="1" applyFont="1" applyFill="1" applyAlignment="1">
      <alignment horizontal="right"/>
    </xf>
    <xf numFmtId="43" fontId="6" fillId="4" borderId="0" xfId="1" applyFont="1" applyFill="1" applyBorder="1" applyAlignment="1">
      <alignment horizontal="right"/>
    </xf>
    <xf numFmtId="43" fontId="6" fillId="2" borderId="0" xfId="1" applyFont="1" applyFill="1" applyAlignment="1">
      <alignment horizontal="right"/>
    </xf>
    <xf numFmtId="43" fontId="0" fillId="6" borderId="0" xfId="1" applyFont="1" applyFill="1" applyBorder="1"/>
    <xf numFmtId="43" fontId="0" fillId="4" borderId="0" xfId="1" applyFont="1" applyFill="1" applyBorder="1"/>
    <xf numFmtId="0" fontId="6" fillId="0" borderId="9" xfId="0" applyFont="1" applyFill="1" applyBorder="1" applyAlignment="1">
      <alignment wrapText="1"/>
    </xf>
    <xf numFmtId="38" fontId="6" fillId="4" borderId="11" xfId="2" applyNumberFormat="1" applyFont="1" applyFill="1" applyBorder="1"/>
    <xf numFmtId="9" fontId="6" fillId="2" borderId="0" xfId="2" applyFont="1" applyFill="1"/>
    <xf numFmtId="9" fontId="6" fillId="4" borderId="0" xfId="2" applyFont="1" applyFill="1"/>
    <xf numFmtId="9" fontId="6" fillId="4" borderId="0" xfId="2" applyFont="1" applyFill="1" applyBorder="1"/>
    <xf numFmtId="38" fontId="6" fillId="12" borderId="0" xfId="1" applyNumberFormat="1" applyFont="1" applyFill="1" applyAlignment="1">
      <alignment horizontal="right"/>
    </xf>
    <xf numFmtId="0" fontId="8" fillId="15" borderId="9" xfId="0" applyFont="1" applyFill="1" applyBorder="1"/>
    <xf numFmtId="0" fontId="8" fillId="15" borderId="10" xfId="0" applyFont="1" applyFill="1" applyBorder="1" applyAlignment="1">
      <alignment horizontal="center"/>
    </xf>
    <xf numFmtId="38" fontId="8" fillId="15" borderId="0" xfId="1" applyNumberFormat="1" applyFont="1" applyFill="1" applyBorder="1" applyAlignment="1">
      <alignment horizontal="right"/>
    </xf>
    <xf numFmtId="38" fontId="8" fillId="15" borderId="0" xfId="1" applyNumberFormat="1" applyFont="1" applyFill="1" applyAlignment="1">
      <alignment horizontal="right"/>
    </xf>
    <xf numFmtId="38" fontId="8" fillId="4" borderId="0" xfId="1" applyNumberFormat="1" applyFont="1" applyFill="1" applyBorder="1" applyAlignment="1">
      <alignment horizontal="right"/>
    </xf>
    <xf numFmtId="40" fontId="6" fillId="2" borderId="1" xfId="1" applyNumberFormat="1" applyFont="1" applyFill="1" applyBorder="1" applyAlignment="1">
      <alignment horizontal="right"/>
    </xf>
    <xf numFmtId="0" fontId="8" fillId="0" borderId="9" xfId="0" applyFont="1" applyFill="1" applyBorder="1"/>
    <xf numFmtId="0" fontId="8" fillId="0" borderId="10" xfId="0" applyFont="1" applyFill="1" applyBorder="1" applyAlignment="1">
      <alignment horizontal="center"/>
    </xf>
    <xf numFmtId="38" fontId="8" fillId="0" borderId="0" xfId="1" applyNumberFormat="1" applyFont="1" applyFill="1" applyBorder="1" applyAlignment="1">
      <alignment horizontal="right"/>
    </xf>
    <xf numFmtId="38" fontId="8" fillId="12" borderId="0" xfId="1" applyNumberFormat="1" applyFont="1" applyFill="1" applyAlignment="1">
      <alignment horizontal="right"/>
    </xf>
    <xf numFmtId="0" fontId="8" fillId="2" borderId="0" xfId="0" applyFont="1" applyFill="1"/>
    <xf numFmtId="40" fontId="6" fillId="4" borderId="0" xfId="1" applyNumberFormat="1" applyFont="1" applyFill="1" applyBorder="1" applyAlignment="1">
      <alignment horizontal="right"/>
    </xf>
    <xf numFmtId="40" fontId="6" fillId="2" borderId="0" xfId="0" applyNumberFormat="1" applyFont="1" applyFill="1"/>
    <xf numFmtId="40" fontId="6" fillId="2" borderId="0" xfId="1" applyNumberFormat="1" applyFont="1" applyFill="1" applyBorder="1" applyAlignment="1">
      <alignment horizontal="right"/>
    </xf>
    <xf numFmtId="38" fontId="6" fillId="14" borderId="0" xfId="1" applyNumberFormat="1" applyFont="1" applyFill="1" applyAlignment="1">
      <alignment horizontal="right"/>
    </xf>
    <xf numFmtId="38" fontId="8" fillId="14" borderId="0" xfId="1" applyNumberFormat="1" applyFont="1" applyFill="1" applyAlignment="1">
      <alignment horizontal="right"/>
    </xf>
    <xf numFmtId="40" fontId="6" fillId="0" borderId="0" xfId="0" applyNumberFormat="1" applyFont="1" applyFill="1" applyBorder="1"/>
    <xf numFmtId="40" fontId="6" fillId="3" borderId="11" xfId="0" applyNumberFormat="1" applyFont="1" applyFill="1" applyBorder="1"/>
    <xf numFmtId="165" fontId="6" fillId="4" borderId="0" xfId="0" applyNumberFormat="1" applyFont="1" applyFill="1"/>
    <xf numFmtId="165" fontId="6" fillId="4" borderId="0" xfId="0" applyNumberFormat="1" applyFont="1" applyFill="1" applyBorder="1"/>
    <xf numFmtId="165" fontId="6" fillId="2" borderId="9" xfId="0" applyNumberFormat="1" applyFont="1" applyFill="1" applyBorder="1"/>
    <xf numFmtId="165" fontId="6" fillId="2" borderId="0" xfId="0" applyNumberFormat="1" applyFont="1" applyFill="1" applyBorder="1"/>
    <xf numFmtId="166" fontId="6" fillId="4" borderId="0" xfId="1" applyNumberFormat="1" applyFont="1" applyFill="1"/>
    <xf numFmtId="166" fontId="6" fillId="4" borderId="0" xfId="1" applyNumberFormat="1" applyFont="1" applyFill="1" applyBorder="1"/>
    <xf numFmtId="43" fontId="6" fillId="0" borderId="9" xfId="1" applyFont="1" applyFill="1" applyBorder="1"/>
    <xf numFmtId="43" fontId="6" fillId="0" borderId="10" xfId="1" applyFont="1" applyFill="1" applyBorder="1" applyAlignment="1">
      <alignment horizontal="center"/>
    </xf>
    <xf numFmtId="38" fontId="6" fillId="3" borderId="11" xfId="0" applyNumberFormat="1" applyFont="1" applyFill="1" applyBorder="1"/>
    <xf numFmtId="38" fontId="6" fillId="4" borderId="11" xfId="0" applyNumberFormat="1" applyFont="1" applyFill="1" applyBorder="1"/>
    <xf numFmtId="43" fontId="6" fillId="9" borderId="0" xfId="1" applyFont="1" applyFill="1"/>
    <xf numFmtId="43" fontId="6" fillId="11" borderId="0" xfId="1" applyFont="1" applyFill="1"/>
    <xf numFmtId="43" fontId="6" fillId="11" borderId="0" xfId="1" applyFont="1" applyFill="1" applyBorder="1"/>
    <xf numFmtId="38" fontId="6" fillId="0" borderId="0" xfId="0" applyNumberFormat="1" applyFont="1" applyFill="1" applyBorder="1"/>
    <xf numFmtId="0" fontId="6" fillId="4" borderId="0" xfId="0" applyFont="1" applyFill="1"/>
    <xf numFmtId="0" fontId="6" fillId="4" borderId="0" xfId="0" applyFont="1" applyFill="1" applyBorder="1"/>
    <xf numFmtId="173" fontId="6" fillId="2" borderId="0" xfId="0" applyNumberFormat="1" applyFont="1" applyFill="1"/>
    <xf numFmtId="38" fontId="8" fillId="2" borderId="0" xfId="1" applyNumberFormat="1" applyFont="1" applyFill="1" applyBorder="1" applyAlignment="1">
      <alignment horizontal="right"/>
    </xf>
    <xf numFmtId="38" fontId="12" fillId="0" borderId="0" xfId="1" applyNumberFormat="1" applyFont="1" applyFill="1" applyBorder="1" applyAlignment="1">
      <alignment horizontal="right"/>
    </xf>
    <xf numFmtId="38" fontId="6" fillId="0" borderId="0" xfId="0" applyNumberFormat="1" applyFont="1" applyFill="1"/>
    <xf numFmtId="43" fontId="6" fillId="4" borderId="0" xfId="1" applyFont="1" applyFill="1" applyAlignment="1">
      <alignment horizontal="right"/>
    </xf>
    <xf numFmtId="166" fontId="6" fillId="2" borderId="0" xfId="1" applyNumberFormat="1" applyFont="1" applyFill="1" applyBorder="1" applyAlignment="1">
      <alignment horizontal="right"/>
    </xf>
    <xf numFmtId="43" fontId="6" fillId="2" borderId="0" xfId="1" applyFont="1" applyFill="1" applyBorder="1" applyAlignment="1">
      <alignment horizontal="right"/>
    </xf>
    <xf numFmtId="38" fontId="8" fillId="0" borderId="0" xfId="0" applyNumberFormat="1" applyFont="1" applyFill="1" applyBorder="1"/>
    <xf numFmtId="43" fontId="8" fillId="2" borderId="0" xfId="1" applyFont="1" applyFill="1" applyAlignment="1">
      <alignment horizontal="right"/>
    </xf>
    <xf numFmtId="43" fontId="6" fillId="4" borderId="0" xfId="1" applyFont="1" applyFill="1" applyBorder="1"/>
    <xf numFmtId="43" fontId="6" fillId="9" borderId="0" xfId="1" applyFont="1" applyFill="1" applyBorder="1"/>
    <xf numFmtId="0" fontId="6" fillId="0" borderId="13" xfId="0" applyFont="1" applyFill="1" applyBorder="1"/>
    <xf numFmtId="0" fontId="6" fillId="0" borderId="14" xfId="0" applyFont="1" applyFill="1" applyBorder="1" applyAlignment="1">
      <alignment horizontal="center"/>
    </xf>
    <xf numFmtId="170" fontId="8" fillId="0" borderId="13" xfId="2" applyNumberFormat="1" applyFont="1" applyFill="1" applyBorder="1" applyAlignment="1">
      <alignment horizontal="right"/>
    </xf>
    <xf numFmtId="170" fontId="8" fillId="0" borderId="1" xfId="2" applyNumberFormat="1" applyFont="1" applyFill="1" applyBorder="1" applyAlignment="1">
      <alignment horizontal="right"/>
    </xf>
    <xf numFmtId="170" fontId="8" fillId="3" borderId="12" xfId="2" applyNumberFormat="1" applyFont="1" applyFill="1" applyBorder="1" applyAlignment="1">
      <alignment horizontal="right"/>
    </xf>
    <xf numFmtId="170" fontId="8" fillId="4" borderId="12" xfId="2" applyNumberFormat="1" applyFont="1" applyFill="1" applyBorder="1" applyAlignment="1">
      <alignment horizontal="right"/>
    </xf>
    <xf numFmtId="9" fontId="6" fillId="2" borderId="0" xfId="2" applyFont="1" applyFill="1" applyBorder="1"/>
    <xf numFmtId="166" fontId="6" fillId="0" borderId="0" xfId="1" applyNumberFormat="1" applyFont="1" applyFill="1"/>
    <xf numFmtId="166" fontId="6" fillId="0" borderId="0" xfId="1" applyNumberFormat="1" applyFont="1" applyFill="1" applyBorder="1"/>
    <xf numFmtId="0" fontId="0" fillId="2" borderId="0" xfId="0" applyFont="1" applyFill="1" applyAlignment="1">
      <alignment horizontal="left" vertical="center" wrapText="1"/>
    </xf>
    <xf numFmtId="0" fontId="6" fillId="2" borderId="0" xfId="0" applyFont="1" applyFill="1" applyAlignment="1">
      <alignment horizontal="left" wrapText="1"/>
    </xf>
    <xf numFmtId="43" fontId="6" fillId="2" borderId="0" xfId="1" applyFont="1" applyFill="1" applyAlignment="1">
      <alignment horizontal="left" wrapText="1"/>
    </xf>
    <xf numFmtId="0" fontId="14" fillId="2" borderId="0" xfId="0" applyFont="1" applyFill="1" applyAlignment="1">
      <alignment wrapText="1"/>
    </xf>
    <xf numFmtId="0" fontId="14" fillId="0" borderId="0" xfId="0" applyFont="1" applyFill="1"/>
    <xf numFmtId="0" fontId="6" fillId="0" borderId="0" xfId="0" applyFont="1" applyFill="1" applyAlignment="1">
      <alignment horizontal="right"/>
    </xf>
    <xf numFmtId="0" fontId="14" fillId="2" borderId="0" xfId="0" applyFont="1" applyFill="1"/>
    <xf numFmtId="0" fontId="6" fillId="2" borderId="0" xfId="0" applyFont="1" applyFill="1" applyAlignment="1">
      <alignment horizontal="center"/>
    </xf>
    <xf numFmtId="174" fontId="6" fillId="0" borderId="0" xfId="1" applyNumberFormat="1" applyFont="1" applyFill="1"/>
    <xf numFmtId="174" fontId="6" fillId="2" borderId="0" xfId="0" applyNumberFormat="1" applyFont="1" applyFill="1"/>
    <xf numFmtId="174" fontId="6" fillId="2" borderId="0" xfId="0" applyNumberFormat="1" applyFont="1" applyFill="1" applyAlignment="1">
      <alignment horizontal="center"/>
    </xf>
    <xf numFmtId="174" fontId="6" fillId="2" borderId="0" xfId="1" applyNumberFormat="1" applyFont="1" applyFill="1"/>
    <xf numFmtId="43" fontId="6" fillId="0" borderId="0" xfId="1" applyFont="1" applyFill="1"/>
    <xf numFmtId="166" fontId="6" fillId="2" borderId="0" xfId="0" applyNumberFormat="1" applyFont="1" applyFill="1"/>
    <xf numFmtId="43" fontId="6" fillId="0" borderId="0" xfId="0" applyNumberFormat="1" applyFont="1" applyFill="1"/>
    <xf numFmtId="0" fontId="6" fillId="0" borderId="0" xfId="0" applyFont="1" applyFill="1" applyAlignment="1"/>
    <xf numFmtId="0" fontId="8" fillId="2" borderId="0" xfId="0" applyFont="1" applyFill="1" applyBorder="1" applyAlignment="1">
      <alignment horizontal="center" wrapText="1"/>
    </xf>
    <xf numFmtId="0" fontId="6" fillId="2" borderId="0" xfId="0" applyFont="1" applyFill="1" applyBorder="1"/>
    <xf numFmtId="38" fontId="0" fillId="6" borderId="2" xfId="0" applyNumberFormat="1" applyFont="1" applyFill="1" applyBorder="1" applyAlignment="1">
      <alignment horizontal="center"/>
    </xf>
    <xf numFmtId="38" fontId="0" fillId="6" borderId="10" xfId="0" applyNumberFormat="1" applyFont="1" applyFill="1" applyBorder="1"/>
    <xf numFmtId="0" fontId="0" fillId="6" borderId="0" xfId="0" applyFont="1" applyFill="1" applyBorder="1"/>
    <xf numFmtId="38" fontId="0" fillId="4" borderId="10" xfId="0" applyNumberFormat="1" applyFont="1" applyFill="1" applyBorder="1"/>
    <xf numFmtId="38" fontId="0" fillId="2" borderId="0" xfId="0" applyNumberFormat="1" applyFont="1" applyFill="1" applyBorder="1"/>
    <xf numFmtId="0" fontId="6" fillId="0" borderId="0" xfId="0" applyFont="1" applyFill="1" applyBorder="1" applyAlignment="1">
      <alignment horizontal="center"/>
    </xf>
    <xf numFmtId="40" fontId="6" fillId="11" borderId="10" xfId="1" applyNumberFormat="1" applyFont="1" applyFill="1" applyBorder="1" applyAlignment="1"/>
    <xf numFmtId="43" fontId="6" fillId="11" borderId="10" xfId="1" applyFont="1" applyFill="1" applyBorder="1" applyAlignment="1">
      <alignment horizontal="center"/>
    </xf>
    <xf numFmtId="43" fontId="6" fillId="9" borderId="0" xfId="1" applyFont="1" applyFill="1" applyBorder="1" applyAlignment="1">
      <alignment horizontal="center"/>
    </xf>
    <xf numFmtId="40" fontId="6" fillId="4" borderId="10" xfId="1" applyNumberFormat="1" applyFont="1" applyFill="1" applyBorder="1" applyAlignment="1"/>
    <xf numFmtId="43" fontId="6" fillId="2" borderId="0" xfId="1" applyFont="1" applyFill="1" applyAlignment="1">
      <alignment horizontal="center"/>
    </xf>
    <xf numFmtId="43" fontId="6" fillId="4" borderId="10" xfId="1" applyFont="1" applyFill="1" applyBorder="1" applyAlignment="1">
      <alignment horizontal="center"/>
    </xf>
    <xf numFmtId="43" fontId="6" fillId="2" borderId="0" xfId="1" applyFont="1" applyFill="1" applyBorder="1" applyAlignment="1">
      <alignment horizontal="center"/>
    </xf>
    <xf numFmtId="43" fontId="6" fillId="16" borderId="0" xfId="1" applyFont="1" applyFill="1" applyAlignment="1">
      <alignment horizontal="center"/>
    </xf>
    <xf numFmtId="175" fontId="6" fillId="2" borderId="0" xfId="0" applyNumberFormat="1" applyFont="1" applyFill="1"/>
    <xf numFmtId="40" fontId="6" fillId="4" borderId="14" xfId="1" applyNumberFormat="1" applyFont="1" applyFill="1" applyBorder="1" applyAlignment="1"/>
    <xf numFmtId="43" fontId="6" fillId="2" borderId="1" xfId="1" applyNumberFormat="1" applyFont="1" applyFill="1" applyBorder="1" applyAlignment="1">
      <alignment horizontal="center"/>
    </xf>
    <xf numFmtId="43" fontId="6" fillId="4" borderId="14" xfId="1" applyNumberFormat="1" applyFont="1" applyFill="1" applyBorder="1" applyAlignment="1">
      <alignment horizontal="center"/>
    </xf>
    <xf numFmtId="43" fontId="6" fillId="2" borderId="0" xfId="1" applyNumberFormat="1" applyFont="1" applyFill="1" applyBorder="1" applyAlignment="1">
      <alignment horizontal="center"/>
    </xf>
    <xf numFmtId="43" fontId="6" fillId="16" borderId="1" xfId="1" applyNumberFormat="1" applyFont="1" applyFill="1" applyBorder="1" applyAlignment="1">
      <alignment horizontal="center"/>
    </xf>
    <xf numFmtId="9" fontId="8" fillId="0" borderId="0" xfId="2" applyFont="1" applyFill="1" applyBorder="1" applyAlignment="1">
      <alignment horizontal="center"/>
    </xf>
    <xf numFmtId="167" fontId="8" fillId="0" borderId="0" xfId="1" applyNumberFormat="1" applyFont="1" applyFill="1" applyBorder="1" applyAlignment="1">
      <alignment horizontal="right"/>
    </xf>
    <xf numFmtId="167" fontId="8" fillId="3" borderId="11" xfId="1" applyNumberFormat="1" applyFont="1" applyFill="1" applyBorder="1" applyAlignment="1">
      <alignment horizontal="right"/>
    </xf>
    <xf numFmtId="167" fontId="8" fillId="4" borderId="10" xfId="1" applyNumberFormat="1" applyFont="1" applyFill="1" applyBorder="1" applyAlignment="1">
      <alignment horizontal="right"/>
    </xf>
    <xf numFmtId="9" fontId="8" fillId="4" borderId="10" xfId="2" applyFont="1" applyFill="1" applyBorder="1" applyAlignment="1">
      <alignment horizontal="right"/>
    </xf>
    <xf numFmtId="9" fontId="8" fillId="2" borderId="0" xfId="2" applyFont="1" applyFill="1" applyBorder="1" applyAlignment="1">
      <alignment horizontal="right"/>
    </xf>
    <xf numFmtId="9" fontId="8" fillId="2" borderId="0" xfId="2" applyFont="1" applyFill="1" applyBorder="1"/>
    <xf numFmtId="40" fontId="6" fillId="4" borderId="10" xfId="1" applyNumberFormat="1" applyFont="1" applyFill="1" applyBorder="1"/>
    <xf numFmtId="2" fontId="6" fillId="4" borderId="10" xfId="1" applyNumberFormat="1" applyFont="1" applyFill="1" applyBorder="1"/>
    <xf numFmtId="176" fontId="6" fillId="4" borderId="0" xfId="1" applyNumberFormat="1" applyFont="1" applyFill="1"/>
    <xf numFmtId="40" fontId="6" fillId="4" borderId="10" xfId="1" applyNumberFormat="1" applyFont="1" applyFill="1" applyBorder="1" applyAlignment="1">
      <alignment horizontal="right"/>
    </xf>
    <xf numFmtId="2" fontId="6" fillId="2" borderId="0" xfId="1" applyNumberFormat="1" applyFont="1" applyFill="1" applyAlignment="1">
      <alignment horizontal="right"/>
    </xf>
    <xf numFmtId="2" fontId="6" fillId="4" borderId="10" xfId="1" applyNumberFormat="1" applyFont="1" applyFill="1" applyBorder="1" applyAlignment="1">
      <alignment horizontal="right"/>
    </xf>
    <xf numFmtId="2" fontId="6" fillId="4" borderId="0" xfId="1" applyNumberFormat="1" applyFont="1" applyFill="1" applyBorder="1" applyAlignment="1">
      <alignment horizontal="right"/>
    </xf>
    <xf numFmtId="2" fontId="6" fillId="2" borderId="0" xfId="1" applyNumberFormat="1" applyFont="1" applyFill="1" applyBorder="1" applyAlignment="1">
      <alignment horizontal="right"/>
    </xf>
    <xf numFmtId="0" fontId="9" fillId="6" borderId="9" xfId="0" applyFont="1" applyFill="1" applyBorder="1" applyAlignment="1"/>
    <xf numFmtId="38" fontId="0" fillId="6" borderId="0" xfId="0" applyNumberFormat="1" applyFont="1" applyFill="1" applyBorder="1" applyAlignment="1">
      <alignment horizontal="center"/>
    </xf>
    <xf numFmtId="38" fontId="0" fillId="6" borderId="10" xfId="1" applyNumberFormat="1" applyFont="1" applyFill="1" applyBorder="1"/>
    <xf numFmtId="38" fontId="6" fillId="4" borderId="10" xfId="1" applyNumberFormat="1" applyFont="1" applyFill="1" applyBorder="1"/>
    <xf numFmtId="166" fontId="6" fillId="4" borderId="10" xfId="1" applyNumberFormat="1" applyFont="1" applyFill="1" applyBorder="1" applyAlignment="1">
      <alignment horizontal="right"/>
    </xf>
    <xf numFmtId="38" fontId="8" fillId="6" borderId="0" xfId="0" applyNumberFormat="1" applyFont="1" applyFill="1" applyBorder="1" applyAlignment="1">
      <alignment horizontal="center"/>
    </xf>
    <xf numFmtId="38" fontId="8" fillId="4" borderId="10" xfId="1" applyNumberFormat="1" applyFont="1" applyFill="1" applyBorder="1" applyAlignment="1">
      <alignment horizontal="right"/>
    </xf>
    <xf numFmtId="1" fontId="6" fillId="6" borderId="0" xfId="0" applyNumberFormat="1" applyFont="1" applyFill="1"/>
    <xf numFmtId="38" fontId="6" fillId="4" borderId="10" xfId="1" applyNumberFormat="1" applyFont="1" applyFill="1" applyBorder="1" applyAlignment="1">
      <alignment horizontal="right"/>
    </xf>
    <xf numFmtId="38" fontId="8" fillId="16" borderId="0" xfId="1" applyNumberFormat="1" applyFont="1" applyFill="1" applyBorder="1" applyAlignment="1">
      <alignment horizontal="right"/>
    </xf>
    <xf numFmtId="0" fontId="6" fillId="6" borderId="0" xfId="0" applyFont="1" applyFill="1"/>
    <xf numFmtId="38" fontId="6" fillId="16" borderId="0" xfId="1" applyNumberFormat="1" applyFont="1" applyFill="1" applyAlignment="1">
      <alignment horizontal="right"/>
    </xf>
    <xf numFmtId="43" fontId="6" fillId="6" borderId="0" xfId="0" applyNumberFormat="1" applyFont="1" applyFill="1"/>
    <xf numFmtId="166" fontId="6" fillId="6" borderId="0" xfId="1" applyNumberFormat="1" applyFont="1" applyFill="1"/>
    <xf numFmtId="1" fontId="6" fillId="2" borderId="0" xfId="0" applyNumberFormat="1" applyFont="1" applyFill="1"/>
    <xf numFmtId="172" fontId="6" fillId="2" borderId="0" xfId="0" applyNumberFormat="1" applyFont="1" applyFill="1" applyBorder="1"/>
    <xf numFmtId="40" fontId="8" fillId="3" borderId="11" xfId="1" applyNumberFormat="1" applyFont="1" applyFill="1" applyBorder="1" applyAlignment="1">
      <alignment horizontal="right"/>
    </xf>
    <xf numFmtId="40" fontId="8" fillId="6" borderId="0" xfId="1" applyNumberFormat="1" applyFont="1" applyFill="1" applyBorder="1" applyAlignment="1">
      <alignment horizontal="right"/>
    </xf>
    <xf numFmtId="2" fontId="8" fillId="6" borderId="0" xfId="0" applyNumberFormat="1" applyFont="1" applyFill="1"/>
    <xf numFmtId="38" fontId="8" fillId="6" borderId="0" xfId="0" applyNumberFormat="1" applyFont="1" applyFill="1"/>
    <xf numFmtId="166" fontId="8" fillId="6" borderId="0" xfId="1" applyNumberFormat="1" applyFont="1" applyFill="1"/>
    <xf numFmtId="38" fontId="6" fillId="0" borderId="0" xfId="0" applyNumberFormat="1" applyFont="1" applyFill="1" applyBorder="1" applyAlignment="1">
      <alignment horizontal="center"/>
    </xf>
    <xf numFmtId="38" fontId="6" fillId="4" borderId="14" xfId="1" applyNumberFormat="1" applyFont="1" applyFill="1" applyBorder="1" applyAlignment="1">
      <alignment horizontal="right"/>
    </xf>
    <xf numFmtId="38" fontId="6" fillId="16" borderId="1" xfId="1" applyNumberFormat="1" applyFont="1" applyFill="1" applyBorder="1" applyAlignment="1">
      <alignment horizontal="right"/>
    </xf>
    <xf numFmtId="1" fontId="8" fillId="6" borderId="0" xfId="0" applyNumberFormat="1" applyFont="1" applyFill="1"/>
    <xf numFmtId="38" fontId="6" fillId="16" borderId="0" xfId="1" applyNumberFormat="1" applyFont="1" applyFill="1" applyBorder="1" applyAlignment="1">
      <alignment horizontal="right"/>
    </xf>
    <xf numFmtId="2" fontId="6" fillId="2" borderId="0" xfId="0" applyNumberFormat="1" applyFont="1" applyFill="1"/>
    <xf numFmtId="38" fontId="6" fillId="0" borderId="9" xfId="1" applyNumberFormat="1" applyFont="1" applyFill="1" applyBorder="1" applyAlignment="1">
      <alignment horizontal="right"/>
    </xf>
    <xf numFmtId="167" fontId="8" fillId="0" borderId="0" xfId="0" applyNumberFormat="1" applyFont="1" applyFill="1" applyBorder="1" applyAlignment="1">
      <alignment horizontal="center"/>
    </xf>
    <xf numFmtId="167" fontId="8" fillId="4" borderId="10" xfId="2" applyNumberFormat="1" applyFont="1" applyFill="1" applyBorder="1" applyAlignment="1">
      <alignment horizontal="right"/>
    </xf>
    <xf numFmtId="167" fontId="8" fillId="4" borderId="0" xfId="2" applyNumberFormat="1" applyFont="1" applyFill="1" applyBorder="1" applyAlignment="1">
      <alignment horizontal="right"/>
    </xf>
    <xf numFmtId="167" fontId="8" fillId="2" borderId="0" xfId="2" applyNumberFormat="1" applyFont="1" applyFill="1" applyBorder="1" applyAlignment="1">
      <alignment horizontal="right"/>
    </xf>
    <xf numFmtId="167" fontId="8" fillId="2" borderId="0" xfId="0" applyNumberFormat="1" applyFont="1" applyFill="1" applyBorder="1"/>
    <xf numFmtId="167" fontId="6" fillId="0" borderId="9" xfId="0" applyNumberFormat="1" applyFont="1" applyFill="1" applyBorder="1"/>
    <xf numFmtId="167" fontId="6" fillId="2" borderId="0" xfId="0" applyNumberFormat="1" applyFont="1" applyFill="1"/>
    <xf numFmtId="167" fontId="6" fillId="2" borderId="0" xfId="0" applyNumberFormat="1" applyFont="1" applyFill="1" applyBorder="1"/>
    <xf numFmtId="167" fontId="10" fillId="0" borderId="9" xfId="0" applyNumberFormat="1" applyFont="1" applyFill="1" applyBorder="1"/>
    <xf numFmtId="167" fontId="10" fillId="0" borderId="0" xfId="0" applyNumberFormat="1" applyFont="1" applyFill="1" applyBorder="1" applyAlignment="1">
      <alignment horizontal="center"/>
    </xf>
    <xf numFmtId="38" fontId="10" fillId="3" borderId="11" xfId="1" applyNumberFormat="1" applyFont="1" applyFill="1" applyBorder="1"/>
    <xf numFmtId="0" fontId="10" fillId="0" borderId="0" xfId="0" applyFont="1" applyFill="1" applyBorder="1" applyAlignment="1">
      <alignment horizontal="center"/>
    </xf>
    <xf numFmtId="40" fontId="0" fillId="6" borderId="0" xfId="1" applyNumberFormat="1" applyFont="1" applyFill="1" applyBorder="1"/>
    <xf numFmtId="43" fontId="0" fillId="4" borderId="10" xfId="1" applyFont="1" applyFill="1" applyBorder="1"/>
    <xf numFmtId="9" fontId="6" fillId="4" borderId="10" xfId="2" applyFont="1" applyFill="1" applyBorder="1"/>
    <xf numFmtId="43" fontId="6" fillId="2" borderId="0" xfId="0" applyNumberFormat="1" applyFont="1" applyFill="1"/>
    <xf numFmtId="0" fontId="8" fillId="15" borderId="0" xfId="0" applyFont="1" applyFill="1" applyBorder="1" applyAlignment="1">
      <alignment horizontal="center"/>
    </xf>
    <xf numFmtId="0" fontId="6" fillId="15" borderId="0" xfId="0" applyFont="1" applyFill="1"/>
    <xf numFmtId="40" fontId="6" fillId="3" borderId="12" xfId="1" applyNumberFormat="1" applyFont="1" applyFill="1" applyBorder="1" applyAlignment="1">
      <alignment horizontal="right"/>
    </xf>
    <xf numFmtId="0" fontId="15" fillId="15" borderId="9" xfId="0" applyFont="1" applyFill="1" applyBorder="1"/>
    <xf numFmtId="164" fontId="6" fillId="2" borderId="0" xfId="1" applyNumberFormat="1" applyFont="1" applyFill="1"/>
    <xf numFmtId="164" fontId="6" fillId="2" borderId="0" xfId="1" applyNumberFormat="1" applyFont="1" applyFill="1" applyBorder="1"/>
    <xf numFmtId="0" fontId="8" fillId="15" borderId="0" xfId="0" applyFont="1" applyFill="1"/>
    <xf numFmtId="38" fontId="11" fillId="0" borderId="0" xfId="1" applyNumberFormat="1" applyFont="1" applyFill="1" applyBorder="1" applyAlignment="1">
      <alignment horizontal="right"/>
    </xf>
    <xf numFmtId="38" fontId="10" fillId="4" borderId="10" xfId="1" applyNumberFormat="1" applyFont="1" applyFill="1" applyBorder="1" applyAlignment="1">
      <alignment horizontal="right"/>
    </xf>
    <xf numFmtId="0" fontId="11" fillId="2" borderId="0" xfId="0" applyFont="1" applyFill="1" applyBorder="1"/>
    <xf numFmtId="38" fontId="11" fillId="0" borderId="1" xfId="1" applyNumberFormat="1" applyFont="1" applyFill="1" applyBorder="1" applyAlignment="1">
      <alignment horizontal="right"/>
    </xf>
    <xf numFmtId="0" fontId="15" fillId="0" borderId="9" xfId="0" applyFont="1" applyFill="1" applyBorder="1"/>
    <xf numFmtId="0" fontId="15" fillId="0" borderId="0" xfId="0" applyFont="1" applyFill="1" applyBorder="1" applyAlignment="1">
      <alignment horizontal="center"/>
    </xf>
    <xf numFmtId="38" fontId="16" fillId="0" borderId="0" xfId="1" applyNumberFormat="1" applyFont="1" applyFill="1" applyBorder="1" applyAlignment="1">
      <alignment horizontal="right"/>
    </xf>
    <xf numFmtId="38" fontId="15" fillId="0" borderId="0" xfId="1" applyNumberFormat="1" applyFont="1" applyFill="1" applyBorder="1" applyAlignment="1">
      <alignment horizontal="right"/>
    </xf>
    <xf numFmtId="38" fontId="15" fillId="3" borderId="11" xfId="1" applyNumberFormat="1" applyFont="1" applyFill="1" applyBorder="1" applyAlignment="1">
      <alignment horizontal="right"/>
    </xf>
    <xf numFmtId="38" fontId="15" fillId="4" borderId="10" xfId="1" applyNumberFormat="1" applyFont="1" applyFill="1" applyBorder="1" applyAlignment="1">
      <alignment horizontal="right"/>
    </xf>
    <xf numFmtId="0" fontId="16" fillId="2" borderId="0" xfId="0" applyFont="1" applyFill="1"/>
    <xf numFmtId="0" fontId="16" fillId="2" borderId="0" xfId="0" applyFont="1" applyFill="1" applyBorder="1"/>
    <xf numFmtId="165" fontId="6" fillId="4" borderId="10" xfId="0" applyNumberFormat="1" applyFont="1" applyFill="1" applyBorder="1"/>
    <xf numFmtId="166" fontId="6" fillId="4" borderId="10" xfId="1" applyNumberFormat="1" applyFont="1" applyFill="1" applyBorder="1"/>
    <xf numFmtId="166" fontId="6" fillId="2" borderId="0" xfId="1" applyNumberFormat="1" applyFont="1" applyFill="1" applyBorder="1"/>
    <xf numFmtId="0" fontId="8" fillId="9" borderId="9" xfId="0" applyFont="1" applyFill="1" applyBorder="1"/>
    <xf numFmtId="0" fontId="8" fillId="9" borderId="0" xfId="0" applyFont="1" applyFill="1" applyBorder="1" applyAlignment="1">
      <alignment horizontal="center"/>
    </xf>
    <xf numFmtId="38" fontId="8" fillId="9" borderId="0" xfId="1" applyNumberFormat="1" applyFont="1" applyFill="1" applyBorder="1" applyAlignment="1">
      <alignment horizontal="right"/>
    </xf>
    <xf numFmtId="38" fontId="8" fillId="17" borderId="11" xfId="1" applyNumberFormat="1" applyFont="1" applyFill="1" applyBorder="1"/>
    <xf numFmtId="38" fontId="6" fillId="9" borderId="0" xfId="1" applyNumberFormat="1" applyFont="1" applyFill="1" applyBorder="1"/>
    <xf numFmtId="38" fontId="6" fillId="11" borderId="10" xfId="1" applyNumberFormat="1" applyFont="1" applyFill="1" applyBorder="1"/>
    <xf numFmtId="177" fontId="8" fillId="2" borderId="0" xfId="0" applyNumberFormat="1" applyFont="1" applyFill="1"/>
    <xf numFmtId="43" fontId="6" fillId="11" borderId="10" xfId="1" applyFont="1" applyFill="1" applyBorder="1"/>
    <xf numFmtId="177" fontId="8" fillId="2" borderId="0" xfId="0" applyNumberFormat="1" applyFont="1" applyFill="1" applyBorder="1"/>
    <xf numFmtId="38" fontId="6" fillId="0" borderId="10" xfId="1" applyNumberFormat="1" applyFont="1" applyFill="1" applyBorder="1"/>
    <xf numFmtId="0" fontId="6" fillId="4" borderId="10" xfId="0" applyFont="1" applyFill="1" applyBorder="1"/>
    <xf numFmtId="38" fontId="6" fillId="0" borderId="0" xfId="1" applyNumberFormat="1" applyFont="1" applyFill="1"/>
    <xf numFmtId="38" fontId="6" fillId="0" borderId="0" xfId="1" applyNumberFormat="1" applyFont="1" applyFill="1" applyBorder="1" applyAlignment="1">
      <alignment horizontal="center"/>
    </xf>
    <xf numFmtId="43" fontId="6" fillId="4" borderId="10" xfId="0" applyNumberFormat="1" applyFont="1" applyFill="1" applyBorder="1"/>
    <xf numFmtId="43" fontId="6" fillId="4" borderId="0" xfId="0" applyNumberFormat="1" applyFont="1" applyFill="1" applyBorder="1"/>
    <xf numFmtId="43" fontId="6" fillId="2" borderId="0" xfId="0" applyNumberFormat="1" applyFont="1" applyFill="1" applyBorder="1"/>
    <xf numFmtId="38" fontId="8" fillId="0" borderId="9" xfId="0" applyNumberFormat="1" applyFont="1" applyFill="1" applyBorder="1"/>
    <xf numFmtId="0" fontId="8" fillId="0" borderId="0" xfId="0" applyFont="1" applyFill="1" applyBorder="1" applyAlignment="1">
      <alignment horizontal="center"/>
    </xf>
    <xf numFmtId="38" fontId="8" fillId="0" borderId="0" xfId="1" applyNumberFormat="1" applyFont="1" applyFill="1" applyBorder="1"/>
    <xf numFmtId="38" fontId="8" fillId="3" borderId="11" xfId="1" applyNumberFormat="1" applyFont="1" applyFill="1" applyBorder="1"/>
    <xf numFmtId="38" fontId="8" fillId="4" borderId="10" xfId="1" applyNumberFormat="1" applyFont="1" applyFill="1" applyBorder="1"/>
    <xf numFmtId="38" fontId="8" fillId="4" borderId="10" xfId="0" applyNumberFormat="1" applyFont="1" applyFill="1" applyBorder="1"/>
    <xf numFmtId="38" fontId="8" fillId="4" borderId="0" xfId="0" applyNumberFormat="1" applyFont="1" applyFill="1" applyBorder="1"/>
    <xf numFmtId="38" fontId="8" fillId="2" borderId="0" xfId="0" applyNumberFormat="1" applyFont="1" applyFill="1" applyBorder="1"/>
    <xf numFmtId="38" fontId="6" fillId="4" borderId="10" xfId="0" applyNumberFormat="1" applyFont="1" applyFill="1" applyBorder="1"/>
    <xf numFmtId="38" fontId="6" fillId="4" borderId="0" xfId="0" applyNumberFormat="1" applyFont="1" applyFill="1" applyBorder="1"/>
    <xf numFmtId="38" fontId="6" fillId="2" borderId="0" xfId="0" applyNumberFormat="1" applyFont="1" applyFill="1" applyBorder="1"/>
    <xf numFmtId="178" fontId="6" fillId="2" borderId="0" xfId="2" applyNumberFormat="1" applyFont="1" applyFill="1" applyBorder="1"/>
    <xf numFmtId="178" fontId="6" fillId="4" borderId="10" xfId="2" applyNumberFormat="1" applyFont="1" applyFill="1" applyBorder="1"/>
    <xf numFmtId="178" fontId="6" fillId="4" borderId="0" xfId="2" applyNumberFormat="1" applyFont="1" applyFill="1" applyBorder="1"/>
    <xf numFmtId="38" fontId="8" fillId="0" borderId="6" xfId="0" applyNumberFormat="1" applyFont="1" applyFill="1" applyBorder="1"/>
    <xf numFmtId="0" fontId="8" fillId="0" borderId="15" xfId="0" applyFont="1" applyFill="1" applyBorder="1" applyAlignment="1">
      <alignment horizontal="center"/>
    </xf>
    <xf numFmtId="38" fontId="8" fillId="0" borderId="15" xfId="1" applyNumberFormat="1" applyFont="1" applyFill="1" applyBorder="1"/>
    <xf numFmtId="38" fontId="8" fillId="3" borderId="4" xfId="1" applyNumberFormat="1" applyFont="1" applyFill="1" applyBorder="1"/>
    <xf numFmtId="38" fontId="8" fillId="4" borderId="5" xfId="1" applyNumberFormat="1" applyFont="1" applyFill="1" applyBorder="1"/>
    <xf numFmtId="38" fontId="8" fillId="2" borderId="15" xfId="0" applyNumberFormat="1" applyFont="1" applyFill="1" applyBorder="1"/>
    <xf numFmtId="38" fontId="8" fillId="4" borderId="5" xfId="0" applyNumberFormat="1" applyFont="1" applyFill="1" applyBorder="1"/>
    <xf numFmtId="0" fontId="8" fillId="2" borderId="0" xfId="0" applyFont="1" applyFill="1" applyBorder="1"/>
    <xf numFmtId="167" fontId="6" fillId="4" borderId="10" xfId="0" applyNumberFormat="1" applyFont="1" applyFill="1" applyBorder="1"/>
    <xf numFmtId="167" fontId="6" fillId="4" borderId="0" xfId="0" applyNumberFormat="1" applyFont="1" applyFill="1" applyBorder="1"/>
    <xf numFmtId="38" fontId="6" fillId="2" borderId="1" xfId="0" applyNumberFormat="1" applyFont="1" applyFill="1" applyBorder="1"/>
    <xf numFmtId="38" fontId="6" fillId="4" borderId="14" xfId="0" applyNumberFormat="1" applyFont="1" applyFill="1" applyBorder="1"/>
    <xf numFmtId="38" fontId="6" fillId="0" borderId="1" xfId="1" applyNumberFormat="1" applyFont="1" applyFill="1" applyBorder="1"/>
    <xf numFmtId="38" fontId="6" fillId="3" borderId="12" xfId="1" applyNumberFormat="1" applyFont="1" applyFill="1" applyBorder="1"/>
    <xf numFmtId="38" fontId="6" fillId="4" borderId="14" xfId="1" applyNumberFormat="1" applyFont="1" applyFill="1" applyBorder="1"/>
    <xf numFmtId="38" fontId="6" fillId="0" borderId="13" xfId="0" applyNumberFormat="1" applyFont="1" applyFill="1" applyBorder="1"/>
    <xf numFmtId="0" fontId="6" fillId="0" borderId="1" xfId="0" applyFont="1" applyFill="1" applyBorder="1" applyAlignment="1">
      <alignment horizontal="center"/>
    </xf>
    <xf numFmtId="38" fontId="6" fillId="0" borderId="0" xfId="0" applyNumberFormat="1" applyFont="1" applyFill="1" applyAlignment="1">
      <alignment horizontal="center"/>
    </xf>
    <xf numFmtId="38" fontId="14" fillId="0" borderId="0" xfId="0" applyNumberFormat="1" applyFont="1" applyFill="1"/>
    <xf numFmtId="0" fontId="14" fillId="0" borderId="0" xfId="0" applyFont="1" applyFill="1" applyBorder="1"/>
    <xf numFmtId="0" fontId="14" fillId="2" borderId="0" xfId="0" applyFont="1" applyFill="1" applyBorder="1"/>
    <xf numFmtId="0" fontId="6" fillId="2" borderId="0" xfId="0" applyFont="1" applyFill="1" applyAlignment="1">
      <alignment horizontal="right"/>
    </xf>
    <xf numFmtId="0" fontId="8" fillId="4"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170" fontId="8" fillId="3" borderId="0" xfId="2" applyNumberFormat="1" applyFont="1" applyFill="1" applyBorder="1" applyAlignment="1">
      <alignment horizontal="right"/>
    </xf>
    <xf numFmtId="38" fontId="8" fillId="0" borderId="6" xfId="0" applyNumberFormat="1" applyFont="1" applyFill="1" applyBorder="1" applyAlignment="1">
      <alignment wrapText="1"/>
    </xf>
    <xf numFmtId="0" fontId="0" fillId="0" borderId="0" xfId="0" applyFont="1" applyFill="1" applyAlignment="1">
      <alignment vertical="center" wrapText="1"/>
    </xf>
  </cellXfs>
  <cellStyles count="5">
    <cellStyle name="Comma" xfId="1" builtinId="3"/>
    <cellStyle name="Comma 4" xfId="3" xr:uid="{00000000-0005-0000-0000-000001000000}"/>
    <cellStyle name="Normal" xfId="0" builtinId="0"/>
    <cellStyle name="Normal 3" xfId="4"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calcChain" Target="calcChain.xml"/><Relationship Id="rId8"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14142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14142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31679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094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31679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09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urrent%20folder/IVL%20forecast%20&amp;%20estimates/MD&amp;A%201Q14/IVL_Projections%201Q1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part-import"/>
      <sheetName val="DEP12"/>
      <sheetName val="เครื่องตกแต่ง"/>
      <sheetName val="อาคาร"/>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U-5.2"/>
      <sheetName val="03_"/>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efreshError="1"/>
      <sheetData sheetId="241" refreshError="1"/>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ow r="10">
          <cell r="F10">
            <v>1746.43</v>
          </cell>
        </row>
      </sheetData>
      <sheetData sheetId="247">
        <row r="10">
          <cell r="F10">
            <v>1746.43</v>
          </cell>
        </row>
      </sheetData>
      <sheetData sheetId="248" refreshError="1"/>
      <sheetData sheetId="249" refreshError="1"/>
      <sheetData sheetId="250" refreshError="1"/>
      <sheetData sheetId="251" refreshError="1"/>
      <sheetData sheetId="252" refreshError="1"/>
      <sheetData sheetId="253" refreshError="1"/>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ow r="10">
          <cell r="F10">
            <v>1746.43</v>
          </cell>
        </row>
      </sheetData>
      <sheetData sheetId="285">
        <row r="10">
          <cell r="F10">
            <v>1746.43</v>
          </cell>
        </row>
      </sheetData>
      <sheetData sheetId="286" refreshError="1"/>
      <sheetData sheetId="287">
        <row r="10">
          <cell r="F10">
            <v>1746.43</v>
          </cell>
        </row>
      </sheetData>
      <sheetData sheetId="288">
        <row r="10">
          <cell r="F10">
            <v>1746.43</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10">
          <cell r="F10">
            <v>1746.43</v>
          </cell>
        </row>
      </sheetData>
      <sheetData sheetId="306">
        <row r="10">
          <cell r="F10">
            <v>1746.43</v>
          </cell>
        </row>
      </sheetData>
      <sheetData sheetId="307">
        <row r="10">
          <cell r="F10">
            <v>1746.43</v>
          </cell>
        </row>
      </sheetData>
      <sheetData sheetId="308">
        <row r="10">
          <cell r="F10">
            <v>1746.43</v>
          </cell>
        </row>
      </sheetData>
      <sheetData sheetId="309">
        <row r="10">
          <cell r="F10">
            <v>1746.43</v>
          </cell>
        </row>
      </sheetData>
      <sheetData sheetId="310">
        <row r="10">
          <cell r="F10">
            <v>1746.43</v>
          </cell>
        </row>
      </sheetData>
      <sheetData sheetId="311">
        <row r="10">
          <cell r="F10">
            <v>1746.43</v>
          </cell>
        </row>
      </sheetData>
      <sheetData sheetId="312">
        <row r="10">
          <cell r="F10">
            <v>1746.43</v>
          </cell>
        </row>
      </sheetData>
      <sheetData sheetId="313">
        <row r="10">
          <cell r="F10">
            <v>1746.43</v>
          </cell>
        </row>
      </sheetData>
      <sheetData sheetId="314">
        <row r="10">
          <cell r="F10">
            <v>1746.43</v>
          </cell>
        </row>
      </sheetData>
      <sheetData sheetId="315">
        <row r="10">
          <cell r="F10">
            <v>1746.43</v>
          </cell>
        </row>
      </sheetData>
      <sheetData sheetId="316">
        <row r="10">
          <cell r="F10">
            <v>1746.43</v>
          </cell>
        </row>
      </sheetData>
      <sheetData sheetId="317">
        <row r="10">
          <cell r="F10">
            <v>1746.43</v>
          </cell>
        </row>
      </sheetData>
      <sheetData sheetId="318">
        <row r="10">
          <cell r="F10">
            <v>1746.43</v>
          </cell>
        </row>
      </sheetData>
      <sheetData sheetId="319">
        <row r="10">
          <cell r="F10">
            <v>1746.43</v>
          </cell>
        </row>
      </sheetData>
      <sheetData sheetId="320">
        <row r="10">
          <cell r="F10">
            <v>1746.43</v>
          </cell>
        </row>
      </sheetData>
      <sheetData sheetId="321">
        <row r="4">
          <cell r="B4">
            <v>111874</v>
          </cell>
        </row>
      </sheetData>
      <sheetData sheetId="322">
        <row r="10">
          <cell r="F10">
            <v>1746.43</v>
          </cell>
        </row>
      </sheetData>
      <sheetData sheetId="323">
        <row r="10">
          <cell r="F10">
            <v>1746.43</v>
          </cell>
        </row>
      </sheetData>
      <sheetData sheetId="324">
        <row r="10">
          <cell r="F10">
            <v>1746.43</v>
          </cell>
        </row>
      </sheetData>
      <sheetData sheetId="325">
        <row r="10">
          <cell r="F10">
            <v>1746.43</v>
          </cell>
        </row>
      </sheetData>
      <sheetData sheetId="326"/>
      <sheetData sheetId="327"/>
      <sheetData sheetId="328"/>
      <sheetData sheetId="329"/>
      <sheetData sheetId="330"/>
      <sheetData sheetId="331"/>
      <sheetData sheetId="332"/>
      <sheetData sheetId="333"/>
      <sheetData sheetId="334"/>
      <sheetData sheetId="335"/>
      <sheetData sheetId="336">
        <row r="10">
          <cell r="F10">
            <v>1746.43</v>
          </cell>
        </row>
      </sheetData>
      <sheetData sheetId="337">
        <row r="10">
          <cell r="F10">
            <v>1746.43</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sheetData sheetId="345"/>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sheetData sheetId="365"/>
      <sheetData sheetId="366">
        <row r="10">
          <cell r="F10">
            <v>1746.43</v>
          </cell>
        </row>
      </sheetData>
      <sheetData sheetId="367"/>
      <sheetData sheetId="368"/>
      <sheetData sheetId="369">
        <row r="10">
          <cell r="F10">
            <v>1746.43</v>
          </cell>
        </row>
      </sheetData>
      <sheetData sheetId="370"/>
      <sheetData sheetId="371"/>
      <sheetData sheetId="372">
        <row r="10">
          <cell r="F10">
            <v>1746.43</v>
          </cell>
        </row>
      </sheetData>
      <sheetData sheetId="373">
        <row r="10">
          <cell r="F10">
            <v>1746.43</v>
          </cell>
        </row>
      </sheetData>
      <sheetData sheetId="374"/>
      <sheetData sheetId="375">
        <row r="10">
          <cell r="F10">
            <v>1746.43</v>
          </cell>
        </row>
      </sheetData>
      <sheetData sheetId="376"/>
      <sheetData sheetId="377"/>
      <sheetData sheetId="378">
        <row r="10">
          <cell r="F10">
            <v>1746.43</v>
          </cell>
        </row>
      </sheetData>
      <sheetData sheetId="379"/>
      <sheetData sheetId="380"/>
      <sheetData sheetId="381">
        <row r="10">
          <cell r="F10">
            <v>1746.43</v>
          </cell>
        </row>
      </sheetData>
      <sheetData sheetId="382"/>
      <sheetData sheetId="383"/>
      <sheetData sheetId="384">
        <row r="10">
          <cell r="F10">
            <v>1746.43</v>
          </cell>
        </row>
      </sheetData>
      <sheetData sheetId="385"/>
      <sheetData sheetId="386">
        <row r="10">
          <cell r="F10">
            <v>1746.43</v>
          </cell>
        </row>
      </sheetData>
      <sheetData sheetId="387">
        <row r="10">
          <cell r="F10">
            <v>1746.43</v>
          </cell>
        </row>
      </sheetData>
      <sheetData sheetId="388"/>
      <sheetData sheetId="389">
        <row r="10">
          <cell r="F10">
            <v>1746.43</v>
          </cell>
        </row>
      </sheetData>
      <sheetData sheetId="390">
        <row r="10">
          <cell r="F10">
            <v>1746.43</v>
          </cell>
        </row>
      </sheetData>
      <sheetData sheetId="391">
        <row r="10">
          <cell r="F10">
            <v>1746.43</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sheetData sheetId="417">
        <row r="10">
          <cell r="F10">
            <v>1746.43</v>
          </cell>
        </row>
      </sheetData>
      <sheetData sheetId="418">
        <row r="10">
          <cell r="F10">
            <v>1746.43</v>
          </cell>
        </row>
      </sheetData>
      <sheetData sheetId="419">
        <row r="10">
          <cell r="F10">
            <v>1746.43</v>
          </cell>
        </row>
      </sheetData>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Assumptions"/>
      <sheetName val="Menu"/>
      <sheetName val="Sal"/>
      <sheetName val="Data"/>
      <sheetName val="CF RECONCILE - 1"/>
      <sheetName val="Final"/>
      <sheetName val="Saptco00"/>
      <sheetName val="CIPA"/>
      <sheetName val="03中"/>
      <sheetName val="DEPT"/>
      <sheetName val="Currency"/>
      <sheetName val="ADJ_-_RATE"/>
      <sheetName val="ADJ___RATE"/>
      <sheetName val="10-1 Media"/>
      <sheetName val="10-cut"/>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lan-02"/>
      <sheetName val="CONSTANTS"/>
      <sheetName val="요인분석"/>
      <sheetName val="PPR50"/>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I"/>
      <sheetName val="D190_2"/>
      <sheetName val="Data Entry"/>
      <sheetName val="Valo DCF"/>
      <sheetName val="Delta"/>
      <sheetName val="Manpower"/>
      <sheetName val="Tabelas"/>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Manual"/>
      <sheetName val="Combine"/>
      <sheetName val="Parameter"/>
      <sheetName val="Cover"/>
      <sheetName val="Record CR"/>
      <sheetName val="LOOSECHKLIST"/>
      <sheetName val="PX"/>
      <sheetName val="PRODUCT"/>
      <sheetName val="Bloomberg"/>
      <sheetName val="Asset41_42"/>
      <sheetName val="Sheet5"/>
      <sheetName val="All employee"/>
      <sheetName val="___________"/>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ow r="2">
          <cell r="B2">
            <v>1.9678000000000001E-2</v>
          </cell>
        </row>
      </sheetData>
      <sheetData sheetId="202">
        <row r="2">
          <cell r="B2">
            <v>1.9678000000000001E-2</v>
          </cell>
        </row>
      </sheetData>
      <sheetData sheetId="203">
        <row r="2">
          <cell r="B2">
            <v>1.9678000000000001E-2</v>
          </cell>
        </row>
      </sheetData>
      <sheetData sheetId="204">
        <row r="2">
          <cell r="B2">
            <v>1.9678000000000001E-2</v>
          </cell>
        </row>
      </sheetData>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ow r="2">
          <cell r="B2">
            <v>1.9678000000000001E-2</v>
          </cell>
        </row>
      </sheetData>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sheetData sheetId="238"/>
      <sheetData sheetId="239"/>
      <sheetData sheetId="240"/>
      <sheetData sheetId="241"/>
      <sheetData sheetId="242"/>
      <sheetData sheetId="243"/>
      <sheetData sheetId="244"/>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sheetData sheetId="259">
        <row r="2">
          <cell r="B2">
            <v>1.9678000000000001E-2</v>
          </cell>
        </row>
      </sheetData>
      <sheetData sheetId="260">
        <row r="2">
          <cell r="B2">
            <v>1.9678000000000001E-2</v>
          </cell>
        </row>
      </sheetData>
      <sheetData sheetId="261">
        <row r="2">
          <cell r="B2">
            <v>1.9678000000000001E-2</v>
          </cell>
        </row>
      </sheetData>
      <sheetData sheetId="262"/>
      <sheetData sheetId="263">
        <row r="2">
          <cell r="B2">
            <v>1.9678000000000001E-2</v>
          </cell>
        </row>
      </sheetData>
      <sheetData sheetId="264" refreshError="1"/>
      <sheetData sheetId="265"/>
      <sheetData sheetId="266"/>
      <sheetData sheetId="267"/>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ow r="2">
          <cell r="B2">
            <v>1.9678000000000001E-2</v>
          </cell>
        </row>
      </sheetData>
      <sheetData sheetId="322">
        <row r="2">
          <cell r="B2">
            <v>1.9678000000000001E-2</v>
          </cell>
        </row>
      </sheetData>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row r="2">
          <cell r="B2">
            <v>1.9678000000000001E-2</v>
          </cell>
        </row>
      </sheetData>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refreshError="1"/>
      <sheetData sheetId="404" refreshError="1"/>
      <sheetData sheetId="405" refreshError="1"/>
      <sheetData sheetId="406"/>
      <sheetData sheetId="407"/>
      <sheetData sheetId="408">
        <row r="2">
          <cell r="B2">
            <v>0</v>
          </cell>
        </row>
      </sheetData>
      <sheetData sheetId="409" refreshError="1"/>
      <sheetData sheetId="4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BS"/>
      <sheetName val="P&amp;L"/>
      <sheetName val="CP3"/>
      <sheetName val="1_O"/>
      <sheetName val="CP1"/>
      <sheetName val="P_UTL"/>
      <sheetName val="KPI CP123"/>
      <sheetName val="CP2"/>
      <sheetName val="KPI CP2"/>
      <sheetName val="D_CP123"/>
      <sheetName val="Costing"/>
      <sheetName val="Control - Fibers"/>
      <sheetName val="ADJ - RATE"/>
      <sheetName val="LAPOR"/>
      <sheetName val="10-1 Media"/>
      <sheetName val="10-cut"/>
      <sheetName val="M_Maincomp"/>
      <sheetName val="POY_JAN-MAR"/>
      <sheetName val="POY_APR-DEC"/>
      <sheetName val="Control_-_Fibers"/>
      <sheetName val="KPI_CP123"/>
      <sheetName val="KPI_CP2"/>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 val="Cover"/>
    </sheetNames>
    <sheetDataSet>
      <sheetData sheetId="0" refreshError="1">
        <row r="8">
          <cell r="H8">
            <v>1.862695238095238</v>
          </cell>
        </row>
      </sheetData>
      <sheetData sheetId="1">
        <row r="8">
          <cell r="H8">
            <v>1.862695238095238</v>
          </cell>
        </row>
      </sheetData>
      <sheetData sheetId="2">
        <row r="8">
          <cell r="H8">
            <v>1.862695238095238</v>
          </cell>
        </row>
      </sheetData>
      <sheetData sheetId="3">
        <row r="9">
          <cell r="C9">
            <v>1.0909090909090908</v>
          </cell>
        </row>
      </sheetData>
      <sheetData sheetId="4">
        <row r="9">
          <cell r="C9">
            <v>1.0909090909090908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8">
          <cell r="H8">
            <v>1.862695238095238</v>
          </cell>
        </row>
      </sheetData>
      <sheetData sheetId="58">
        <row r="8">
          <cell r="H8">
            <v>1.862695238095238</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PRMT-05"/>
      <sheetName val="FREIGHTPET02"/>
      <sheetName val="xrt2005"/>
      <sheetName val="Data2003"/>
      <sheetName val="Data2004"/>
      <sheetName val="Data2005"/>
      <sheetName val="Data2002"/>
      <sheetName val="Data2000"/>
      <sheetName val="Data2001"/>
      <sheetName val="Control"/>
      <sheetName val="EB_NAM"/>
      <sheetName val="Assumptions"/>
      <sheetName val="MD&amp;A"/>
      <sheetName val="Real_Detail"/>
      <sheetName val="SUMM-QTR"/>
      <sheetName val="PPC_DTY"/>
      <sheetName val="Actual 2014"/>
      <sheetName val="Prm"/>
      <sheetName val="TABLE"/>
      <sheetName val="Turkey BM with IVL"/>
      <sheetName val="EPBS"/>
      <sheetName val="ENDING"/>
      <sheetName val="TAKE IN"/>
      <sheetName val="Sheet1"/>
      <sheetName val="TAKE OUT"/>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DAILY_REPORT"/>
      <sheetName val="master"/>
      <sheetName val="Financials USD"/>
      <sheetName val="台帳（Rent）"/>
      <sheetName val="Charts"/>
      <sheetName val="BALANCE"/>
      <sheetName val="규격마감"/>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Kasko"/>
      <sheetName val="PRMT-18"/>
      <sheetName val="ValuationSummary"/>
      <sheetName val="Taxas"/>
      <sheetName val="Plano de Contas"/>
      <sheetName val="Exch. Rate"/>
      <sheetName val="_____________"/>
      <sheetName val="_______ MGC"/>
      <sheetName val="10-1 Media"/>
      <sheetName val="10-cut"/>
      <sheetName val="SEA"/>
      <sheetName val="Sales budget"/>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Deferred tax Adjs Clo (P) Q2'18"/>
      <sheetName val="SCB 1 - Current"/>
      <sheetName val="SCB 2 - Current"/>
      <sheetName val="#REF"/>
      <sheetName val="DETAIL"/>
      <sheetName val="Calculation PS"/>
      <sheetName val="คำชี้แจง"/>
      <sheetName val="TB"/>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GL 2018 Q3 - ver1"/>
      <sheetName val="BATCH_M"/>
      <sheetName val="data"/>
      <sheetName val="発停サイクル表"/>
      <sheetName val="P&amp;L"/>
      <sheetName val="BS"/>
      <sheetName val="TFB-1998"/>
      <sheetName val="Q2 EXPECTED"/>
      <sheetName val="NSC-BS11-02"/>
      <sheetName val="Database"/>
      <sheetName val="2017 Expense Break down"/>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MOULD"/>
      <sheetName val="O300"/>
      <sheetName val="Master TB"/>
      <sheetName val="R300"/>
      <sheetName val="数量"/>
      <sheetName val="Sheet2"/>
      <sheetName val="PNT-QUOT-#3"/>
      <sheetName val="COAT&amp;WRAP-QIOT-#3"/>
      <sheetName val="F3-3GP"/>
      <sheetName val="stat_local8"/>
      <sheetName val="Total_01'057"/>
      <sheetName val="MR_MEYER6"/>
      <sheetName val="Overall_PLATT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Deferred_tax_Adjs_Clo_(P)_Q2'18"/>
      <sheetName val="SCB_1_-_Current"/>
      <sheetName val="SCB_2_-_Current"/>
      <sheetName val="Calculation_PS"/>
      <sheetName val="GL_2018_Q3_-_ver1"/>
      <sheetName val="Q2_EXPECTED"/>
      <sheetName val="2017_Expense_Break_down"/>
      <sheetName val="Master_TB"/>
      <sheetName val="mapping"/>
      <sheetName val="Statement-BAHT"/>
      <sheetName val="TREND"/>
      <sheetName val="損益分岐点"/>
      <sheetName val="表紙"/>
      <sheetName val="ocean voyage"/>
      <sheetName val="Cal_help"/>
      <sheetName val="CF-C(+Graph)"/>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row r="769">
          <cell r="D769">
            <v>0</v>
          </cell>
        </row>
      </sheetData>
      <sheetData sheetId="82">
        <row r="769">
          <cell r="D769">
            <v>0</v>
          </cell>
        </row>
      </sheetData>
      <sheetData sheetId="83">
        <row r="769">
          <cell r="D769">
            <v>0</v>
          </cell>
        </row>
      </sheetData>
      <sheetData sheetId="84">
        <row r="769">
          <cell r="D769">
            <v>0</v>
          </cell>
        </row>
      </sheetData>
      <sheetData sheetId="85">
        <row r="769">
          <cell r="D769">
            <v>0</v>
          </cell>
        </row>
      </sheetData>
      <sheetData sheetId="86">
        <row r="769">
          <cell r="D769">
            <v>0</v>
          </cell>
        </row>
      </sheetData>
      <sheetData sheetId="87">
        <row r="769">
          <cell r="D769">
            <v>0</v>
          </cell>
        </row>
      </sheetData>
      <sheetData sheetId="88">
        <row r="769">
          <cell r="D769">
            <v>0</v>
          </cell>
        </row>
      </sheetData>
      <sheetData sheetId="89">
        <row r="769">
          <cell r="D769">
            <v>0</v>
          </cell>
        </row>
      </sheetData>
      <sheetData sheetId="90">
        <row r="769">
          <cell r="D769">
            <v>0</v>
          </cell>
        </row>
      </sheetData>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ow r="769">
          <cell r="D769">
            <v>0</v>
          </cell>
        </row>
      </sheetData>
      <sheetData sheetId="104">
        <row r="769">
          <cell r="D769">
            <v>0</v>
          </cell>
        </row>
      </sheetData>
      <sheetData sheetId="105"/>
      <sheetData sheetId="106"/>
      <sheetData sheetId="107">
        <row r="769">
          <cell r="D769">
            <v>0</v>
          </cell>
        </row>
      </sheetData>
      <sheetData sheetId="108"/>
      <sheetData sheetId="109"/>
      <sheetData sheetId="110"/>
      <sheetData sheetId="111">
        <row r="769">
          <cell r="D769">
            <v>0</v>
          </cell>
        </row>
      </sheetData>
      <sheetData sheetId="112"/>
      <sheetData sheetId="113"/>
      <sheetData sheetId="114"/>
      <sheetData sheetId="115"/>
      <sheetData sheetId="116"/>
      <sheetData sheetId="117">
        <row r="769">
          <cell r="D769">
            <v>0</v>
          </cell>
        </row>
      </sheetData>
      <sheetData sheetId="118"/>
      <sheetData sheetId="119"/>
      <sheetData sheetId="120">
        <row r="769">
          <cell r="D769">
            <v>0</v>
          </cell>
        </row>
      </sheetData>
      <sheetData sheetId="121">
        <row r="769">
          <cell r="D769">
            <v>0</v>
          </cell>
        </row>
      </sheetData>
      <sheetData sheetId="122">
        <row r="769">
          <cell r="D769">
            <v>0</v>
          </cell>
        </row>
      </sheetData>
      <sheetData sheetId="123">
        <row r="769">
          <cell r="D769">
            <v>0</v>
          </cell>
        </row>
      </sheetData>
      <sheetData sheetId="124"/>
      <sheetData sheetId="125"/>
      <sheetData sheetId="126">
        <row r="769">
          <cell r="D769">
            <v>0</v>
          </cell>
        </row>
      </sheetData>
      <sheetData sheetId="127"/>
      <sheetData sheetId="128"/>
      <sheetData sheetId="129"/>
      <sheetData sheetId="130">
        <row r="769">
          <cell r="D769">
            <v>0</v>
          </cell>
        </row>
      </sheetData>
      <sheetData sheetId="131"/>
      <sheetData sheetId="132"/>
      <sheetData sheetId="133"/>
      <sheetData sheetId="134"/>
      <sheetData sheetId="135"/>
      <sheetData sheetId="136">
        <row r="769">
          <cell r="D769">
            <v>0</v>
          </cell>
        </row>
      </sheetData>
      <sheetData sheetId="137"/>
      <sheetData sheetId="138"/>
      <sheetData sheetId="139">
        <row r="769">
          <cell r="D769">
            <v>0</v>
          </cell>
        </row>
      </sheetData>
      <sheetData sheetId="140">
        <row r="769">
          <cell r="D769">
            <v>0</v>
          </cell>
        </row>
      </sheetData>
      <sheetData sheetId="141">
        <row r="769">
          <cell r="D769">
            <v>0</v>
          </cell>
        </row>
      </sheetData>
      <sheetData sheetId="142">
        <row r="769">
          <cell r="D769">
            <v>0</v>
          </cell>
        </row>
      </sheetData>
      <sheetData sheetId="143"/>
      <sheetData sheetId="144"/>
      <sheetData sheetId="145">
        <row r="769">
          <cell r="D769">
            <v>0</v>
          </cell>
        </row>
      </sheetData>
      <sheetData sheetId="146"/>
      <sheetData sheetId="147"/>
      <sheetData sheetId="148"/>
      <sheetData sheetId="149">
        <row r="769">
          <cell r="D769">
            <v>0</v>
          </cell>
        </row>
      </sheetData>
      <sheetData sheetId="150"/>
      <sheetData sheetId="151"/>
      <sheetData sheetId="152"/>
      <sheetData sheetId="153"/>
      <sheetData sheetId="154"/>
      <sheetData sheetId="155">
        <row r="769">
          <cell r="D769">
            <v>0</v>
          </cell>
        </row>
      </sheetData>
      <sheetData sheetId="156"/>
      <sheetData sheetId="157"/>
      <sheetData sheetId="158">
        <row r="769">
          <cell r="D769">
            <v>0</v>
          </cell>
        </row>
      </sheetData>
      <sheetData sheetId="159">
        <row r="769">
          <cell r="D769">
            <v>0</v>
          </cell>
        </row>
      </sheetData>
      <sheetData sheetId="160">
        <row r="769">
          <cell r="D769">
            <v>0</v>
          </cell>
        </row>
      </sheetData>
      <sheetData sheetId="161">
        <row r="769">
          <cell r="D769">
            <v>0</v>
          </cell>
        </row>
      </sheetData>
      <sheetData sheetId="162"/>
      <sheetData sheetId="163"/>
      <sheetData sheetId="164">
        <row r="769">
          <cell r="D769">
            <v>0</v>
          </cell>
        </row>
      </sheetData>
      <sheetData sheetId="165"/>
      <sheetData sheetId="166"/>
      <sheetData sheetId="167"/>
      <sheetData sheetId="168">
        <row r="769">
          <cell r="D769">
            <v>0</v>
          </cell>
        </row>
      </sheetData>
      <sheetData sheetId="169"/>
      <sheetData sheetId="170"/>
      <sheetData sheetId="171"/>
      <sheetData sheetId="172"/>
      <sheetData sheetId="173"/>
      <sheetData sheetId="174">
        <row r="769">
          <cell r="D769">
            <v>0</v>
          </cell>
        </row>
      </sheetData>
      <sheetData sheetId="175"/>
      <sheetData sheetId="176"/>
      <sheetData sheetId="177"/>
      <sheetData sheetId="178"/>
      <sheetData sheetId="179"/>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ow r="769">
          <cell r="D769">
            <v>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 val="Delta Summary"/>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Assumptions"/>
      <sheetName val="RM costs"/>
      <sheetName val="2013 Result"/>
      <sheetName val="2014 Budget"/>
      <sheetName val="PROC_CONS"/>
      <sheetName val="PES_Imports"/>
      <sheetName val="10-1_Media"/>
      <sheetName val="เงินกู้ธนชาติ"/>
      <sheetName val="เงินกู้ MGC"/>
      <sheetName val="data"/>
      <sheetName val="P_Par"/>
      <sheetName val="P_Prt"/>
      <sheetName val="Wht cur"/>
      <sheetName val="Data2007"/>
      <sheetName val="DDLIST"/>
      <sheetName val="spytd"/>
      <sheetName val="Data2008"/>
      <sheetName val="Production Pounds"/>
      <sheetName val="TB-2001-Apr'01"/>
      <sheetName val="COA"/>
      <sheetName val="FORC"/>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DM</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InputPO_Del"/>
      <sheetName val="Pucci - TB 12_31_01"/>
      <sheetName val="PRMT_06"/>
      <sheetName val="Validation"/>
      <sheetName val="NBCA_2001_Completed"/>
      <sheetName val="FG_DEC-00"/>
      <sheetName val="Data"/>
      <sheetName val="FA_Final"/>
      <sheetName val="PET old "/>
      <sheetName val="GROUPING"/>
      <sheetName val="PRMT_05"/>
      <sheetName val="PRMT-04"/>
      <sheetName val="SUM"/>
      <sheetName val="Detail_Apr"/>
      <sheetName val="2014 Budget"/>
      <sheetName val="Sedan"/>
      <sheetName val="VAT Reco"/>
      <sheetName val="OVERALL SUM"/>
      <sheetName val="P&amp;L"/>
      <sheetName val="POY_JAN-JUL"/>
      <sheetName val="POY_AUG-DEC"/>
      <sheetName val="ALL_DIVISI_detail"/>
      <sheetName val="Int_Payablep_2"/>
      <sheetName val="Int_Expense-2006p_1"/>
      <sheetName val="Pucci_-_TB_12_31_01"/>
      <sheetName val="Contract"/>
      <sheetName val="EXPSCHE"/>
      <sheetName val="notes"/>
      <sheetName val="Database"/>
      <sheetName val="Cogen"/>
      <sheetName val="Value"/>
      <sheetName val="List HO"/>
      <sheetName val="PSF_Prod"/>
      <sheetName val="CHIP_Prod"/>
      <sheetName val="Underwriting Memo"/>
      <sheetName val="Lists"/>
      <sheetName val="Dealer Sales"/>
      <sheetName val="Exps on Final Tax Income"/>
      <sheetName val="Utl Sum _MIS Format_"/>
      <sheetName val="DCSDATA"/>
      <sheetName val="DW"/>
      <sheetName val="General"/>
      <sheetName val="99yılıKapak-$"/>
      <sheetName val="Sheet1"/>
      <sheetName val="vat"/>
    </sheetNames>
    <sheetDataSet>
      <sheetData sheetId="0">
        <row r="7">
          <cell r="H7">
            <v>8400</v>
          </cell>
        </row>
      </sheetData>
      <sheetData sheetId="1">
        <row r="7">
          <cell r="H7">
            <v>8400</v>
          </cell>
        </row>
      </sheetData>
      <sheetData sheetId="2">
        <row r="7">
          <cell r="H7">
            <v>8400</v>
          </cell>
        </row>
      </sheetData>
      <sheetData sheetId="3">
        <row r="7">
          <cell r="H7">
            <v>8400</v>
          </cell>
        </row>
      </sheetData>
      <sheetData sheetId="4">
        <row r="7">
          <cell r="H7">
            <v>8400</v>
          </cell>
        </row>
      </sheetData>
      <sheetData sheetId="5">
        <row r="7">
          <cell r="H7">
            <v>8400</v>
          </cell>
        </row>
      </sheetData>
      <sheetData sheetId="6">
        <row r="7">
          <cell r="H7">
            <v>8400</v>
          </cell>
        </row>
      </sheetData>
      <sheetData sheetId="7">
        <row r="7">
          <cell r="H7">
            <v>8400</v>
          </cell>
        </row>
      </sheetData>
      <sheetData sheetId="8">
        <row r="7">
          <cell r="H7">
            <v>8400</v>
          </cell>
        </row>
      </sheetData>
      <sheetData sheetId="9">
        <row r="7">
          <cell r="H7">
            <v>8400</v>
          </cell>
        </row>
      </sheetData>
      <sheetData sheetId="10">
        <row r="7">
          <cell r="H7">
            <v>8400</v>
          </cell>
        </row>
      </sheetData>
      <sheetData sheetId="11">
        <row r="7">
          <cell r="H7">
            <v>8400</v>
          </cell>
        </row>
      </sheetData>
      <sheetData sheetId="12">
        <row r="7">
          <cell r="H7">
            <v>8400</v>
          </cell>
        </row>
      </sheetData>
      <sheetData sheetId="13">
        <row r="7">
          <cell r="H7">
            <v>8400</v>
          </cell>
        </row>
      </sheetData>
      <sheetData sheetId="14">
        <row r="7">
          <cell r="H7">
            <v>8400</v>
          </cell>
        </row>
      </sheetData>
      <sheetData sheetId="15">
        <row r="7">
          <cell r="H7">
            <v>8400</v>
          </cell>
        </row>
      </sheetData>
      <sheetData sheetId="16">
        <row r="7">
          <cell r="H7">
            <v>8400</v>
          </cell>
        </row>
      </sheetData>
      <sheetData sheetId="17">
        <row r="7">
          <cell r="H7">
            <v>8400</v>
          </cell>
        </row>
      </sheetData>
      <sheetData sheetId="18">
        <row r="7">
          <cell r="H7">
            <v>8400</v>
          </cell>
        </row>
      </sheetData>
      <sheetData sheetId="19">
        <row r="7">
          <cell r="H7">
            <v>8400</v>
          </cell>
        </row>
      </sheetData>
      <sheetData sheetId="20">
        <row r="7">
          <cell r="H7">
            <v>8400</v>
          </cell>
        </row>
      </sheetData>
      <sheetData sheetId="21">
        <row r="7">
          <cell r="H7">
            <v>8400</v>
          </cell>
        </row>
      </sheetData>
      <sheetData sheetId="22">
        <row r="7">
          <cell r="H7">
            <v>8400</v>
          </cell>
        </row>
      </sheetData>
      <sheetData sheetId="23">
        <row r="7">
          <cell r="H7">
            <v>8400</v>
          </cell>
        </row>
      </sheetData>
      <sheetData sheetId="24">
        <row r="7">
          <cell r="H7">
            <v>8400</v>
          </cell>
        </row>
      </sheetData>
      <sheetData sheetId="25">
        <row r="7">
          <cell r="H7">
            <v>8400</v>
          </cell>
        </row>
      </sheetData>
      <sheetData sheetId="26">
        <row r="7">
          <cell r="H7">
            <v>8400</v>
          </cell>
        </row>
      </sheetData>
      <sheetData sheetId="27">
        <row r="7">
          <cell r="H7">
            <v>8400</v>
          </cell>
        </row>
      </sheetData>
      <sheetData sheetId="28">
        <row r="7">
          <cell r="H7">
            <v>8400</v>
          </cell>
        </row>
      </sheetData>
      <sheetData sheetId="29">
        <row r="7">
          <cell r="H7">
            <v>8400</v>
          </cell>
        </row>
      </sheetData>
      <sheetData sheetId="30">
        <row r="7">
          <cell r="H7">
            <v>8400</v>
          </cell>
        </row>
      </sheetData>
      <sheetData sheetId="31">
        <row r="7">
          <cell r="H7">
            <v>8400</v>
          </cell>
        </row>
      </sheetData>
      <sheetData sheetId="32">
        <row r="7">
          <cell r="H7">
            <v>8400</v>
          </cell>
        </row>
      </sheetData>
      <sheetData sheetId="33">
        <row r="7">
          <cell r="H7">
            <v>8400</v>
          </cell>
        </row>
      </sheetData>
      <sheetData sheetId="34">
        <row r="7">
          <cell r="H7">
            <v>8400</v>
          </cell>
        </row>
      </sheetData>
      <sheetData sheetId="35">
        <row r="7">
          <cell r="H7">
            <v>8400</v>
          </cell>
        </row>
      </sheetData>
      <sheetData sheetId="36">
        <row r="7">
          <cell r="H7">
            <v>8400</v>
          </cell>
        </row>
      </sheetData>
      <sheetData sheetId="37">
        <row r="7">
          <cell r="H7">
            <v>8400</v>
          </cell>
        </row>
      </sheetData>
      <sheetData sheetId="38">
        <row r="7">
          <cell r="H7">
            <v>8400</v>
          </cell>
        </row>
      </sheetData>
      <sheetData sheetId="39">
        <row r="7">
          <cell r="H7">
            <v>8400</v>
          </cell>
        </row>
      </sheetData>
      <sheetData sheetId="40">
        <row r="7">
          <cell r="H7">
            <v>8400</v>
          </cell>
        </row>
      </sheetData>
      <sheetData sheetId="41">
        <row r="7">
          <cell r="H7">
            <v>8400</v>
          </cell>
        </row>
      </sheetData>
      <sheetData sheetId="42">
        <row r="7">
          <cell r="H7">
            <v>8400</v>
          </cell>
        </row>
      </sheetData>
      <sheetData sheetId="43">
        <row r="7">
          <cell r="H7">
            <v>8400</v>
          </cell>
        </row>
      </sheetData>
      <sheetData sheetId="44">
        <row r="7">
          <cell r="H7">
            <v>8400</v>
          </cell>
        </row>
      </sheetData>
      <sheetData sheetId="45">
        <row r="7">
          <cell r="H7">
            <v>8400</v>
          </cell>
        </row>
      </sheetData>
      <sheetData sheetId="46">
        <row r="7">
          <cell r="H7">
            <v>8400</v>
          </cell>
        </row>
      </sheetData>
      <sheetData sheetId="47">
        <row r="7">
          <cell r="H7">
            <v>8400</v>
          </cell>
        </row>
      </sheetData>
      <sheetData sheetId="48">
        <row r="7">
          <cell r="H7">
            <v>8400</v>
          </cell>
        </row>
      </sheetData>
      <sheetData sheetId="49">
        <row r="7">
          <cell r="H7">
            <v>8400</v>
          </cell>
        </row>
      </sheetData>
      <sheetData sheetId="50">
        <row r="7">
          <cell r="H7">
            <v>8400</v>
          </cell>
        </row>
      </sheetData>
      <sheetData sheetId="51">
        <row r="7">
          <cell r="H7">
            <v>8400</v>
          </cell>
        </row>
      </sheetData>
      <sheetData sheetId="52">
        <row r="7">
          <cell r="H7">
            <v>8400</v>
          </cell>
        </row>
      </sheetData>
      <sheetData sheetId="53">
        <row r="7">
          <cell r="H7">
            <v>8400</v>
          </cell>
        </row>
      </sheetData>
      <sheetData sheetId="54">
        <row r="7">
          <cell r="H7">
            <v>8400</v>
          </cell>
        </row>
      </sheetData>
      <sheetData sheetId="55">
        <row r="7">
          <cell r="H7">
            <v>8400</v>
          </cell>
        </row>
      </sheetData>
      <sheetData sheetId="56">
        <row r="7">
          <cell r="H7">
            <v>8400</v>
          </cell>
        </row>
      </sheetData>
      <sheetData sheetId="57">
        <row r="7">
          <cell r="H7">
            <v>8400</v>
          </cell>
        </row>
      </sheetData>
      <sheetData sheetId="58">
        <row r="7">
          <cell r="H7">
            <v>8400</v>
          </cell>
        </row>
      </sheetData>
      <sheetData sheetId="59" refreshError="1"/>
      <sheetData sheetId="60" refreshError="1">
        <row r="7">
          <cell r="H7">
            <v>8400</v>
          </cell>
        </row>
      </sheetData>
      <sheetData sheetId="61">
        <row r="7">
          <cell r="H7">
            <v>8400</v>
          </cell>
        </row>
      </sheetData>
      <sheetData sheetId="62">
        <row r="7">
          <cell r="H7">
            <v>8400</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Deprec. Testing"/>
      <sheetName val="Data"/>
      <sheetName val="LIA-JUN04"/>
      <sheetName val="PRMT"/>
      <sheetName val="V310"/>
      <sheetName val="BUDGET_HSE"/>
      <sheetName val="BUDGET_BATAKO"/>
      <sheetName val="Wkgs_BS_Lead"/>
      <sheetName val="Interim_p_1"/>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 val="Deprec_ Testing"/>
      <sheetName val="5.3 bs 2011"/>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RM_Delta"/>
      <sheetName val="RM_DELTA_-_COMP"/>
      <sheetName val="Summ_ALL"/>
      <sheetName val="Summ_FG"/>
      <sheetName val="total"/>
      <sheetName val="Site Summary"/>
      <sheetName val="QMIS"/>
      <sheetName val="TABLE"/>
      <sheetName val="Assum-Product"/>
      <sheetName val="BS"/>
      <sheetName val="Detail_Ap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Contract"/>
      <sheetName val="EXPSCHE"/>
      <sheetName val="Index_Q3"/>
      <sheetName val="RM_Pur"/>
      <sheetName val="RM_Price_Var"/>
      <sheetName val="Rev_Target"/>
      <sheetName val="NR_AMER_CON_YTD"/>
      <sheetName val="Per_Ton"/>
      <sheetName val="stat local"/>
      <sheetName val="AllData"/>
      <sheetName val="Costing"/>
      <sheetName val="Note"/>
      <sheetName val="Data Validation"/>
      <sheetName val="IRP"/>
      <sheetName val="Pricing-Updated by J. Simpson"/>
      <sheetName val="K100 Lead"/>
      <sheetName val="SUIVI EFFECTIFS"/>
      <sheetName val="#¡REF"/>
      <sheetName val="EFFECT."/>
      <sheetName val="Tons"/>
      <sheetName val="tit"/>
      <sheetName val="PVTTBTLOC"/>
      <sheetName val="Capa-04"/>
      <sheetName val="BS"/>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Contract"/>
      <sheetName val="EXPSCHE"/>
      <sheetName val="PROD06"/>
      <sheetName val="PRMT-03"/>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 val="prodn.detail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Cash and Bank - Schedule 7"/>
      <sheetName val="Other Liabilities"/>
      <sheetName val="NBCA_2001_Completed"/>
      <sheetName val="Database"/>
      <sheetName val="EBITDA Summary"/>
      <sheetName val="Summary of Mfg Cost"/>
      <sheetName val="Batch"/>
      <sheetName val="xrt2005"/>
      <sheetName val="Buffer_Area"/>
      <sheetName val="PTA&amp;MEG_Consp"/>
      <sheetName val="Cash_Flow"/>
      <sheetName val="Q2_EXPECTED"/>
      <sheetName val="KPI_CP123"/>
      <sheetName val="KPI_CP2"/>
      <sheetName val="S&amp;S_BGT"/>
      <sheetName val="SCB 1 - Current"/>
      <sheetName val="SCB 2 - Current"/>
      <sheetName val="Raw Material Cost"/>
      <sheetName val="S"/>
      <sheetName val="POLYSOURCE2002"/>
      <sheetName val="Description and values"/>
      <sheetName val="Master TB"/>
      <sheetName val="SCI"/>
      <sheetName val="SFP"/>
      <sheetName val="Q330"/>
      <sheetName val="Q400"/>
      <sheetName val="X300"/>
      <sheetName val="D300"/>
      <sheetName val="QMIS"/>
      <sheetName val="Home"/>
      <sheetName val="Daily"/>
      <sheetName val="Monthly"/>
      <sheetName val="Yearly"/>
      <sheetName val="Other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Formulas"/>
      <sheetName val="YQty"/>
      <sheetName val="Inventory"/>
      <sheetName val="Break up of RMcost"/>
      <sheetName val="Wkgs_BS Lead"/>
      <sheetName val="SUM"/>
      <sheetName val="Buffer_Area2"/>
      <sheetName val="PTA&amp;MEG_Consp2"/>
      <sheetName val="Cash_Flow2"/>
      <sheetName val="Q2_EXPECTED2"/>
      <sheetName val="KPI_CP1232"/>
      <sheetName val="KPI_CP22"/>
      <sheetName val="S&amp;S_BGT2"/>
      <sheetName val="Cash_and_Bank_-_Schedule_71"/>
      <sheetName val="Other_Liabilities1"/>
      <sheetName val="EBITDA_Summary1"/>
      <sheetName val="Summary_of_Mfg_Cost1"/>
      <sheetName val="SCB_1_-_Current1"/>
      <sheetName val="SCB_2_-_Current1"/>
      <sheetName val="Raw_Material_Cost1"/>
      <sheetName val="Description_and_values"/>
      <sheetName val="Expected_Q_2"/>
      <sheetName val="V6_revalue"/>
      <sheetName val="Master_TB"/>
      <sheetName val="Salary_Db"/>
      <sheetName val="ZC340_(2)"/>
      <sheetName val="2018_SUAM"/>
      <sheetName val="Updated_account_IVL_YE_2018"/>
      <sheetName val="update_account_to_eaudit"/>
      <sheetName val="CF_for_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DEPR-1"/>
      <sheetName val="PRMT_05"/>
      <sheetName val="SUMM_QTR"/>
      <sheetName val="ALL"/>
      <sheetName val="General Assumptions"/>
      <sheetName val="Cover"/>
      <sheetName val="MD&amp;A"/>
      <sheetName val="CP1"/>
      <sheetName val="CP2"/>
      <sheetName val="OCT-2002 "/>
      <sheetName val="PMIX"/>
      <sheetName val="MC-STAT"/>
      <sheetName val="MASTER"/>
      <sheetName val="Machines_A 8"/>
      <sheetName val="P&amp;L Yrly_ Pg 1"/>
      <sheetName val="AnnexIII"/>
      <sheetName val="POLYCONTRAC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95"/>
  <sheetViews>
    <sheetView showGridLines="0" view="pageBreakPreview" zoomScale="70" zoomScaleNormal="70" zoomScaleSheetLayoutView="70" workbookViewId="0">
      <pane xSplit="2" ySplit="2" topLeftCell="M66" activePane="bottomRight" state="frozen"/>
      <selection activeCell="CC10" sqref="CC10"/>
      <selection pane="topRight" activeCell="CC10" sqref="CC10"/>
      <selection pane="bottomLeft" activeCell="CC10" sqref="CC10"/>
      <selection pane="bottomRight" activeCell="CC10" sqref="CC10"/>
    </sheetView>
  </sheetViews>
  <sheetFormatPr defaultColWidth="9.1796875" defaultRowHeight="13" outlineLevelRow="1" outlineLevelCol="1"/>
  <cols>
    <col min="1" max="1" width="52.6328125" style="8" customWidth="1"/>
    <col min="2" max="2" width="6.6328125" style="224" customWidth="1"/>
    <col min="3" max="3" width="6.36328125" style="8" hidden="1" customWidth="1" outlineLevel="1"/>
    <col min="4" max="8" width="7.26953125" style="8" hidden="1" customWidth="1" outlineLevel="1"/>
    <col min="9" max="10" width="7.26953125" style="3" hidden="1" customWidth="1" outlineLevel="1"/>
    <col min="11" max="11" width="8.26953125" style="3" hidden="1" customWidth="1" outlineLevel="1"/>
    <col min="12" max="12" width="8.26953125" style="3" customWidth="1" collapsed="1"/>
    <col min="13" max="13" width="8.26953125" style="3" customWidth="1"/>
    <col min="14" max="15" width="8.26953125" style="3" hidden="1" customWidth="1"/>
    <col min="16" max="24" width="7.26953125" style="8" hidden="1" customWidth="1" outlineLevel="1"/>
    <col min="25" max="29" width="7.26953125" style="224" hidden="1" customWidth="1" outlineLevel="1"/>
    <col min="30" max="34" width="7.26953125" style="8" hidden="1" customWidth="1" outlineLevel="1"/>
    <col min="35" max="35" width="7.26953125" style="8" hidden="1" customWidth="1" outlineLevel="1" collapsed="1"/>
    <col min="36" max="36" width="8.26953125" style="8" hidden="1" customWidth="1" outlineLevel="1" collapsed="1"/>
    <col min="37" max="39" width="8.26953125" style="8" hidden="1" customWidth="1" outlineLevel="1"/>
    <col min="40" max="40" width="8.26953125" style="8" customWidth="1" collapsed="1"/>
    <col min="41" max="47" width="8.26953125" style="8" customWidth="1"/>
    <col min="48" max="48" width="10.1796875" style="8" bestFit="1" customWidth="1"/>
    <col min="49" max="49" width="9.6328125" style="8" hidden="1" customWidth="1" outlineLevel="1"/>
    <col min="50" max="53" width="9.54296875" style="8" hidden="1" customWidth="1" outlineLevel="1"/>
    <col min="54" max="54" width="6.36328125" style="8" hidden="1" customWidth="1" outlineLevel="1"/>
    <col min="55" max="55" width="8.1796875" style="8" hidden="1" customWidth="1" outlineLevel="1"/>
    <col min="56" max="57" width="9.90625" style="8" hidden="1" customWidth="1" outlineLevel="1"/>
    <col min="58" max="59" width="15.6328125" style="8" hidden="1" customWidth="1" outlineLevel="1"/>
    <col min="60" max="65" width="11.453125" style="8" hidden="1" customWidth="1" outlineLevel="1"/>
    <col min="66" max="66" width="9.1796875" style="8" hidden="1" customWidth="1" outlineLevel="1"/>
    <col min="67" max="67" width="9.90625" style="8" hidden="1" customWidth="1" outlineLevel="1"/>
    <col min="68" max="68" width="9.1796875" style="8" hidden="1" customWidth="1" outlineLevel="1"/>
    <col min="69" max="69" width="10.36328125" style="8" hidden="1" customWidth="1" outlineLevel="1"/>
    <col min="70" max="73" width="9.1796875" style="8" hidden="1" customWidth="1" outlineLevel="1"/>
    <col min="74" max="74" width="10.1796875" style="34" customWidth="1" collapsed="1"/>
    <col min="75" max="76" width="9.1796875" style="34"/>
    <col min="77" max="16384" width="9.1796875" style="8"/>
  </cols>
  <sheetData>
    <row r="1" spans="1:76" s="7" customFormat="1" ht="15.5">
      <c r="A1" s="1">
        <v>44252</v>
      </c>
      <c r="B1" s="2"/>
      <c r="C1" s="3"/>
      <c r="D1" s="3"/>
      <c r="E1" s="3"/>
      <c r="F1" s="3"/>
      <c r="G1" s="3"/>
      <c r="H1" s="3"/>
      <c r="I1" s="3"/>
      <c r="J1" s="3"/>
      <c r="K1" s="4"/>
      <c r="L1" s="5"/>
      <c r="M1" s="5"/>
      <c r="N1" s="5"/>
      <c r="O1" s="5"/>
      <c r="P1" s="5"/>
      <c r="Q1" s="5"/>
      <c r="R1" s="3"/>
      <c r="S1" s="3"/>
      <c r="T1" s="3"/>
      <c r="U1" s="3"/>
      <c r="V1" s="3"/>
      <c r="W1" s="3"/>
      <c r="X1" s="3"/>
      <c r="Y1" s="3"/>
      <c r="Z1" s="3"/>
      <c r="AA1" s="3"/>
      <c r="AB1" s="3"/>
      <c r="AC1" s="3"/>
      <c r="AD1" s="3"/>
      <c r="AE1" s="3"/>
      <c r="AF1" s="3"/>
      <c r="AG1" s="3"/>
      <c r="AH1" s="3"/>
      <c r="AI1" s="3"/>
      <c r="AJ1" s="3"/>
      <c r="AK1" s="3"/>
      <c r="AL1" s="3"/>
      <c r="AM1" s="3"/>
      <c r="AN1" s="3"/>
      <c r="AO1" s="3"/>
      <c r="AP1" s="3"/>
      <c r="AQ1" s="3"/>
      <c r="AR1" s="6"/>
      <c r="AS1" s="6"/>
      <c r="AT1" s="6"/>
      <c r="AU1" s="6"/>
      <c r="AW1" s="8"/>
      <c r="AX1" s="8"/>
      <c r="AY1" s="8"/>
      <c r="AZ1" s="8"/>
      <c r="BA1" s="8"/>
      <c r="BB1" s="8"/>
      <c r="BC1" s="8"/>
      <c r="BP1" s="9" t="s">
        <v>21</v>
      </c>
      <c r="BQ1" s="9" t="s">
        <v>22</v>
      </c>
      <c r="BR1" s="9"/>
      <c r="BS1" s="9" t="s">
        <v>23</v>
      </c>
      <c r="BV1" s="10"/>
      <c r="BW1" s="10"/>
      <c r="BX1" s="10"/>
    </row>
    <row r="2" spans="1:76" s="7" customFormat="1" ht="28.5">
      <c r="A2" s="11" t="s">
        <v>24</v>
      </c>
      <c r="B2" s="12"/>
      <c r="C2" s="13">
        <v>2010</v>
      </c>
      <c r="D2" s="13">
        <v>2011</v>
      </c>
      <c r="E2" s="13">
        <v>2012</v>
      </c>
      <c r="F2" s="14" t="s">
        <v>25</v>
      </c>
      <c r="G2" s="14" t="s">
        <v>26</v>
      </c>
      <c r="H2" s="13">
        <v>2015</v>
      </c>
      <c r="I2" s="13">
        <v>2016</v>
      </c>
      <c r="J2" s="13">
        <v>2017</v>
      </c>
      <c r="K2" s="13">
        <v>2018</v>
      </c>
      <c r="L2" s="15">
        <v>2019</v>
      </c>
      <c r="M2" s="15">
        <v>2020</v>
      </c>
      <c r="N2" s="15" t="s">
        <v>27</v>
      </c>
      <c r="O2" s="15" t="s">
        <v>28</v>
      </c>
      <c r="P2" s="16" t="s">
        <v>29</v>
      </c>
      <c r="Q2" s="17" t="s">
        <v>30</v>
      </c>
      <c r="R2" s="17" t="s">
        <v>31</v>
      </c>
      <c r="S2" s="17" t="s">
        <v>32</v>
      </c>
      <c r="T2" s="17" t="s">
        <v>33</v>
      </c>
      <c r="U2" s="17" t="s">
        <v>34</v>
      </c>
      <c r="V2" s="17" t="s">
        <v>35</v>
      </c>
      <c r="W2" s="17" t="s">
        <v>36</v>
      </c>
      <c r="X2" s="17" t="s">
        <v>37</v>
      </c>
      <c r="Y2" s="18" t="s">
        <v>38</v>
      </c>
      <c r="Z2" s="18" t="s">
        <v>39</v>
      </c>
      <c r="AA2" s="17" t="s">
        <v>40</v>
      </c>
      <c r="AB2" s="17" t="s">
        <v>41</v>
      </c>
      <c r="AC2" s="17" t="s">
        <v>42</v>
      </c>
      <c r="AD2" s="17" t="s">
        <v>43</v>
      </c>
      <c r="AE2" s="17" t="s">
        <v>44</v>
      </c>
      <c r="AF2" s="17" t="s">
        <v>45</v>
      </c>
      <c r="AG2" s="17" t="s">
        <v>46</v>
      </c>
      <c r="AH2" s="17" t="s">
        <v>47</v>
      </c>
      <c r="AI2" s="17" t="s">
        <v>48</v>
      </c>
      <c r="AJ2" s="17" t="s">
        <v>49</v>
      </c>
      <c r="AK2" s="17" t="s">
        <v>50</v>
      </c>
      <c r="AL2" s="17" t="s">
        <v>51</v>
      </c>
      <c r="AM2" s="17" t="s">
        <v>52</v>
      </c>
      <c r="AN2" s="17" t="s">
        <v>53</v>
      </c>
      <c r="AO2" s="17" t="s">
        <v>54</v>
      </c>
      <c r="AP2" s="17" t="s">
        <v>55</v>
      </c>
      <c r="AQ2" s="19" t="s">
        <v>56</v>
      </c>
      <c r="AR2" s="19" t="s">
        <v>57</v>
      </c>
      <c r="AS2" s="19" t="s">
        <v>58</v>
      </c>
      <c r="AT2" s="19" t="s">
        <v>59</v>
      </c>
      <c r="AU2" s="17" t="s">
        <v>60</v>
      </c>
      <c r="AW2" s="16" t="s">
        <v>61</v>
      </c>
      <c r="AX2" s="17" t="s">
        <v>62</v>
      </c>
      <c r="AY2" s="17" t="s">
        <v>63</v>
      </c>
      <c r="AZ2" s="17" t="s">
        <v>64</v>
      </c>
      <c r="BA2" s="17" t="s">
        <v>65</v>
      </c>
      <c r="BB2" s="17" t="s">
        <v>66</v>
      </c>
      <c r="BC2" s="17" t="s">
        <v>67</v>
      </c>
      <c r="BD2" s="17" t="s">
        <v>68</v>
      </c>
      <c r="BE2" s="20" t="s">
        <v>69</v>
      </c>
      <c r="BF2" s="21"/>
      <c r="BG2" s="21"/>
      <c r="BH2" s="17" t="s">
        <v>61</v>
      </c>
      <c r="BI2" s="17" t="s">
        <v>62</v>
      </c>
      <c r="BJ2" s="17" t="s">
        <v>63</v>
      </c>
      <c r="BK2" s="17" t="s">
        <v>64</v>
      </c>
      <c r="BL2" s="17" t="s">
        <v>65</v>
      </c>
      <c r="BM2" s="17" t="s">
        <v>66</v>
      </c>
      <c r="BN2" s="22" t="s">
        <v>67</v>
      </c>
      <c r="BO2" s="17" t="s">
        <v>70</v>
      </c>
      <c r="BP2" s="21"/>
      <c r="BQ2" s="21" t="s">
        <v>55</v>
      </c>
      <c r="BR2" s="21" t="s">
        <v>71</v>
      </c>
      <c r="BS2" s="7" t="s">
        <v>69</v>
      </c>
      <c r="BV2" s="10"/>
      <c r="BW2" s="10"/>
      <c r="BX2" s="10"/>
    </row>
    <row r="3" spans="1:76" s="30" customFormat="1" ht="26">
      <c r="A3" s="23" t="s">
        <v>72</v>
      </c>
      <c r="B3" s="24"/>
      <c r="C3" s="25"/>
      <c r="D3" s="25"/>
      <c r="E3" s="25"/>
      <c r="F3" s="25"/>
      <c r="G3" s="26"/>
      <c r="H3" s="26"/>
      <c r="I3" s="26"/>
      <c r="J3" s="26"/>
      <c r="K3" s="26"/>
      <c r="L3" s="27"/>
      <c r="M3" s="27"/>
      <c r="N3" s="27"/>
      <c r="O3" s="27"/>
      <c r="P3" s="25"/>
      <c r="Q3" s="25"/>
      <c r="R3" s="25"/>
      <c r="S3" s="25"/>
      <c r="T3" s="25"/>
      <c r="U3" s="25"/>
      <c r="V3" s="25"/>
      <c r="W3" s="25"/>
      <c r="X3" s="28"/>
      <c r="Y3" s="25"/>
      <c r="Z3" s="25"/>
      <c r="AA3" s="25"/>
      <c r="AB3" s="25"/>
      <c r="AC3" s="25"/>
      <c r="AD3" s="25"/>
      <c r="AE3" s="25"/>
      <c r="AF3" s="25"/>
      <c r="AG3" s="25"/>
      <c r="AH3" s="25"/>
      <c r="AI3" s="25"/>
      <c r="AJ3" s="25"/>
      <c r="AK3" s="25"/>
      <c r="AL3" s="25"/>
      <c r="AM3" s="25"/>
      <c r="AN3" s="25"/>
      <c r="AO3" s="25"/>
      <c r="AP3" s="25"/>
      <c r="AQ3" s="25"/>
      <c r="AR3" s="25"/>
      <c r="AS3" s="25"/>
      <c r="AT3" s="25"/>
      <c r="AU3" s="29"/>
      <c r="AW3" s="31"/>
      <c r="AX3" s="31"/>
      <c r="AY3" s="31"/>
      <c r="AZ3" s="31"/>
      <c r="BA3" s="31"/>
      <c r="BB3" s="31"/>
      <c r="BC3" s="32"/>
      <c r="BD3" s="32"/>
      <c r="BE3" s="32"/>
      <c r="BO3" s="31"/>
      <c r="BV3" s="33"/>
      <c r="BW3" s="34"/>
      <c r="BX3" s="34"/>
    </row>
    <row r="4" spans="1:76">
      <c r="A4" s="35" t="s">
        <v>73</v>
      </c>
      <c r="B4" s="36" t="s">
        <v>74</v>
      </c>
      <c r="C4" s="37">
        <v>3.26</v>
      </c>
      <c r="D4" s="37">
        <v>5.4939999999999998</v>
      </c>
      <c r="E4" s="37">
        <v>6.78</v>
      </c>
      <c r="F4" s="37">
        <v>7.0289999999999999</v>
      </c>
      <c r="G4" s="37">
        <v>7.51</v>
      </c>
      <c r="H4" s="37">
        <f>'Historical Financials USD_EN'!H4</f>
        <v>8.7759999999999998</v>
      </c>
      <c r="I4" s="37">
        <v>10.470313663308314</v>
      </c>
      <c r="J4" s="37">
        <v>10.691965558165966</v>
      </c>
      <c r="K4" s="37">
        <v>13.055700536732774</v>
      </c>
      <c r="L4" s="38">
        <v>14.818327045931488</v>
      </c>
      <c r="M4" s="38">
        <v>17.29521841196534</v>
      </c>
      <c r="N4" s="39"/>
      <c r="O4" s="39"/>
      <c r="P4" s="40"/>
      <c r="Q4" s="40"/>
      <c r="R4" s="40"/>
      <c r="S4" s="40"/>
      <c r="T4" s="40"/>
      <c r="U4" s="40"/>
      <c r="V4" s="40"/>
      <c r="W4" s="40"/>
      <c r="X4" s="40"/>
      <c r="Y4" s="40"/>
      <c r="Z4" s="40"/>
      <c r="AA4" s="40"/>
      <c r="AB4" s="40"/>
      <c r="AC4" s="40"/>
      <c r="AD4" s="40"/>
      <c r="AE4" s="40"/>
      <c r="AF4" s="40"/>
      <c r="AG4" s="40"/>
      <c r="AH4" s="40"/>
      <c r="AI4" s="40"/>
      <c r="AJ4" s="41"/>
      <c r="AK4" s="41"/>
      <c r="AL4" s="41"/>
      <c r="AM4" s="41"/>
      <c r="AN4" s="41"/>
      <c r="AO4" s="41"/>
      <c r="AP4" s="41"/>
      <c r="AQ4" s="41"/>
      <c r="AR4" s="41"/>
      <c r="AS4" s="41"/>
      <c r="AT4" s="41"/>
      <c r="AU4" s="42"/>
      <c r="AW4" s="43"/>
      <c r="AX4" s="43"/>
      <c r="AY4" s="43"/>
      <c r="AZ4" s="43"/>
      <c r="BA4" s="43"/>
      <c r="BB4" s="43"/>
      <c r="BC4" s="44"/>
      <c r="BD4" s="45"/>
      <c r="BE4" s="45"/>
      <c r="BF4" s="46"/>
      <c r="BG4" s="46"/>
      <c r="BH4" s="46"/>
      <c r="BI4" s="46"/>
      <c r="BJ4" s="46"/>
      <c r="BK4" s="46"/>
      <c r="BM4" s="46"/>
      <c r="BN4" s="46"/>
      <c r="BO4" s="43"/>
      <c r="BP4" s="46"/>
      <c r="BQ4" s="46"/>
      <c r="BR4" s="46"/>
    </row>
    <row r="5" spans="1:76">
      <c r="A5" s="35" t="s">
        <v>75</v>
      </c>
      <c r="B5" s="36" t="s">
        <v>74</v>
      </c>
      <c r="C5" s="37">
        <v>3.260861095890411</v>
      </c>
      <c r="D5" s="37">
        <v>5.0987422999999996</v>
      </c>
      <c r="E5" s="37">
        <v>6.2811430557377044</v>
      </c>
      <c r="F5" s="37">
        <v>6.8188870000000001</v>
      </c>
      <c r="G5" s="37">
        <f>SUM(T5:W5)</f>
        <v>7.3134799999999993</v>
      </c>
      <c r="H5" s="37">
        <f>SUM(X5:AA5)</f>
        <v>8.2030046986301386</v>
      </c>
      <c r="I5" s="37">
        <v>10.178894686942215</v>
      </c>
      <c r="J5" s="37">
        <v>10.380801593413699</v>
      </c>
      <c r="K5" s="37">
        <v>11.846721627691677</v>
      </c>
      <c r="L5" s="47">
        <v>14.548759004835595</v>
      </c>
      <c r="M5" s="47">
        <v>17.261264758427206</v>
      </c>
      <c r="N5" s="47">
        <f>SUM(AN5:AQ5)</f>
        <v>14.548759004835595</v>
      </c>
      <c r="O5" s="47">
        <f>SUM(AR5:AU5)</f>
        <v>17.26126475842721</v>
      </c>
      <c r="P5" s="37">
        <v>1.67126317</v>
      </c>
      <c r="Q5" s="37">
        <v>1.6925056200000004</v>
      </c>
      <c r="R5" s="37">
        <v>1.712436001095889</v>
      </c>
      <c r="S5" s="37">
        <v>1.7426822089041107</v>
      </c>
      <c r="T5" s="37">
        <v>1.7105372100000003</v>
      </c>
      <c r="U5" s="37">
        <v>1.8487242999999998</v>
      </c>
      <c r="V5" s="37">
        <v>1.8982822399999999</v>
      </c>
      <c r="W5" s="37">
        <v>1.8559362500000001</v>
      </c>
      <c r="X5" s="37">
        <v>1.8601375068493151</v>
      </c>
      <c r="Y5" s="37">
        <v>2.0221659753424661</v>
      </c>
      <c r="Z5" s="37">
        <v>2.157687594520548</v>
      </c>
      <c r="AA5" s="37">
        <v>2.1630136219178082</v>
      </c>
      <c r="AB5" s="37">
        <v>2.2045906940386901</v>
      </c>
      <c r="AC5" s="37">
        <v>2.6595395708522105</v>
      </c>
      <c r="AD5" s="37">
        <v>2.6688661836283969</v>
      </c>
      <c r="AE5" s="37">
        <f>'Historical Financials USD_EN'!AE5</f>
        <v>2.6458982384229173</v>
      </c>
      <c r="AF5" s="37">
        <v>2.5281743660283835</v>
      </c>
      <c r="AG5" s="37">
        <v>2.5673803761454876</v>
      </c>
      <c r="AH5" s="37">
        <v>2.6012438064418326</v>
      </c>
      <c r="AI5" s="37">
        <f>J5-AF5-AG5-AH5</f>
        <v>2.6840030447979952</v>
      </c>
      <c r="AJ5" s="37">
        <v>2.659591722756026</v>
      </c>
      <c r="AK5" s="37">
        <v>2.770971289842965</v>
      </c>
      <c r="AL5" s="37">
        <v>3.146663733642233</v>
      </c>
      <c r="AM5" s="37">
        <v>3.2694948814504534</v>
      </c>
      <c r="AN5" s="37">
        <v>3.4967181276910315</v>
      </c>
      <c r="AO5" s="37">
        <v>3.6323109643000802</v>
      </c>
      <c r="AP5" s="37">
        <v>3.8821864694022752</v>
      </c>
      <c r="AQ5" s="37">
        <f>L5-(AN5+AO5+AP5)</f>
        <v>3.5375434434422086</v>
      </c>
      <c r="AR5" s="37">
        <v>4.3206113856548596</v>
      </c>
      <c r="AS5" s="37">
        <v>4.2816442230411385</v>
      </c>
      <c r="AT5" s="37">
        <v>4.3286136773246211</v>
      </c>
      <c r="AU5" s="48">
        <v>4.3303954724065887</v>
      </c>
      <c r="AV5" s="49"/>
      <c r="AW5" s="50">
        <f>AB5+AC5</f>
        <v>4.8641302648909006</v>
      </c>
      <c r="AX5" s="50">
        <f>AD5+AE5</f>
        <v>5.3147644220513142</v>
      </c>
      <c r="AY5" s="50">
        <f>AF5+AG5</f>
        <v>5.0955547421738707</v>
      </c>
      <c r="AZ5" s="50">
        <f>AH5+AI5</f>
        <v>5.2852468512398278</v>
      </c>
      <c r="BA5" s="50">
        <f>AJ5+AK5</f>
        <v>5.4305630125989914</v>
      </c>
      <c r="BB5" s="50">
        <f>AL5+AM5</f>
        <v>6.4161586150926864</v>
      </c>
      <c r="BC5" s="51">
        <f>AN5+AO5</f>
        <v>7.1290290919911117</v>
      </c>
      <c r="BD5" s="52"/>
      <c r="BE5" s="53">
        <v>11.011215561393387</v>
      </c>
      <c r="BF5" s="46"/>
      <c r="BG5" s="46"/>
      <c r="BH5" s="46">
        <v>0</v>
      </c>
      <c r="BI5" s="46">
        <v>0</v>
      </c>
      <c r="BJ5" s="46">
        <v>0</v>
      </c>
      <c r="BK5" s="46">
        <v>0</v>
      </c>
      <c r="BL5" s="46">
        <v>0</v>
      </c>
      <c r="BM5" s="46">
        <v>-5.2252862656126888</v>
      </c>
      <c r="BN5" s="46">
        <v>4.422918918931515</v>
      </c>
      <c r="BO5" s="53">
        <v>3.6722264694022777</v>
      </c>
      <c r="BP5" s="46"/>
      <c r="BQ5" s="46">
        <v>0.10671999999999998</v>
      </c>
      <c r="BR5" s="46"/>
      <c r="BS5" s="8">
        <v>0.20996000000000001</v>
      </c>
    </row>
    <row r="6" spans="1:76">
      <c r="A6" s="35" t="s">
        <v>76</v>
      </c>
      <c r="B6" s="36" t="s">
        <v>74</v>
      </c>
      <c r="C6" s="54">
        <v>3.1855030000000002</v>
      </c>
      <c r="D6" s="54">
        <v>4.3613119999999999</v>
      </c>
      <c r="E6" s="54">
        <v>5.2548760000000003</v>
      </c>
      <c r="F6" s="54">
        <v>5.8039160000000001</v>
      </c>
      <c r="G6" s="54">
        <f>SUM(T6:W6)</f>
        <v>6.2494175399999996</v>
      </c>
      <c r="H6" s="54">
        <f>SUM(X6:AA6)</f>
        <v>7.023597275263648</v>
      </c>
      <c r="I6" s="54">
        <v>8.728926665510043</v>
      </c>
      <c r="J6" s="54">
        <v>9.1032677084520284</v>
      </c>
      <c r="K6" s="54">
        <v>10.419398600419296</v>
      </c>
      <c r="L6" s="55">
        <v>12.33950243619735</v>
      </c>
      <c r="M6" s="55">
        <v>13.716188146035622</v>
      </c>
      <c r="N6" s="55">
        <f>SUM(AN6:AQ6)</f>
        <v>12.33950243619735</v>
      </c>
      <c r="O6" s="55">
        <f>SUM(AR6:AU6)</f>
        <v>13.716188146035618</v>
      </c>
      <c r="P6" s="54">
        <v>1.4233449847838788</v>
      </c>
      <c r="Q6" s="54">
        <v>1.4457370687095275</v>
      </c>
      <c r="R6" s="54">
        <v>1.470999958875725</v>
      </c>
      <c r="S6" s="54">
        <v>1.4638338576308696</v>
      </c>
      <c r="T6" s="54">
        <v>1.5054495400000001</v>
      </c>
      <c r="U6" s="54">
        <v>1.5868450000000001</v>
      </c>
      <c r="V6" s="54">
        <v>1.6325160000000001</v>
      </c>
      <c r="W6" s="54">
        <v>1.524607</v>
      </c>
      <c r="X6" s="54">
        <v>1.6267209389142077</v>
      </c>
      <c r="Y6" s="54">
        <v>1.8145852072488726</v>
      </c>
      <c r="Z6" s="54">
        <v>1.8015288626199988</v>
      </c>
      <c r="AA6" s="54">
        <v>1.7807622664805691</v>
      </c>
      <c r="AB6" s="54">
        <v>1.7647709200019872</v>
      </c>
      <c r="AC6" s="54">
        <v>2.3193589555325862</v>
      </c>
      <c r="AD6" s="54">
        <v>2.3795751199698389</v>
      </c>
      <c r="AE6" s="54">
        <f>'Historical Financials USD_EN'!AE6</f>
        <v>2.2652216700056305</v>
      </c>
      <c r="AF6" s="54">
        <v>2.1881375496729887</v>
      </c>
      <c r="AG6" s="54">
        <v>2.2228976203174389</v>
      </c>
      <c r="AH6" s="54">
        <v>2.3866285300104808</v>
      </c>
      <c r="AI6" s="54">
        <f>J6-AF6-AG6-AH6</f>
        <v>2.3056040084511196</v>
      </c>
      <c r="AJ6" s="54">
        <v>2.325123570352289</v>
      </c>
      <c r="AK6" s="54">
        <v>2.5462493404533282</v>
      </c>
      <c r="AL6" s="54">
        <v>2.7299829088126062</v>
      </c>
      <c r="AM6" s="54">
        <v>2.8180427808010728</v>
      </c>
      <c r="AN6" s="54">
        <v>2.9662154634429299</v>
      </c>
      <c r="AO6" s="54">
        <v>3.1478780257755492</v>
      </c>
      <c r="AP6" s="54">
        <v>3.3450166773252423</v>
      </c>
      <c r="AQ6" s="54">
        <f>L6-(AN6+AO6+AP6)</f>
        <v>2.8803922696536279</v>
      </c>
      <c r="AR6" s="54">
        <v>3.3113336544278331</v>
      </c>
      <c r="AS6" s="54">
        <v>3.2393508690869788</v>
      </c>
      <c r="AT6" s="54">
        <v>3.6807895388665575</v>
      </c>
      <c r="AU6" s="56">
        <v>3.4847140836542487</v>
      </c>
      <c r="AW6" s="57">
        <f>AB6+AC6</f>
        <v>4.0841298755345736</v>
      </c>
      <c r="AX6" s="57">
        <f>AD6+AE6</f>
        <v>4.6447967899754694</v>
      </c>
      <c r="AY6" s="57">
        <f>AF6+AG6</f>
        <v>4.4110351699904271</v>
      </c>
      <c r="AZ6" s="57">
        <f>AH6+AI6</f>
        <v>4.6922325384616004</v>
      </c>
      <c r="BA6" s="57">
        <f>AJ6+AK6</f>
        <v>4.8713729108056167</v>
      </c>
      <c r="BB6" s="57">
        <f>AL6+AM6</f>
        <v>5.548025689613679</v>
      </c>
      <c r="BC6" s="58">
        <f>AN6+AO6</f>
        <v>6.1140934892184795</v>
      </c>
      <c r="BD6" s="59"/>
      <c r="BE6" s="57">
        <v>9.4591101665437218</v>
      </c>
      <c r="BF6" s="46"/>
      <c r="BG6" s="46"/>
      <c r="BH6" s="46">
        <v>0</v>
      </c>
      <c r="BI6" s="46">
        <v>0</v>
      </c>
      <c r="BJ6" s="46">
        <v>0</v>
      </c>
      <c r="BK6" s="46">
        <v>0</v>
      </c>
      <c r="BL6" s="46">
        <v>0</v>
      </c>
      <c r="BM6" s="46">
        <v>-5.046467298406716</v>
      </c>
      <c r="BN6" s="46">
        <v>3.6767974214829851</v>
      </c>
      <c r="BO6" s="60">
        <v>3.2194926773252437</v>
      </c>
      <c r="BP6" s="46"/>
      <c r="BQ6" s="46">
        <v>6.5174999999999997E-2</v>
      </c>
      <c r="BR6" s="46"/>
      <c r="BS6" s="46">
        <v>0.125524</v>
      </c>
    </row>
    <row r="7" spans="1:76" s="66" customFormat="1">
      <c r="A7" s="61" t="s">
        <v>77</v>
      </c>
      <c r="B7" s="62" t="s">
        <v>78</v>
      </c>
      <c r="C7" s="63">
        <f>C6/C5</f>
        <v>0.97689012390457763</v>
      </c>
      <c r="D7" s="63">
        <f t="shared" ref="D7:AB7" si="0">D6/D5</f>
        <v>0.85537015667569627</v>
      </c>
      <c r="E7" s="63">
        <f t="shared" si="0"/>
        <v>0.83661141823537533</v>
      </c>
      <c r="F7" s="63">
        <f t="shared" si="0"/>
        <v>0.85115298141764195</v>
      </c>
      <c r="G7" s="63">
        <f t="shared" si="0"/>
        <v>0.85450668354873471</v>
      </c>
      <c r="H7" s="63">
        <f t="shared" si="0"/>
        <v>0.85622251032436369</v>
      </c>
      <c r="I7" s="63">
        <f t="shared" si="0"/>
        <v>0.85755152538396595</v>
      </c>
      <c r="J7" s="63">
        <f t="shared" si="0"/>
        <v>0.87693302164909626</v>
      </c>
      <c r="K7" s="63">
        <f t="shared" si="0"/>
        <v>0.87951746718383106</v>
      </c>
      <c r="L7" s="64">
        <f t="shared" si="0"/>
        <v>0.84814810885904757</v>
      </c>
      <c r="M7" s="64">
        <f t="shared" si="0"/>
        <v>0.79462242993168708</v>
      </c>
      <c r="N7" s="64">
        <f t="shared" si="0"/>
        <v>0.84814810885904757</v>
      </c>
      <c r="O7" s="64">
        <f t="shared" si="0"/>
        <v>0.79462242993168664</v>
      </c>
      <c r="P7" s="63">
        <f t="shared" si="0"/>
        <v>0.85165820101443324</v>
      </c>
      <c r="Q7" s="63">
        <f t="shared" si="0"/>
        <v>0.85419927214748459</v>
      </c>
      <c r="R7" s="63">
        <f t="shared" si="0"/>
        <v>0.85901018078009639</v>
      </c>
      <c r="S7" s="63">
        <f t="shared" si="0"/>
        <v>0.83998898373525288</v>
      </c>
      <c r="T7" s="63">
        <f t="shared" si="0"/>
        <v>0.88010335653557625</v>
      </c>
      <c r="U7" s="63">
        <f t="shared" si="0"/>
        <v>0.85834594157711908</v>
      </c>
      <c r="V7" s="63">
        <f t="shared" si="0"/>
        <v>0.85999645658592905</v>
      </c>
      <c r="W7" s="63">
        <f t="shared" si="0"/>
        <v>0.821475953174577</v>
      </c>
      <c r="X7" s="63">
        <f t="shared" si="0"/>
        <v>0.87451649833647704</v>
      </c>
      <c r="Y7" s="63">
        <f t="shared" si="0"/>
        <v>0.89734731440210369</v>
      </c>
      <c r="Z7" s="63">
        <f t="shared" si="0"/>
        <v>0.8349349865082345</v>
      </c>
      <c r="AA7" s="63">
        <f t="shared" si="0"/>
        <v>0.82327834112375087</v>
      </c>
      <c r="AB7" s="63">
        <f t="shared" si="0"/>
        <v>0.80049821709490343</v>
      </c>
      <c r="AC7" s="63">
        <v>0.87209041029210244</v>
      </c>
      <c r="AD7" s="63">
        <f t="shared" ref="AD7:AU7" si="1">AD6/AD5</f>
        <v>0.89160525715633343</v>
      </c>
      <c r="AE7" s="63">
        <f t="shared" si="1"/>
        <v>0.85612577124500888</v>
      </c>
      <c r="AF7" s="63">
        <f t="shared" si="1"/>
        <v>0.86550104260032779</v>
      </c>
      <c r="AG7" s="63">
        <f t="shared" si="1"/>
        <v>0.86582324963267243</v>
      </c>
      <c r="AH7" s="63">
        <f t="shared" si="1"/>
        <v>0.91749513217489675</v>
      </c>
      <c r="AI7" s="63">
        <f t="shared" si="1"/>
        <v>0.85901691241361655</v>
      </c>
      <c r="AJ7" s="63">
        <f t="shared" si="1"/>
        <v>0.87424079059129367</v>
      </c>
      <c r="AK7" s="63">
        <f t="shared" si="1"/>
        <v>0.91890137937792482</v>
      </c>
      <c r="AL7" s="63">
        <f t="shared" si="1"/>
        <v>0.86758012291725795</v>
      </c>
      <c r="AM7" s="63">
        <f t="shared" si="1"/>
        <v>0.8619199243250989</v>
      </c>
      <c r="AN7" s="63">
        <f t="shared" si="1"/>
        <v>0.8482855509436199</v>
      </c>
      <c r="AO7" s="63">
        <f t="shared" si="1"/>
        <v>0.86663230563524241</v>
      </c>
      <c r="AP7" s="63">
        <f t="shared" si="1"/>
        <v>0.86163215077102184</v>
      </c>
      <c r="AQ7" s="63">
        <f t="shared" si="1"/>
        <v>0.81423516508135396</v>
      </c>
      <c r="AR7" s="63">
        <f t="shared" si="1"/>
        <v>0.76640395510274439</v>
      </c>
      <c r="AS7" s="63">
        <f t="shared" si="1"/>
        <v>0.75656703367711242</v>
      </c>
      <c r="AT7" s="63">
        <f t="shared" si="1"/>
        <v>0.8503391185377247</v>
      </c>
      <c r="AU7" s="65">
        <f t="shared" si="1"/>
        <v>0.80471035633095234</v>
      </c>
      <c r="AW7" s="67">
        <f t="shared" ref="AW7:BC7" si="2">AW6/AW5</f>
        <v>0.83964237245323403</v>
      </c>
      <c r="AX7" s="67">
        <f t="shared" si="2"/>
        <v>0.87394217713656241</v>
      </c>
      <c r="AY7" s="67">
        <f t="shared" si="2"/>
        <v>0.86566338567262391</v>
      </c>
      <c r="AZ7" s="67">
        <f t="shared" si="2"/>
        <v>0.8877981805827827</v>
      </c>
      <c r="BA7" s="67">
        <f t="shared" si="2"/>
        <v>0.89702907405805898</v>
      </c>
      <c r="BB7" s="67">
        <f t="shared" si="2"/>
        <v>0.86469584410882483</v>
      </c>
      <c r="BC7" s="68">
        <f t="shared" si="2"/>
        <v>0.8576334042579753</v>
      </c>
      <c r="BD7" s="69"/>
      <c r="BE7" s="69"/>
      <c r="BF7" s="46"/>
      <c r="BG7" s="46"/>
      <c r="BH7" s="46">
        <v>0</v>
      </c>
      <c r="BI7" s="46">
        <v>0</v>
      </c>
      <c r="BJ7" s="46">
        <v>0</v>
      </c>
      <c r="BK7" s="46">
        <v>0</v>
      </c>
      <c r="BL7" s="46">
        <v>0</v>
      </c>
      <c r="BM7" s="46">
        <v>-4.5370998674564844E-2</v>
      </c>
      <c r="BN7" s="46">
        <v>-4.303061600245095E-2</v>
      </c>
      <c r="BO7" s="67">
        <f>BO6/BO5</f>
        <v>0.87671408725760736</v>
      </c>
      <c r="BP7" s="46"/>
      <c r="BQ7" s="46"/>
      <c r="BR7" s="46"/>
      <c r="BV7" s="70"/>
      <c r="BW7" s="34"/>
      <c r="BX7" s="34"/>
    </row>
    <row r="8" spans="1:76">
      <c r="A8" s="35" t="s">
        <v>79</v>
      </c>
      <c r="B8" s="36" t="s">
        <v>80</v>
      </c>
      <c r="C8" s="71">
        <v>31.701000000000001</v>
      </c>
      <c r="D8" s="71">
        <v>30.496700000000001</v>
      </c>
      <c r="E8" s="71">
        <v>31.087</v>
      </c>
      <c r="F8" s="71">
        <v>30.729800000000001</v>
      </c>
      <c r="G8" s="71">
        <v>32.480800000000002</v>
      </c>
      <c r="H8" s="71">
        <v>34.286099999999998</v>
      </c>
      <c r="I8" s="71">
        <v>35.289706557377052</v>
      </c>
      <c r="J8" s="71">
        <v>33.933399999999999</v>
      </c>
      <c r="K8" s="71">
        <v>32.322000000000003</v>
      </c>
      <c r="L8" s="72">
        <v>31.045200000000001</v>
      </c>
      <c r="M8" s="72">
        <v>31.293399999999998</v>
      </c>
      <c r="N8" s="72">
        <f>L8</f>
        <v>31.045200000000001</v>
      </c>
      <c r="O8" s="72">
        <f>M8</f>
        <v>31.293399999999998</v>
      </c>
      <c r="P8" s="71">
        <v>29.805745161290321</v>
      </c>
      <c r="Q8" s="71">
        <v>29.906706779661032</v>
      </c>
      <c r="R8" s="71">
        <v>31.478965079365075</v>
      </c>
      <c r="S8" s="71">
        <v>31.69132459016393</v>
      </c>
      <c r="T8" s="71">
        <v>32.66654193548387</v>
      </c>
      <c r="U8" s="71">
        <v>32.45390508474577</v>
      </c>
      <c r="V8" s="71">
        <v>32.099451612903231</v>
      </c>
      <c r="W8" s="71">
        <v>32.702045161290329</v>
      </c>
      <c r="X8" s="71">
        <v>32.646173770491792</v>
      </c>
      <c r="Y8" s="71">
        <v>33.287399999999998</v>
      </c>
      <c r="Z8" s="71">
        <v>35.255120634920651</v>
      </c>
      <c r="AA8" s="71">
        <v>35.83311129032257</v>
      </c>
      <c r="AB8" s="71">
        <v>35.646999999999998</v>
      </c>
      <c r="AC8" s="71">
        <v>35.286499999999997</v>
      </c>
      <c r="AD8" s="71">
        <v>34.829500000000003</v>
      </c>
      <c r="AE8" s="71">
        <v>35.389843548387091</v>
      </c>
      <c r="AF8" s="71">
        <v>35.106046774193558</v>
      </c>
      <c r="AG8" s="71">
        <v>34.286299999999997</v>
      </c>
      <c r="AH8" s="71">
        <v>33.373800000000003</v>
      </c>
      <c r="AI8" s="71">
        <v>32.947000000000003</v>
      </c>
      <c r="AJ8" s="71">
        <v>31.542200000000001</v>
      </c>
      <c r="AK8" s="71">
        <v>31.9468</v>
      </c>
      <c r="AL8" s="71">
        <v>32.975000000000001</v>
      </c>
      <c r="AM8" s="71">
        <v>32.819699999999997</v>
      </c>
      <c r="AN8" s="71">
        <v>31.624500000000001</v>
      </c>
      <c r="AO8" s="71">
        <v>31.592500000000001</v>
      </c>
      <c r="AP8" s="71">
        <v>30.712299999999999</v>
      </c>
      <c r="AQ8" s="71">
        <v>30.279800000000002</v>
      </c>
      <c r="AR8" s="71">
        <v>31.2835</v>
      </c>
      <c r="AS8" s="71">
        <v>31.942621666666682</v>
      </c>
      <c r="AT8" s="71">
        <v>31.326799999999999</v>
      </c>
      <c r="AU8" s="73">
        <v>30.620999999999999</v>
      </c>
      <c r="AW8" s="74">
        <v>35.4758</v>
      </c>
      <c r="AX8" s="74">
        <v>35.109699999999997</v>
      </c>
      <c r="AY8" s="74">
        <v>34.7029</v>
      </c>
      <c r="AZ8" s="74">
        <v>33.163899999999998</v>
      </c>
      <c r="BA8" s="75">
        <v>31.741199999999999</v>
      </c>
      <c r="BB8" s="74">
        <v>33.163899999999998</v>
      </c>
      <c r="BC8" s="76">
        <v>31.609000000000002</v>
      </c>
      <c r="BD8" s="77"/>
      <c r="BE8" s="74">
        <v>31.3003</v>
      </c>
      <c r="BF8" s="46"/>
      <c r="BG8" s="46"/>
      <c r="BH8" s="46">
        <v>0</v>
      </c>
      <c r="BI8" s="46">
        <v>0</v>
      </c>
      <c r="BJ8" s="46">
        <v>0</v>
      </c>
      <c r="BK8" s="46">
        <v>0</v>
      </c>
      <c r="BL8" s="46">
        <v>0</v>
      </c>
      <c r="BM8" s="46">
        <v>0.66389999999999816</v>
      </c>
      <c r="BN8" s="46">
        <v>-0.89099999999999824</v>
      </c>
      <c r="BO8" s="78">
        <v>30.712299999999999</v>
      </c>
      <c r="BP8" s="46"/>
      <c r="BQ8" s="46"/>
      <c r="BR8" s="79">
        <v>31.609000000000002</v>
      </c>
      <c r="BS8" s="79">
        <v>31.124400000000001</v>
      </c>
    </row>
    <row r="9" spans="1:76">
      <c r="A9" s="35" t="str">
        <f>'Historical Financials USD_EN'!A9</f>
        <v xml:space="preserve">Closing Exchange Rate </v>
      </c>
      <c r="B9" s="36" t="s">
        <v>80</v>
      </c>
      <c r="C9" s="71">
        <v>30.151299999999999</v>
      </c>
      <c r="D9" s="71">
        <v>31.691199999999998</v>
      </c>
      <c r="E9" s="71">
        <v>30.631599999999999</v>
      </c>
      <c r="F9" s="71">
        <v>32.813600000000001</v>
      </c>
      <c r="G9" s="71">
        <v>32.963000000000001</v>
      </c>
      <c r="H9" s="71">
        <v>36.0886</v>
      </c>
      <c r="I9" s="71">
        <v>35.8307</v>
      </c>
      <c r="J9" s="71">
        <v>32.680900000000001</v>
      </c>
      <c r="K9" s="71">
        <v>32.449800000000003</v>
      </c>
      <c r="L9" s="72">
        <v>30.154</v>
      </c>
      <c r="M9" s="72">
        <v>30.037099999999999</v>
      </c>
      <c r="N9" s="72">
        <f>L9</f>
        <v>30.154</v>
      </c>
      <c r="O9" s="72">
        <f>M9</f>
        <v>30.037099999999999</v>
      </c>
      <c r="P9" s="71">
        <v>29.308499999999999</v>
      </c>
      <c r="Q9" s="71">
        <v>31.127099999999999</v>
      </c>
      <c r="R9" s="71">
        <v>31.390699999999999</v>
      </c>
      <c r="S9" s="71">
        <v>32.813600000000001</v>
      </c>
      <c r="T9" s="71">
        <v>32.443199999999997</v>
      </c>
      <c r="U9" s="71">
        <v>32.454999999999998</v>
      </c>
      <c r="V9" s="71">
        <v>32.3733</v>
      </c>
      <c r="W9" s="71">
        <v>32.963000000000001</v>
      </c>
      <c r="X9" s="71">
        <v>32.555100000000003</v>
      </c>
      <c r="Y9" s="71">
        <v>33.776800000000001</v>
      </c>
      <c r="Z9" s="71">
        <v>36.369599999999998</v>
      </c>
      <c r="AA9" s="71">
        <v>36.0886</v>
      </c>
      <c r="AB9" s="71">
        <v>35.239199999999997</v>
      </c>
      <c r="AC9" s="71">
        <v>35.180199999999999</v>
      </c>
      <c r="AD9" s="71">
        <v>34.6999</v>
      </c>
      <c r="AE9" s="71">
        <v>35.8307</v>
      </c>
      <c r="AF9" s="71">
        <v>34.450099999999999</v>
      </c>
      <c r="AG9" s="71">
        <v>33.981400000000001</v>
      </c>
      <c r="AH9" s="71">
        <v>33.368400000000001</v>
      </c>
      <c r="AI9" s="71">
        <f>J9</f>
        <v>32.680900000000001</v>
      </c>
      <c r="AJ9" s="71">
        <v>31.2318</v>
      </c>
      <c r="AK9" s="71">
        <v>33.167200000000001</v>
      </c>
      <c r="AL9" s="71">
        <v>32.406599999999997</v>
      </c>
      <c r="AM9" s="71">
        <v>32.449800000000003</v>
      </c>
      <c r="AN9" s="71">
        <v>31.811699999999998</v>
      </c>
      <c r="AO9" s="71">
        <v>30.744299999999999</v>
      </c>
      <c r="AP9" s="71">
        <v>30.591899999999999</v>
      </c>
      <c r="AQ9" s="71">
        <f>L9</f>
        <v>30.154</v>
      </c>
      <c r="AR9" s="71">
        <v>32.671199999999999</v>
      </c>
      <c r="AS9" s="71">
        <v>30.890499999999999</v>
      </c>
      <c r="AT9" s="71">
        <v>31.657900000000001</v>
      </c>
      <c r="AU9" s="73">
        <v>30.037099999999999</v>
      </c>
      <c r="AW9" s="74">
        <v>35.180199999999999</v>
      </c>
      <c r="AX9" s="74">
        <v>35.8307</v>
      </c>
      <c r="AY9" s="74">
        <v>33.981400000000001</v>
      </c>
      <c r="AZ9" s="74">
        <v>32.680900000000001</v>
      </c>
      <c r="BA9" s="75">
        <v>33.167200000000001</v>
      </c>
      <c r="BB9" s="74">
        <v>32.449800000000003</v>
      </c>
      <c r="BC9" s="79">
        <v>30.744299999999999</v>
      </c>
      <c r="BD9" s="77"/>
      <c r="BE9" s="74">
        <v>30.591899999999999</v>
      </c>
      <c r="BF9" s="46"/>
      <c r="BG9" s="46"/>
      <c r="BH9" s="46">
        <v>0</v>
      </c>
      <c r="BI9" s="46">
        <v>0</v>
      </c>
      <c r="BJ9" s="46">
        <v>0</v>
      </c>
      <c r="BK9" s="46">
        <v>0</v>
      </c>
      <c r="BL9" s="46">
        <v>0</v>
      </c>
      <c r="BM9" s="46">
        <v>-5.0199999999996692E-2</v>
      </c>
      <c r="BN9" s="46">
        <v>-1.7557000000000009</v>
      </c>
      <c r="BO9" s="78">
        <v>30.591899999999999</v>
      </c>
      <c r="BP9" s="46"/>
      <c r="BQ9" s="46">
        <f>BS9</f>
        <v>30.591899999999999</v>
      </c>
      <c r="BR9" s="79">
        <v>30.744299999999999</v>
      </c>
      <c r="BS9" s="79">
        <v>30.591899999999999</v>
      </c>
    </row>
    <row r="10" spans="1:76" s="30" customFormat="1" ht="26">
      <c r="A10" s="80" t="s">
        <v>81</v>
      </c>
      <c r="B10" s="81"/>
      <c r="C10" s="31"/>
      <c r="D10" s="31"/>
      <c r="E10" s="31"/>
      <c r="F10" s="31"/>
      <c r="G10" s="82"/>
      <c r="H10" s="82"/>
      <c r="I10" s="82"/>
      <c r="J10" s="82"/>
      <c r="K10" s="82"/>
      <c r="L10" s="83"/>
      <c r="M10" s="83"/>
      <c r="N10" s="83"/>
      <c r="O10" s="83"/>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84"/>
      <c r="AW10" s="31"/>
      <c r="AX10" s="31"/>
      <c r="AY10" s="31"/>
      <c r="AZ10" s="31"/>
      <c r="BA10" s="31"/>
      <c r="BB10" s="31"/>
      <c r="BC10" s="32"/>
      <c r="BD10" s="32"/>
      <c r="BE10" s="32"/>
      <c r="BF10" s="46"/>
      <c r="BG10" s="46"/>
      <c r="BH10" s="46">
        <v>0</v>
      </c>
      <c r="BI10" s="46">
        <v>0</v>
      </c>
      <c r="BJ10" s="46">
        <v>0</v>
      </c>
      <c r="BK10" s="46">
        <v>0</v>
      </c>
      <c r="BL10" s="46">
        <v>0</v>
      </c>
      <c r="BM10" s="46">
        <v>0</v>
      </c>
      <c r="BN10" s="46">
        <v>0</v>
      </c>
      <c r="BO10" s="31"/>
      <c r="BP10" s="46"/>
      <c r="BQ10" s="46"/>
      <c r="BR10" s="46"/>
      <c r="BV10" s="33"/>
      <c r="BW10" s="34"/>
      <c r="BX10" s="34"/>
    </row>
    <row r="11" spans="1:76">
      <c r="A11" s="35"/>
      <c r="B11" s="36"/>
      <c r="C11" s="85"/>
      <c r="D11" s="85"/>
      <c r="E11" s="85"/>
      <c r="F11" s="85"/>
      <c r="G11" s="85"/>
      <c r="H11" s="85"/>
      <c r="I11" s="85"/>
      <c r="J11" s="85"/>
      <c r="K11" s="85"/>
      <c r="L11" s="86"/>
      <c r="M11" s="86"/>
      <c r="N11" s="86"/>
      <c r="O11" s="86"/>
      <c r="P11" s="87"/>
      <c r="Q11" s="87"/>
      <c r="R11" s="87"/>
      <c r="S11" s="87"/>
      <c r="T11" s="88"/>
      <c r="U11" s="88"/>
      <c r="V11" s="88"/>
      <c r="W11" s="88"/>
      <c r="X11" s="88"/>
      <c r="Y11" s="88"/>
      <c r="Z11" s="88"/>
      <c r="AA11" s="88"/>
      <c r="AB11" s="88"/>
      <c r="AC11" s="88"/>
      <c r="AD11" s="87"/>
      <c r="AE11" s="88"/>
      <c r="AF11" s="88"/>
      <c r="AG11" s="88"/>
      <c r="AH11" s="88"/>
      <c r="AI11" s="88"/>
      <c r="AJ11" s="88"/>
      <c r="AK11" s="88"/>
      <c r="AL11" s="88"/>
      <c r="AM11" s="88"/>
      <c r="AN11" s="88"/>
      <c r="AO11" s="88"/>
      <c r="AP11" s="88"/>
      <c r="AQ11" s="88"/>
      <c r="AR11" s="88"/>
      <c r="AS11" s="88"/>
      <c r="AT11" s="88"/>
      <c r="AU11" s="89"/>
      <c r="AW11" s="90"/>
      <c r="AX11" s="90"/>
      <c r="AY11" s="90"/>
      <c r="AZ11" s="90"/>
      <c r="BA11" s="90"/>
      <c r="BB11" s="90"/>
      <c r="BC11" s="91"/>
      <c r="BD11" s="92"/>
      <c r="BE11" s="92"/>
      <c r="BF11" s="46"/>
      <c r="BG11" s="46"/>
      <c r="BH11" s="46">
        <v>0</v>
      </c>
      <c r="BI11" s="46">
        <v>0</v>
      </c>
      <c r="BJ11" s="46">
        <v>0</v>
      </c>
      <c r="BK11" s="46">
        <v>0</v>
      </c>
      <c r="BL11" s="46">
        <v>0</v>
      </c>
      <c r="BM11" s="46">
        <v>0</v>
      </c>
      <c r="BN11" s="46">
        <v>0</v>
      </c>
      <c r="BO11" s="90"/>
      <c r="BP11" s="46"/>
      <c r="BQ11" s="46"/>
      <c r="BR11" s="46"/>
    </row>
    <row r="12" spans="1:76">
      <c r="A12" s="93" t="s">
        <v>82</v>
      </c>
      <c r="B12" s="94" t="s">
        <v>83</v>
      </c>
      <c r="C12" s="95">
        <v>96858</v>
      </c>
      <c r="D12" s="95">
        <v>186096</v>
      </c>
      <c r="E12" s="95">
        <v>210728.984</v>
      </c>
      <c r="F12" s="95">
        <v>229120.448</v>
      </c>
      <c r="G12" s="95">
        <v>243907.21766484791</v>
      </c>
      <c r="H12" s="95">
        <v>234697.94899999999</v>
      </c>
      <c r="I12" s="95">
        <v>254619.53899999999</v>
      </c>
      <c r="J12" s="95">
        <v>286332.272</v>
      </c>
      <c r="K12" s="95">
        <v>347170.9003483</v>
      </c>
      <c r="L12" s="96">
        <v>352692.44799999997</v>
      </c>
      <c r="M12" s="96">
        <v>331512.90667300002</v>
      </c>
      <c r="N12" s="96">
        <f>SUM(AN12:AQ12)</f>
        <v>352692.44799999997</v>
      </c>
      <c r="O12" s="96">
        <f>SUM(AR12:AU12)</f>
        <v>331512.90667299996</v>
      </c>
      <c r="P12" s="95">
        <v>55494</v>
      </c>
      <c r="Q12" s="95">
        <v>56807.148000000001</v>
      </c>
      <c r="R12" s="95">
        <v>59181.069999999992</v>
      </c>
      <c r="S12" s="95">
        <v>57638.23000000001</v>
      </c>
      <c r="T12" s="95">
        <v>61646.606</v>
      </c>
      <c r="U12" s="95">
        <v>64029.859889935993</v>
      </c>
      <c r="V12" s="95">
        <v>63606.215110064019</v>
      </c>
      <c r="W12" s="95">
        <v>54624.536664847896</v>
      </c>
      <c r="X12" s="95">
        <v>53660.3648109368</v>
      </c>
      <c r="Y12" s="95">
        <v>61225.241189063199</v>
      </c>
      <c r="Z12" s="95">
        <v>62333.540304536982</v>
      </c>
      <c r="AA12" s="95">
        <v>57478.802695463004</v>
      </c>
      <c r="AB12" s="95">
        <v>57164.231830578989</v>
      </c>
      <c r="AC12" s="95">
        <v>66730.030342933402</v>
      </c>
      <c r="AD12" s="95">
        <v>65435.834507806205</v>
      </c>
      <c r="AE12" s="95">
        <v>65289.440000000002</v>
      </c>
      <c r="AF12" s="95">
        <v>71650.278999999995</v>
      </c>
      <c r="AG12" s="95">
        <v>71660.810000000012</v>
      </c>
      <c r="AH12" s="95">
        <v>72604.546000000002</v>
      </c>
      <c r="AI12" s="95">
        <f>J12-AF12-AG12-AH12</f>
        <v>70416.637000000017</v>
      </c>
      <c r="AJ12" s="95">
        <v>76143.351999999999</v>
      </c>
      <c r="AK12" s="95">
        <v>83590.938999999998</v>
      </c>
      <c r="AL12" s="95">
        <v>96000.728879000002</v>
      </c>
      <c r="AM12" s="95">
        <v>91435.880469299998</v>
      </c>
      <c r="AN12" s="95">
        <f>'Historical Financials USD_EN'!AN12*'Historical Financials THB_EN'!$AN$8</f>
        <v>95810.293048000007</v>
      </c>
      <c r="AO12" s="95">
        <v>92556.791738030253</v>
      </c>
      <c r="AP12" s="95">
        <v>86816.79021396974</v>
      </c>
      <c r="AQ12" s="95">
        <f>L12-(AN12+AO12+AP12)</f>
        <v>77508.572999999975</v>
      </c>
      <c r="AR12" s="95">
        <f>'Historical Financials USD_EN'!AR12*'Historical Financials THB_EN'!$AR$8</f>
        <v>92023.667285999996</v>
      </c>
      <c r="AS12" s="95">
        <f>SUM('Historical Financials USD_EN'!AR12:AS12)*31.605-AR12</f>
        <v>75009.862797745576</v>
      </c>
      <c r="AT12" s="95">
        <f>SUM('Historical Financials USD_EN'!$AR12:AT12)*31.5138-SUM($AR12:AS12)</f>
        <v>81019.386916254385</v>
      </c>
      <c r="AU12" s="97">
        <f>SUM('Historical Financials USD_EN'!$AR12:AU12)*31.2934-SUM($AR12:AT12)</f>
        <v>83459.989673000004</v>
      </c>
      <c r="AV12" s="98"/>
      <c r="AW12" s="99">
        <f>AB12+AC12</f>
        <v>123894.2621735124</v>
      </c>
      <c r="AX12" s="99">
        <f>AD12+AE12</f>
        <v>130725.2745078062</v>
      </c>
      <c r="AY12" s="99">
        <f>AF12+AG12</f>
        <v>143311.08900000001</v>
      </c>
      <c r="AZ12" s="99">
        <f>AH12+AI12</f>
        <v>143021.18300000002</v>
      </c>
      <c r="BA12" s="99">
        <f>AJ12+AK12</f>
        <v>159734.291</v>
      </c>
      <c r="BB12" s="99">
        <f>AL12+AM12</f>
        <v>187436.6093483</v>
      </c>
      <c r="BC12" s="100">
        <f t="shared" ref="BC12:BC19" si="3">AN12+AO12</f>
        <v>188367.08478603026</v>
      </c>
      <c r="BD12" s="101"/>
      <c r="BE12" s="102">
        <v>275183.875</v>
      </c>
      <c r="BF12" s="34">
        <f>AO12+AN12+AM12+AL12-N12</f>
        <v>23111.246134330286</v>
      </c>
      <c r="BG12" s="103">
        <f>AS12+AR12+AQ12+AP12-O12</f>
        <v>-154.01337528467411</v>
      </c>
      <c r="BH12" s="46">
        <v>0</v>
      </c>
      <c r="BI12" s="46">
        <v>0</v>
      </c>
      <c r="BJ12" s="46">
        <v>0</v>
      </c>
      <c r="BK12" s="46">
        <v>0</v>
      </c>
      <c r="BL12" s="46">
        <v>0</v>
      </c>
      <c r="BM12" s="46">
        <v>-167638.79733490091</v>
      </c>
      <c r="BN12" s="46">
        <v>105017.68513845942</v>
      </c>
      <c r="BO12" s="104">
        <v>82066.032048865367</v>
      </c>
      <c r="BP12" s="46"/>
      <c r="BQ12" s="46">
        <f>BS12-BR12</f>
        <v>2412.3999511346174</v>
      </c>
      <c r="BR12" s="46">
        <v>2338.3582139697337</v>
      </c>
      <c r="BS12" s="46">
        <v>4750.7581651043511</v>
      </c>
    </row>
    <row r="13" spans="1:76" hidden="1" outlineLevel="1">
      <c r="A13" s="35"/>
      <c r="B13" s="36"/>
      <c r="C13" s="105"/>
      <c r="D13" s="105"/>
      <c r="E13" s="105"/>
      <c r="F13" s="105"/>
      <c r="G13" s="105"/>
      <c r="H13" s="105"/>
      <c r="I13" s="105"/>
      <c r="J13" s="105"/>
      <c r="K13" s="105"/>
      <c r="L13" s="106"/>
      <c r="M13" s="106"/>
      <c r="N13" s="106"/>
      <c r="O13" s="106"/>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7"/>
      <c r="AV13" s="98"/>
      <c r="AW13" s="74"/>
      <c r="AX13" s="74"/>
      <c r="AY13" s="74"/>
      <c r="AZ13" s="74"/>
      <c r="BA13" s="74"/>
      <c r="BB13" s="74"/>
      <c r="BC13" s="79">
        <f t="shared" si="3"/>
        <v>0</v>
      </c>
      <c r="BD13" s="101"/>
      <c r="BE13" s="101"/>
      <c r="BF13" s="34">
        <f t="shared" ref="BF13:BF32" si="4">AO13+AN13+AM13+AL13-N13</f>
        <v>0</v>
      </c>
      <c r="BG13" s="34"/>
      <c r="BH13" s="46">
        <v>0</v>
      </c>
      <c r="BI13" s="46">
        <v>0</v>
      </c>
      <c r="BJ13" s="46">
        <v>0</v>
      </c>
      <c r="BK13" s="46">
        <v>0</v>
      </c>
      <c r="BL13" s="46">
        <v>0</v>
      </c>
      <c r="BM13" s="46">
        <v>0</v>
      </c>
      <c r="BN13" s="46">
        <v>0</v>
      </c>
      <c r="BO13" s="74"/>
      <c r="BP13" s="46"/>
      <c r="BQ13" s="46"/>
      <c r="BR13" s="46"/>
    </row>
    <row r="14" spans="1:76" hidden="1" outlineLevel="1">
      <c r="A14" s="35"/>
      <c r="B14" s="36"/>
      <c r="C14" s="105"/>
      <c r="D14" s="105"/>
      <c r="E14" s="105"/>
      <c r="F14" s="105"/>
      <c r="G14" s="105"/>
      <c r="H14" s="105"/>
      <c r="I14" s="105"/>
      <c r="J14" s="105"/>
      <c r="K14" s="105"/>
      <c r="L14" s="106"/>
      <c r="M14" s="106"/>
      <c r="N14" s="106"/>
      <c r="O14" s="106"/>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7"/>
      <c r="AV14" s="98"/>
      <c r="AW14" s="74"/>
      <c r="AX14" s="74"/>
      <c r="AY14" s="74"/>
      <c r="AZ14" s="74"/>
      <c r="BA14" s="74"/>
      <c r="BB14" s="74"/>
      <c r="BC14" s="79">
        <f t="shared" si="3"/>
        <v>0</v>
      </c>
      <c r="BD14" s="101"/>
      <c r="BE14" s="101"/>
      <c r="BF14" s="34">
        <f t="shared" si="4"/>
        <v>0</v>
      </c>
      <c r="BG14" s="34"/>
      <c r="BH14" s="46">
        <v>0</v>
      </c>
      <c r="BI14" s="46">
        <v>0</v>
      </c>
      <c r="BJ14" s="46">
        <v>0</v>
      </c>
      <c r="BK14" s="46">
        <v>0</v>
      </c>
      <c r="BL14" s="46">
        <v>0</v>
      </c>
      <c r="BM14" s="46">
        <v>0</v>
      </c>
      <c r="BN14" s="46">
        <v>0</v>
      </c>
      <c r="BO14" s="74"/>
      <c r="BP14" s="46"/>
      <c r="BQ14" s="46"/>
      <c r="BR14" s="46"/>
    </row>
    <row r="15" spans="1:76" s="110" customFormat="1" collapsed="1">
      <c r="A15" s="93" t="s">
        <v>84</v>
      </c>
      <c r="B15" s="94" t="s">
        <v>83</v>
      </c>
      <c r="C15" s="95">
        <v>12598.892037187703</v>
      </c>
      <c r="D15" s="95">
        <v>16893.61615875503</v>
      </c>
      <c r="E15" s="95">
        <v>14341.036854706465</v>
      </c>
      <c r="F15" s="95">
        <v>14683.230933748007</v>
      </c>
      <c r="G15" s="95">
        <v>18458.275642770219</v>
      </c>
      <c r="H15" s="95">
        <v>21957.556401914953</v>
      </c>
      <c r="I15" s="95">
        <v>27365.670995187207</v>
      </c>
      <c r="J15" s="95">
        <v>34077.45016858937</v>
      </c>
      <c r="K15" s="95">
        <v>46589.086444475666</v>
      </c>
      <c r="L15" s="96">
        <v>35602.635528739993</v>
      </c>
      <c r="M15" s="96">
        <v>34846.85192501251</v>
      </c>
      <c r="N15" s="96">
        <f>SUM(AN15:AQ15)</f>
        <v>35602.635528739993</v>
      </c>
      <c r="O15" s="96">
        <f>SUM(AR15:AU15)</f>
        <v>34846.830374432226</v>
      </c>
      <c r="P15" s="95">
        <v>2728.9290302383843</v>
      </c>
      <c r="Q15" s="95">
        <v>3973.8986550615773</v>
      </c>
      <c r="R15" s="95">
        <v>3996.4319668739645</v>
      </c>
      <c r="S15" s="95">
        <v>3983.9712815740886</v>
      </c>
      <c r="T15" s="95">
        <v>4564.7158750190174</v>
      </c>
      <c r="U15" s="95">
        <v>4967.6911947234566</v>
      </c>
      <c r="V15" s="95">
        <v>4351.9445855158519</v>
      </c>
      <c r="W15" s="95">
        <v>4573.923987511891</v>
      </c>
      <c r="X15" s="95">
        <v>4760.9631841459059</v>
      </c>
      <c r="Y15" s="95">
        <v>6212.132216600181</v>
      </c>
      <c r="Z15" s="95">
        <v>5911.347079164846</v>
      </c>
      <c r="AA15" s="95">
        <v>5073.1139220040222</v>
      </c>
      <c r="AB15" s="95">
        <v>4804.096332878582</v>
      </c>
      <c r="AC15" s="95">
        <v>7749.5042689853317</v>
      </c>
      <c r="AD15" s="95">
        <v>7560.9718045045393</v>
      </c>
      <c r="AE15" s="95">
        <v>7251.098588465843</v>
      </c>
      <c r="AF15" s="95">
        <v>7681.4401338957323</v>
      </c>
      <c r="AG15" s="95">
        <v>8188.6900193756355</v>
      </c>
      <c r="AH15" s="95">
        <v>9771.9235752647492</v>
      </c>
      <c r="AI15" s="95">
        <f>J15-AF15-AG15-AH15</f>
        <v>8435.3964400532514</v>
      </c>
      <c r="AJ15" s="95">
        <v>10289.799532620993</v>
      </c>
      <c r="AK15" s="95">
        <v>12394.367090379281</v>
      </c>
      <c r="AL15" s="95">
        <v>13447.407466201623</v>
      </c>
      <c r="AM15" s="95">
        <v>10457.512355273777</v>
      </c>
      <c r="AN15" s="95">
        <f>'Historical Financials USD_EN'!AN15*'Historical Financials THB_EN'!$AN$8</f>
        <v>9604.2935179112392</v>
      </c>
      <c r="AO15" s="95">
        <v>11418.99928215523</v>
      </c>
      <c r="AP15" s="95">
        <v>8593.0027508083658</v>
      </c>
      <c r="AQ15" s="95">
        <f>L15-(AN15+AO15+AP15)</f>
        <v>5986.3399778651583</v>
      </c>
      <c r="AR15" s="95">
        <f>'Historical Financials USD_EN'!AR15*'Historical Financials THB_EN'!$AR$8</f>
        <v>9502.4245247159579</v>
      </c>
      <c r="AS15" s="95">
        <f>SUM('Historical Financials USD_EN'!AR15:AS15)*31.605-AR15</f>
        <v>9721.5622568343224</v>
      </c>
      <c r="AT15" s="95">
        <f>SUM('Historical Financials USD_EN'!$AR15:AT15)*31.5138-SUM($AR15:AS15)</f>
        <v>7842.4244053030416</v>
      </c>
      <c r="AU15" s="97">
        <f>SUM('Historical Financials USD_EN'!$AR15:AU15)*31.2934-SUM($AR15:AT15)</f>
        <v>7780.4191875789038</v>
      </c>
      <c r="AV15" s="98"/>
      <c r="AW15" s="108">
        <f>AB15+AC15</f>
        <v>12553.600601863913</v>
      </c>
      <c r="AX15" s="108">
        <f>AD15+AE15</f>
        <v>14812.070392970381</v>
      </c>
      <c r="AY15" s="108">
        <f>AF15+AG15</f>
        <v>15870.130153271368</v>
      </c>
      <c r="AZ15" s="108">
        <f>AH15+AI15</f>
        <v>18207.320015318001</v>
      </c>
      <c r="BA15" s="108">
        <f>AJ15+AK15</f>
        <v>22684.166623000274</v>
      </c>
      <c r="BB15" s="108">
        <f>AL15+AM15</f>
        <v>23904.9198214754</v>
      </c>
      <c r="BC15" s="109">
        <f t="shared" si="3"/>
        <v>21023.292800066469</v>
      </c>
      <c r="BD15" s="101"/>
      <c r="BE15" s="102">
        <v>29616.295550874835</v>
      </c>
      <c r="BF15" s="34">
        <f t="shared" si="4"/>
        <v>9325.5770928018756</v>
      </c>
      <c r="BG15" s="103">
        <f>AS15+AR15+AQ15+AP15-O15</f>
        <v>-1043.5008642084213</v>
      </c>
      <c r="BH15" s="46">
        <v>0</v>
      </c>
      <c r="BI15" s="46">
        <v>-3.529094101395458E-7</v>
      </c>
      <c r="BJ15" s="46">
        <v>0</v>
      </c>
      <c r="BK15" s="46">
        <v>0</v>
      </c>
      <c r="BL15" s="46">
        <v>0</v>
      </c>
      <c r="BM15" s="46">
        <v>-18328.801418058109</v>
      </c>
      <c r="BN15" s="46">
        <v>10983.383160595273</v>
      </c>
      <c r="BO15" s="104">
        <v>8507.7816793457096</v>
      </c>
      <c r="BP15" s="46"/>
      <c r="BQ15" s="46">
        <f>BS15-BR15</f>
        <v>21.539749983661956</v>
      </c>
      <c r="BR15" s="46">
        <v>63.681158419776715</v>
      </c>
      <c r="BS15" s="46">
        <v>85.220908403438671</v>
      </c>
      <c r="BV15" s="70"/>
      <c r="BW15" s="34"/>
      <c r="BX15" s="34"/>
    </row>
    <row r="16" spans="1:76" s="119" customFormat="1">
      <c r="A16" s="111" t="s">
        <v>1</v>
      </c>
      <c r="B16" s="112" t="s">
        <v>83</v>
      </c>
      <c r="C16" s="113">
        <v>-3471</v>
      </c>
      <c r="D16" s="113">
        <v>-4776</v>
      </c>
      <c r="E16" s="113">
        <v>-6719.134</v>
      </c>
      <c r="F16" s="113">
        <v>-6841.1541942066842</v>
      </c>
      <c r="G16" s="113">
        <v>-7898.0908924827836</v>
      </c>
      <c r="H16" s="113">
        <v>-9325.0059999999994</v>
      </c>
      <c r="I16" s="113">
        <v>-11061.434999999999</v>
      </c>
      <c r="J16" s="113">
        <v>-12108.697</v>
      </c>
      <c r="K16" s="113">
        <v>-14268.609350909201</v>
      </c>
      <c r="L16" s="114">
        <v>-17034.147799999999</v>
      </c>
      <c r="M16" s="114">
        <v>-20469.237142000002</v>
      </c>
      <c r="N16" s="114">
        <f>SUM(AN16:AQ16)</f>
        <v>-17034.147799999999</v>
      </c>
      <c r="O16" s="114">
        <f>SUM(AR16:AU16)</f>
        <v>-20469.237142000002</v>
      </c>
      <c r="P16" s="115">
        <v>-1723</v>
      </c>
      <c r="Q16" s="115">
        <v>-1650.4990000000003</v>
      </c>
      <c r="R16" s="115">
        <v>-1796.0149999999999</v>
      </c>
      <c r="S16" s="115">
        <v>-1881.6859999999997</v>
      </c>
      <c r="T16" s="115">
        <v>-1868.6755188157856</v>
      </c>
      <c r="U16" s="115">
        <v>-1995.1601315485984</v>
      </c>
      <c r="V16" s="115">
        <v>-2035.2067541215606</v>
      </c>
      <c r="W16" s="115">
        <v>-1999.048487996839</v>
      </c>
      <c r="X16" s="115">
        <v>-2058.8585335106204</v>
      </c>
      <c r="Y16" s="115">
        <v>-2360.9214664893798</v>
      </c>
      <c r="Z16" s="115">
        <v>-2398.123</v>
      </c>
      <c r="AA16" s="115">
        <f>H16-X16-Y16-Z16</f>
        <v>-2507.1029999999996</v>
      </c>
      <c r="AB16" s="115">
        <v>-2342.018</v>
      </c>
      <c r="AC16" s="115">
        <v>-2945.6260000000002</v>
      </c>
      <c r="AD16" s="115">
        <v>-2837.0637669999996</v>
      </c>
      <c r="AE16" s="115">
        <f>I16-AB16-AC16-AD16</f>
        <v>-2936.7272329999996</v>
      </c>
      <c r="AF16" s="115">
        <v>-2809.0079999999998</v>
      </c>
      <c r="AG16" s="115">
        <v>-2874.5037870000006</v>
      </c>
      <c r="AH16" s="115">
        <v>-3132.222213</v>
      </c>
      <c r="AI16" s="115">
        <f>J16-AF16-AG16-AH16</f>
        <v>-3292.9629999999997</v>
      </c>
      <c r="AJ16" s="115">
        <v>-3050.6260000000002</v>
      </c>
      <c r="AK16" s="115">
        <v>-3218.406223</v>
      </c>
      <c r="AL16" s="115">
        <v>-3830.945126999999</v>
      </c>
      <c r="AM16" s="115">
        <v>-4168.6320009092015</v>
      </c>
      <c r="AN16" s="115">
        <f>'Historical Financials USD_EN'!AN16*'Historical Financials THB_EN'!$AN$8</f>
        <v>-3986.019178</v>
      </c>
      <c r="AO16" s="115">
        <v>-4111.3987018465723</v>
      </c>
      <c r="AP16" s="115">
        <v>-4473.1475201534267</v>
      </c>
      <c r="AQ16" s="115">
        <f>L16-(AN16+AO16+AP16)</f>
        <v>-4463.5823999999993</v>
      </c>
      <c r="AR16" s="115">
        <f>'Historical Financials USD_EN'!AR16*'Historical Financials THB_EN'!$AR$8</f>
        <v>-4880.2205469999999</v>
      </c>
      <c r="AS16" s="115">
        <f>SUM('Historical Financials USD_EN'!AR16:AS16)*31.605-AR16</f>
        <v>-5227.8387468558822</v>
      </c>
      <c r="AT16" s="115">
        <f>SUM('Historical Financials USD_EN'!$AR16:AT16)*31.5138-SUM($AR16:AS16)</f>
        <v>-5028.4626301441167</v>
      </c>
      <c r="AU16" s="116">
        <f>SUM('Historical Financials USD_EN'!$AR16:AU16)*31.2934-SUM($AR16:AT16)</f>
        <v>-5332.715218000003</v>
      </c>
      <c r="AV16" s="98"/>
      <c r="AW16" s="113">
        <f>AB16+AC16</f>
        <v>-5287.6440000000002</v>
      </c>
      <c r="AX16" s="113">
        <f>AD16+AE16</f>
        <v>-5773.7909999999993</v>
      </c>
      <c r="AY16" s="113">
        <f>AF16+AG16</f>
        <v>-5683.5117870000004</v>
      </c>
      <c r="AZ16" s="113">
        <f>AH16+AI16</f>
        <v>-6425.1852129999997</v>
      </c>
      <c r="BA16" s="113">
        <f>AJ16+AK16</f>
        <v>-6269.0322230000002</v>
      </c>
      <c r="BB16" s="113">
        <f>AL16+AM16</f>
        <v>-7999.5771279092005</v>
      </c>
      <c r="BC16" s="117">
        <f t="shared" si="3"/>
        <v>-8097.4178798465728</v>
      </c>
      <c r="BD16" s="101"/>
      <c r="BE16" s="113">
        <v>-12570.565399999999</v>
      </c>
      <c r="BF16" s="34">
        <f t="shared" si="4"/>
        <v>937.15279224422557</v>
      </c>
      <c r="BG16" s="103">
        <f t="shared" ref="BG16:BG42" si="5">AS16+AR16+AQ16+AP16-O16</f>
        <v>1424.4479279906918</v>
      </c>
      <c r="BH16" s="46">
        <v>0</v>
      </c>
      <c r="BI16" s="46">
        <v>0</v>
      </c>
      <c r="BJ16" s="46">
        <v>0</v>
      </c>
      <c r="BK16" s="46">
        <v>0</v>
      </c>
      <c r="BL16" s="46">
        <v>0</v>
      </c>
      <c r="BM16" s="46">
        <v>4506.3705005003558</v>
      </c>
      <c r="BN16" s="46">
        <v>-5150.8009521848817</v>
      </c>
      <c r="BO16" s="118">
        <v>-4078.0416729716926</v>
      </c>
      <c r="BP16" s="46"/>
      <c r="BQ16" s="46">
        <f>BS16-BR16</f>
        <v>-197.28675302830763</v>
      </c>
      <c r="BR16" s="46">
        <v>-197.81909415342702</v>
      </c>
      <c r="BS16" s="46">
        <v>-395.10584718173465</v>
      </c>
      <c r="BV16" s="34"/>
      <c r="BW16" s="34"/>
      <c r="BX16" s="34"/>
    </row>
    <row r="17" spans="1:76" s="110" customFormat="1">
      <c r="A17" s="93" t="s">
        <v>85</v>
      </c>
      <c r="B17" s="94" t="s">
        <v>83</v>
      </c>
      <c r="C17" s="95">
        <f t="shared" ref="C17:AU17" si="6">C15+C16</f>
        <v>9127.892037187703</v>
      </c>
      <c r="D17" s="95">
        <f t="shared" si="6"/>
        <v>12117.61615875503</v>
      </c>
      <c r="E17" s="95">
        <f t="shared" si="6"/>
        <v>7621.9028547064645</v>
      </c>
      <c r="F17" s="95">
        <f t="shared" si="6"/>
        <v>7842.0767395413231</v>
      </c>
      <c r="G17" s="95">
        <f t="shared" si="6"/>
        <v>10560.184750287435</v>
      </c>
      <c r="H17" s="95">
        <f t="shared" si="6"/>
        <v>12632.550401914954</v>
      </c>
      <c r="I17" s="95">
        <f t="shared" si="6"/>
        <v>16304.235995187208</v>
      </c>
      <c r="J17" s="95">
        <f t="shared" si="6"/>
        <v>21968.75316858937</v>
      </c>
      <c r="K17" s="95">
        <f t="shared" si="6"/>
        <v>32320.477093566464</v>
      </c>
      <c r="L17" s="96">
        <f t="shared" si="6"/>
        <v>18568.487728739994</v>
      </c>
      <c r="M17" s="96">
        <f t="shared" si="6"/>
        <v>14377.614783012508</v>
      </c>
      <c r="N17" s="96">
        <f t="shared" si="6"/>
        <v>18568.487728739994</v>
      </c>
      <c r="O17" s="96">
        <f t="shared" si="6"/>
        <v>14377.593232432224</v>
      </c>
      <c r="P17" s="95">
        <f t="shared" si="6"/>
        <v>1005.9290302383843</v>
      </c>
      <c r="Q17" s="95">
        <f t="shared" si="6"/>
        <v>2323.3996550615771</v>
      </c>
      <c r="R17" s="95">
        <f t="shared" si="6"/>
        <v>2200.4169668739646</v>
      </c>
      <c r="S17" s="95">
        <f t="shared" si="6"/>
        <v>2102.2852815740889</v>
      </c>
      <c r="T17" s="95">
        <f t="shared" si="6"/>
        <v>2696.0403562032316</v>
      </c>
      <c r="U17" s="95">
        <f t="shared" si="6"/>
        <v>2972.531063174858</v>
      </c>
      <c r="V17" s="95">
        <f t="shared" si="6"/>
        <v>2316.7378313942913</v>
      </c>
      <c r="W17" s="95">
        <f t="shared" si="6"/>
        <v>2574.8754995150521</v>
      </c>
      <c r="X17" s="95">
        <f t="shared" si="6"/>
        <v>2702.1046506352855</v>
      </c>
      <c r="Y17" s="95">
        <f t="shared" si="6"/>
        <v>3851.2107501108012</v>
      </c>
      <c r="Z17" s="95">
        <f t="shared" si="6"/>
        <v>3513.224079164846</v>
      </c>
      <c r="AA17" s="95">
        <f t="shared" si="6"/>
        <v>2566.0109220040226</v>
      </c>
      <c r="AB17" s="95">
        <f t="shared" si="6"/>
        <v>2462.0783328785819</v>
      </c>
      <c r="AC17" s="95">
        <v>4803.8782689853315</v>
      </c>
      <c r="AD17" s="95">
        <f t="shared" si="6"/>
        <v>4723.9080375045396</v>
      </c>
      <c r="AE17" s="95">
        <f t="shared" si="6"/>
        <v>4314.3713554658434</v>
      </c>
      <c r="AF17" s="95">
        <f t="shared" si="6"/>
        <v>4872.4321338957325</v>
      </c>
      <c r="AG17" s="95">
        <f t="shared" si="6"/>
        <v>5314.186232375635</v>
      </c>
      <c r="AH17" s="95">
        <f t="shared" si="6"/>
        <v>6639.7013622647492</v>
      </c>
      <c r="AI17" s="95">
        <f t="shared" si="6"/>
        <v>5142.4334400532516</v>
      </c>
      <c r="AJ17" s="95">
        <f t="shared" si="6"/>
        <v>7239.1735326209928</v>
      </c>
      <c r="AK17" s="95">
        <f t="shared" si="6"/>
        <v>9175.9608673792809</v>
      </c>
      <c r="AL17" s="95">
        <f t="shared" si="6"/>
        <v>9616.4623392016238</v>
      </c>
      <c r="AM17" s="95">
        <f t="shared" si="6"/>
        <v>6288.8803543645754</v>
      </c>
      <c r="AN17" s="95">
        <f t="shared" si="6"/>
        <v>5618.2743399112387</v>
      </c>
      <c r="AO17" s="95">
        <f t="shared" si="6"/>
        <v>7307.6005803086573</v>
      </c>
      <c r="AP17" s="95">
        <f t="shared" si="6"/>
        <v>4119.8552306549391</v>
      </c>
      <c r="AQ17" s="95">
        <f t="shared" si="6"/>
        <v>1522.757577865159</v>
      </c>
      <c r="AR17" s="95">
        <f t="shared" si="6"/>
        <v>4622.203977715958</v>
      </c>
      <c r="AS17" s="95">
        <f t="shared" si="6"/>
        <v>4493.7235099784402</v>
      </c>
      <c r="AT17" s="95">
        <f t="shared" si="6"/>
        <v>2813.9617751589249</v>
      </c>
      <c r="AU17" s="97">
        <f t="shared" si="6"/>
        <v>2447.7039695789008</v>
      </c>
      <c r="AV17" s="98"/>
      <c r="AW17" s="108">
        <f t="shared" ref="AW17:BB17" si="7">AW15+AW16</f>
        <v>7265.9566018639125</v>
      </c>
      <c r="AX17" s="108">
        <f t="shared" si="7"/>
        <v>9038.2793929703821</v>
      </c>
      <c r="AY17" s="108">
        <f t="shared" si="7"/>
        <v>10186.618366271367</v>
      </c>
      <c r="AZ17" s="108">
        <f t="shared" si="7"/>
        <v>11782.134802318</v>
      </c>
      <c r="BA17" s="108">
        <f t="shared" si="7"/>
        <v>16415.134400000272</v>
      </c>
      <c r="BB17" s="108">
        <f t="shared" si="7"/>
        <v>15905.342693566199</v>
      </c>
      <c r="BC17" s="109">
        <f t="shared" si="3"/>
        <v>12925.874920219896</v>
      </c>
      <c r="BD17" s="101"/>
      <c r="BE17" s="101"/>
      <c r="BF17" s="34">
        <f t="shared" si="4"/>
        <v>10262.729885046101</v>
      </c>
      <c r="BG17" s="103">
        <f t="shared" si="5"/>
        <v>380.94706378227238</v>
      </c>
      <c r="BH17" s="46">
        <v>0</v>
      </c>
      <c r="BI17" s="46">
        <v>-3.529094101395458E-7</v>
      </c>
      <c r="BJ17" s="46">
        <v>0</v>
      </c>
      <c r="BK17" s="46">
        <v>0</v>
      </c>
      <c r="BL17" s="46">
        <v>0</v>
      </c>
      <c r="BM17" s="46">
        <v>-13822.430917557751</v>
      </c>
      <c r="BN17" s="46">
        <v>5832.5822084103911</v>
      </c>
      <c r="BO17" s="108">
        <f>BO15+BO16</f>
        <v>4429.740006374017</v>
      </c>
      <c r="BP17" s="46"/>
      <c r="BQ17" s="46"/>
      <c r="BR17" s="46"/>
      <c r="BV17" s="70"/>
      <c r="BW17" s="34"/>
      <c r="BX17" s="34"/>
    </row>
    <row r="18" spans="1:76" s="119" customFormat="1">
      <c r="A18" s="120" t="s">
        <v>86</v>
      </c>
      <c r="B18" s="121" t="s">
        <v>83</v>
      </c>
      <c r="C18" s="88">
        <v>-1296</v>
      </c>
      <c r="D18" s="88">
        <v>-1883</v>
      </c>
      <c r="E18" s="88">
        <v>-3174.52</v>
      </c>
      <c r="F18" s="88">
        <v>-3627.252</v>
      </c>
      <c r="G18" s="88">
        <v>-3480.7125652115283</v>
      </c>
      <c r="H18" s="88">
        <v>-3580.3270000000002</v>
      </c>
      <c r="I18" s="88">
        <v>-4097.96</v>
      </c>
      <c r="J18" s="88">
        <v>-3762.0390000000002</v>
      </c>
      <c r="K18" s="88">
        <v>-3980.2235310000001</v>
      </c>
      <c r="L18" s="122">
        <v>-5431.9699000000001</v>
      </c>
      <c r="M18" s="122">
        <v>-7481.8227010000001</v>
      </c>
      <c r="N18" s="122">
        <f>SUM(AN18:AQ18)</f>
        <v>-5431.9699000000001</v>
      </c>
      <c r="O18" s="122">
        <f>SUM(AR18:AU18)</f>
        <v>-7481.8227010000001</v>
      </c>
      <c r="P18" s="88">
        <v>-808</v>
      </c>
      <c r="Q18" s="88">
        <v>-890.20799999999997</v>
      </c>
      <c r="R18" s="88">
        <v>-894.39800000000014</v>
      </c>
      <c r="S18" s="88">
        <v>-1034.646</v>
      </c>
      <c r="T18" s="88">
        <v>-855.54600000000005</v>
      </c>
      <c r="U18" s="88">
        <v>-906.56</v>
      </c>
      <c r="V18" s="88">
        <v>-891.04800000000012</v>
      </c>
      <c r="W18" s="88">
        <v>-827.55856521152816</v>
      </c>
      <c r="X18" s="88">
        <v>-816.24099999999999</v>
      </c>
      <c r="Y18" s="88">
        <v>-892.27700000000016</v>
      </c>
      <c r="Z18" s="88">
        <v>-904.83296968436878</v>
      </c>
      <c r="AA18" s="88">
        <v>-966.97603031563108</v>
      </c>
      <c r="AB18" s="88">
        <v>-946.87699999999995</v>
      </c>
      <c r="AC18" s="88">
        <v>-1076.7414327167448</v>
      </c>
      <c r="AD18" s="88">
        <v>-1062.553567283255</v>
      </c>
      <c r="AE18" s="88">
        <f>I18-AB18-AC18-AD18</f>
        <v>-1011.7880000000002</v>
      </c>
      <c r="AF18" s="88">
        <v>-985.45999999999992</v>
      </c>
      <c r="AG18" s="88">
        <v>-981.21041957443924</v>
      </c>
      <c r="AH18" s="88">
        <v>-953.43658042556103</v>
      </c>
      <c r="AI18" s="88">
        <f>J18-AF18-AG18-AH18</f>
        <v>-841.93200000000002</v>
      </c>
      <c r="AJ18" s="88">
        <v>-854.12900000000002</v>
      </c>
      <c r="AK18" s="88">
        <v>-796.34699999999998</v>
      </c>
      <c r="AL18" s="88">
        <v>-1036.365</v>
      </c>
      <c r="AM18" s="88">
        <v>-1293.3825310000002</v>
      </c>
      <c r="AN18" s="88">
        <f>'Historical Financials USD_EN'!AN18*'Historical Financials THB_EN'!$AN$8</f>
        <v>-1340.666391</v>
      </c>
      <c r="AO18" s="88">
        <v>-1380.0692219021612</v>
      </c>
      <c r="AP18" s="88">
        <v>-1420.3143870978392</v>
      </c>
      <c r="AQ18" s="88">
        <f>L18-(AN18+AO18+AP18)</f>
        <v>-1290.9198999999999</v>
      </c>
      <c r="AR18" s="88">
        <f>'Historical Financials USD_EN'!AR18*'Historical Financials THB_EN'!$AR$8</f>
        <v>-2139.8049999999998</v>
      </c>
      <c r="AS18" s="88">
        <f>SUM('Historical Financials USD_EN'!AR18:AS18)*31.605-AR18</f>
        <v>-1693.2673796809554</v>
      </c>
      <c r="AT18" s="88">
        <f>SUM('Historical Financials USD_EN'!$AR18:AT18)*31.5138-SUM($AR18:AS18)</f>
        <v>-1853.0506203190444</v>
      </c>
      <c r="AU18" s="89">
        <f>SUM('Historical Financials USD_EN'!$AR18:AU18)*31.2934-SUM($AR18:AT18)</f>
        <v>-1795.6997010000005</v>
      </c>
      <c r="AV18" s="98"/>
      <c r="AW18" s="123">
        <f>AB18+AC18</f>
        <v>-2023.6184327167448</v>
      </c>
      <c r="AX18" s="123">
        <f>AD18+AE18</f>
        <v>-2074.3415672832552</v>
      </c>
      <c r="AY18" s="123">
        <f>AF18+AG18</f>
        <v>-1966.6704195744392</v>
      </c>
      <c r="AZ18" s="123">
        <f>AH18+AI18</f>
        <v>-1795.368580425561</v>
      </c>
      <c r="BA18" s="123">
        <f>AJ18+AK18</f>
        <v>-1650.4760000000001</v>
      </c>
      <c r="BB18" s="123">
        <f>AL18+AM18</f>
        <v>-2329.747531</v>
      </c>
      <c r="BC18" s="124">
        <f t="shared" si="3"/>
        <v>-2720.7356129021609</v>
      </c>
      <c r="BD18" s="101"/>
      <c r="BE18" s="123">
        <v>-4141.05</v>
      </c>
      <c r="BF18" s="34">
        <f t="shared" si="4"/>
        <v>381.48675609783913</v>
      </c>
      <c r="BG18" s="103">
        <f t="shared" si="5"/>
        <v>937.5160342212057</v>
      </c>
      <c r="BH18" s="46">
        <v>0</v>
      </c>
      <c r="BI18" s="46">
        <v>0</v>
      </c>
      <c r="BJ18" s="46">
        <v>0</v>
      </c>
      <c r="BK18" s="46">
        <v>0</v>
      </c>
      <c r="BL18" s="46">
        <v>0</v>
      </c>
      <c r="BM18" s="46">
        <v>2044.4184886881476</v>
      </c>
      <c r="BN18" s="46">
        <v>-2720.7356129021609</v>
      </c>
      <c r="BO18" s="125">
        <v>-1192.9079069021611</v>
      </c>
      <c r="BP18" s="46"/>
      <c r="BQ18" s="126"/>
      <c r="BR18" s="126">
        <v>-113.70324009783901</v>
      </c>
      <c r="BS18" s="127"/>
      <c r="BV18" s="34"/>
      <c r="BW18" s="34"/>
      <c r="BX18" s="34"/>
    </row>
    <row r="19" spans="1:76" s="119" customFormat="1">
      <c r="A19" s="120" t="s">
        <v>87</v>
      </c>
      <c r="B19" s="121" t="s">
        <v>83</v>
      </c>
      <c r="C19" s="115">
        <v>0</v>
      </c>
      <c r="D19" s="115">
        <v>-303</v>
      </c>
      <c r="E19" s="115">
        <v>-889.11</v>
      </c>
      <c r="F19" s="115">
        <v>-740.61799999999994</v>
      </c>
      <c r="G19" s="115">
        <v>-936.66100000000006</v>
      </c>
      <c r="H19" s="115">
        <v>-396.33799999999997</v>
      </c>
      <c r="I19" s="115">
        <v>-173.07599999999999</v>
      </c>
      <c r="J19" s="115">
        <v>28.405000000000001</v>
      </c>
      <c r="K19" s="115">
        <v>585.87669600000004</v>
      </c>
      <c r="L19" s="114">
        <v>5.3199870000000002</v>
      </c>
      <c r="M19" s="114">
        <v>142.81200000000001</v>
      </c>
      <c r="N19" s="114">
        <f>SUM(AN19:AQ19)</f>
        <v>5.3199870000000011</v>
      </c>
      <c r="O19" s="114">
        <f>SUM(AR19:AU19)</f>
        <v>142.81200000000001</v>
      </c>
      <c r="P19" s="115">
        <v>-177</v>
      </c>
      <c r="Q19" s="115">
        <v>-79.262999999999977</v>
      </c>
      <c r="R19" s="115">
        <v>-205.91300000000001</v>
      </c>
      <c r="S19" s="115">
        <v>-278.44199999999995</v>
      </c>
      <c r="T19" s="115">
        <v>-235.727</v>
      </c>
      <c r="U19" s="115">
        <v>-203.97099999999998</v>
      </c>
      <c r="V19" s="115">
        <v>-131.61800000000005</v>
      </c>
      <c r="W19" s="115">
        <v>-365.34500000000003</v>
      </c>
      <c r="X19" s="115">
        <v>-91.778000000000006</v>
      </c>
      <c r="Y19" s="115">
        <v>-31.884</v>
      </c>
      <c r="Z19" s="115">
        <v>-124.28400000000001</v>
      </c>
      <c r="AA19" s="115">
        <v>-148.39199999999997</v>
      </c>
      <c r="AB19" s="115">
        <v>-25.888999999999999</v>
      </c>
      <c r="AC19" s="115">
        <v>-44.401466595070929</v>
      </c>
      <c r="AD19" s="115">
        <v>-54.186533404929079</v>
      </c>
      <c r="AE19" s="115">
        <f>I19-AB19-AC19-AD19</f>
        <v>-48.598999999999975</v>
      </c>
      <c r="AF19" s="115">
        <v>146.482</v>
      </c>
      <c r="AG19" s="115">
        <v>-120.08924834169301</v>
      </c>
      <c r="AH19" s="115">
        <v>46.673248341693004</v>
      </c>
      <c r="AI19" s="115">
        <f>J19-AF19-AG19-AH19</f>
        <v>-44.660999999999994</v>
      </c>
      <c r="AJ19" s="115">
        <v>-42.195999999999998</v>
      </c>
      <c r="AK19" s="115">
        <v>206.36051499999999</v>
      </c>
      <c r="AL19" s="115">
        <v>479.14361300000002</v>
      </c>
      <c r="AM19" s="115">
        <v>-57.431431999999973</v>
      </c>
      <c r="AN19" s="115">
        <f>'Historical Financials USD_EN'!AN19*'Historical Financials THB_EN'!$AN$8</f>
        <v>-0.28733300000000001</v>
      </c>
      <c r="AO19" s="115">
        <v>-5.3096670000000001</v>
      </c>
      <c r="AP19" s="115">
        <v>-4.8389999999999995</v>
      </c>
      <c r="AQ19" s="115">
        <f>L19-(AN19+AO19+AP19)</f>
        <v>15.755987000000001</v>
      </c>
      <c r="AR19" s="115">
        <f>'Historical Financials USD_EN'!AR19*'Historical Financials THB_EN'!$AR$8</f>
        <v>14.942</v>
      </c>
      <c r="AS19" s="115">
        <f>SUM('Historical Financials USD_EN'!AR19:AS19)*31.605-AR19</f>
        <v>65.622881870130527</v>
      </c>
      <c r="AT19" s="115">
        <f>SUM('Historical Financials USD_EN'!$AR19:AT19)*31.5138-SUM($AR19:AS19)</f>
        <v>41.696837129869465</v>
      </c>
      <c r="AU19" s="116">
        <f>SUM('Historical Financials USD_EN'!$AR19:AU19)*31.2934-SUM($AR19:AT19)</f>
        <v>20.550281000000012</v>
      </c>
      <c r="AV19" s="98"/>
      <c r="AW19" s="113">
        <f>AB19+AC19</f>
        <v>-70.290466595070924</v>
      </c>
      <c r="AX19" s="113">
        <f>AD19+AE19</f>
        <v>-102.78553340492905</v>
      </c>
      <c r="AY19" s="113">
        <f>AF19+AG19</f>
        <v>26.392751658306992</v>
      </c>
      <c r="AZ19" s="113">
        <f>AH19+AI19</f>
        <v>2.0122483416930095</v>
      </c>
      <c r="BA19" s="113">
        <f>AJ19+AK19</f>
        <v>164.16451499999999</v>
      </c>
      <c r="BB19" s="113">
        <f>AL19+AM19</f>
        <v>421.71218100000004</v>
      </c>
      <c r="BC19" s="117">
        <f t="shared" si="3"/>
        <v>-5.5970000000000004</v>
      </c>
      <c r="BD19" s="101"/>
      <c r="BE19" s="113">
        <v>-10.436</v>
      </c>
      <c r="BF19" s="34">
        <f t="shared" si="4"/>
        <v>410.79519400000004</v>
      </c>
      <c r="BG19" s="103">
        <f t="shared" si="5"/>
        <v>-51.330131129869471</v>
      </c>
      <c r="BH19" s="46">
        <v>0</v>
      </c>
      <c r="BI19" s="46">
        <v>0</v>
      </c>
      <c r="BJ19" s="46">
        <v>0</v>
      </c>
      <c r="BK19" s="46">
        <v>0</v>
      </c>
      <c r="BL19" s="46">
        <v>0</v>
      </c>
      <c r="BM19" s="46">
        <v>395.70690086458529</v>
      </c>
      <c r="BN19" s="46">
        <v>-5.5970000000000004</v>
      </c>
      <c r="BO19" s="113">
        <v>-4.8389999999999995</v>
      </c>
      <c r="BP19" s="46"/>
      <c r="BQ19" s="46"/>
      <c r="BR19" s="46"/>
      <c r="BV19" s="34"/>
      <c r="BW19" s="34"/>
      <c r="BX19" s="34"/>
    </row>
    <row r="20" spans="1:76" s="110" customFormat="1">
      <c r="A20" s="93" t="s">
        <v>88</v>
      </c>
      <c r="B20" s="94" t="s">
        <v>83</v>
      </c>
      <c r="C20" s="95">
        <f t="shared" ref="C20:Z20" si="8">C17+C18+C19</f>
        <v>7831.892037187703</v>
      </c>
      <c r="D20" s="95">
        <f t="shared" si="8"/>
        <v>9931.6161587550305</v>
      </c>
      <c r="E20" s="95">
        <f t="shared" si="8"/>
        <v>3558.2728547064639</v>
      </c>
      <c r="F20" s="95">
        <f t="shared" si="8"/>
        <v>3474.2067395413237</v>
      </c>
      <c r="G20" s="95">
        <f t="shared" si="8"/>
        <v>6142.8111850759069</v>
      </c>
      <c r="H20" s="95">
        <f t="shared" si="8"/>
        <v>8655.8854019149549</v>
      </c>
      <c r="I20" s="95">
        <f t="shared" si="8"/>
        <v>12033.199995187208</v>
      </c>
      <c r="J20" s="95">
        <f t="shared" si="8"/>
        <v>18235.119168589368</v>
      </c>
      <c r="K20" s="95">
        <f t="shared" si="8"/>
        <v>28926.130258566463</v>
      </c>
      <c r="L20" s="96">
        <f t="shared" si="8"/>
        <v>13141.837815739995</v>
      </c>
      <c r="M20" s="96">
        <f t="shared" si="8"/>
        <v>7038.6040820125081</v>
      </c>
      <c r="N20" s="96">
        <f t="shared" si="8"/>
        <v>13141.837815739995</v>
      </c>
      <c r="O20" s="96">
        <f t="shared" si="8"/>
        <v>7038.5825314322237</v>
      </c>
      <c r="P20" s="95">
        <f t="shared" si="8"/>
        <v>20.929030238384257</v>
      </c>
      <c r="Q20" s="95">
        <f t="shared" si="8"/>
        <v>1353.928655061577</v>
      </c>
      <c r="R20" s="95">
        <f t="shared" si="8"/>
        <v>1100.1059668739645</v>
      </c>
      <c r="S20" s="95">
        <f t="shared" si="8"/>
        <v>789.19728157408895</v>
      </c>
      <c r="T20" s="95">
        <f t="shared" si="8"/>
        <v>1604.7673562032314</v>
      </c>
      <c r="U20" s="95">
        <f t="shared" si="8"/>
        <v>1862.000063174858</v>
      </c>
      <c r="V20" s="95">
        <f t="shared" si="8"/>
        <v>1294.0718313942912</v>
      </c>
      <c r="W20" s="95">
        <f t="shared" si="8"/>
        <v>1381.9719343035238</v>
      </c>
      <c r="X20" s="95">
        <f t="shared" si="8"/>
        <v>1794.0856506352854</v>
      </c>
      <c r="Y20" s="95">
        <f t="shared" si="8"/>
        <v>2927.0497501108011</v>
      </c>
      <c r="Z20" s="95">
        <f t="shared" si="8"/>
        <v>2484.107109480477</v>
      </c>
      <c r="AA20" s="95">
        <f>AA17+AA18+AA19</f>
        <v>1450.6428916883915</v>
      </c>
      <c r="AB20" s="95">
        <f>AB17+AB18+AB19</f>
        <v>1489.3123328785821</v>
      </c>
      <c r="AC20" s="95">
        <v>3682.7353696735158</v>
      </c>
      <c r="AD20" s="95">
        <f t="shared" ref="AD20:AU20" si="9">AD17+AD18+AD19</f>
        <v>3607.1679368163559</v>
      </c>
      <c r="AE20" s="95">
        <f t="shared" si="9"/>
        <v>3253.9843554658428</v>
      </c>
      <c r="AF20" s="95">
        <f t="shared" si="9"/>
        <v>4033.4541338957324</v>
      </c>
      <c r="AG20" s="95">
        <f t="shared" si="9"/>
        <v>4212.8865644595026</v>
      </c>
      <c r="AH20" s="95">
        <f t="shared" si="9"/>
        <v>5732.9380301808806</v>
      </c>
      <c r="AI20" s="95">
        <f t="shared" si="9"/>
        <v>4255.8404400532518</v>
      </c>
      <c r="AJ20" s="95">
        <f t="shared" si="9"/>
        <v>6342.848532620993</v>
      </c>
      <c r="AK20" s="95">
        <f t="shared" si="9"/>
        <v>8585.9743823792815</v>
      </c>
      <c r="AL20" s="95">
        <f t="shared" si="9"/>
        <v>9059.2409522016242</v>
      </c>
      <c r="AM20" s="95">
        <f t="shared" si="9"/>
        <v>4938.0663913645749</v>
      </c>
      <c r="AN20" s="95">
        <f t="shared" si="9"/>
        <v>4277.3206159112387</v>
      </c>
      <c r="AO20" s="95">
        <f t="shared" si="9"/>
        <v>5922.2216914064957</v>
      </c>
      <c r="AP20" s="95">
        <f t="shared" si="9"/>
        <v>2694.7018435570999</v>
      </c>
      <c r="AQ20" s="95">
        <f t="shared" si="9"/>
        <v>247.5936648651591</v>
      </c>
      <c r="AR20" s="95">
        <f t="shared" si="9"/>
        <v>2497.3409777159582</v>
      </c>
      <c r="AS20" s="95">
        <f t="shared" si="9"/>
        <v>2866.0790121676155</v>
      </c>
      <c r="AT20" s="95">
        <f t="shared" si="9"/>
        <v>1002.6079919697499</v>
      </c>
      <c r="AU20" s="97">
        <f t="shared" si="9"/>
        <v>672.55454957890038</v>
      </c>
      <c r="AV20" s="98"/>
      <c r="AW20" s="108">
        <f t="shared" ref="AW20:BC20" si="10">AW17+AW18+AW19</f>
        <v>5172.0477025520968</v>
      </c>
      <c r="AX20" s="108">
        <f t="shared" si="10"/>
        <v>6861.1522922821978</v>
      </c>
      <c r="AY20" s="108">
        <f t="shared" si="10"/>
        <v>8246.3406983552341</v>
      </c>
      <c r="AZ20" s="108">
        <f t="shared" si="10"/>
        <v>9988.7784702341305</v>
      </c>
      <c r="BA20" s="108">
        <f t="shared" si="10"/>
        <v>14928.822915000272</v>
      </c>
      <c r="BB20" s="108">
        <f t="shared" si="10"/>
        <v>13997.307343566199</v>
      </c>
      <c r="BC20" s="109">
        <f t="shared" si="10"/>
        <v>10199.542307317735</v>
      </c>
      <c r="BD20" s="101"/>
      <c r="BE20" s="101"/>
      <c r="BF20" s="34">
        <f t="shared" si="4"/>
        <v>11055.011835143936</v>
      </c>
      <c r="BG20" s="103">
        <f t="shared" si="5"/>
        <v>1267.132966873608</v>
      </c>
      <c r="BH20" s="46">
        <v>0</v>
      </c>
      <c r="BI20" s="46">
        <v>-3.529094101395458E-7</v>
      </c>
      <c r="BJ20" s="46">
        <v>0</v>
      </c>
      <c r="BK20" s="46">
        <v>0</v>
      </c>
      <c r="BL20" s="46">
        <v>0</v>
      </c>
      <c r="BM20" s="46">
        <v>-11382.305528005016</v>
      </c>
      <c r="BN20" s="46">
        <v>3106.2495955082304</v>
      </c>
      <c r="BO20" s="108">
        <f>BO17+BO18+BO19</f>
        <v>3231.9930994718561</v>
      </c>
      <c r="BP20" s="46"/>
      <c r="BQ20" s="46"/>
      <c r="BR20" s="46"/>
      <c r="BV20" s="70"/>
      <c r="BW20" s="34"/>
      <c r="BX20" s="34"/>
    </row>
    <row r="21" spans="1:76" s="119" customFormat="1">
      <c r="A21" s="120" t="s">
        <v>89</v>
      </c>
      <c r="B21" s="121" t="s">
        <v>83</v>
      </c>
      <c r="C21" s="88">
        <v>-488</v>
      </c>
      <c r="D21" s="88">
        <v>-742</v>
      </c>
      <c r="E21" s="88">
        <v>-579.75699999999995</v>
      </c>
      <c r="F21" s="88">
        <v>-302.488</v>
      </c>
      <c r="G21" s="88">
        <v>-451.21590480265303</v>
      </c>
      <c r="H21" s="88">
        <v>-826.68800011950805</v>
      </c>
      <c r="I21" s="88">
        <v>-1313.491</v>
      </c>
      <c r="J21" s="88">
        <v>-2850.4249850000001</v>
      </c>
      <c r="K21" s="88">
        <v>-4190.5343759999996</v>
      </c>
      <c r="L21" s="122">
        <v>-1233.7545749999999</v>
      </c>
      <c r="M21" s="122">
        <v>-79.082105999999996</v>
      </c>
      <c r="N21" s="122">
        <f>SUM(AN21:AQ21)</f>
        <v>-1233.7545749999999</v>
      </c>
      <c r="O21" s="122">
        <f>SUM(AR21:AU21)</f>
        <v>-79.082106000000067</v>
      </c>
      <c r="P21" s="88">
        <v>-77.275999999999996</v>
      </c>
      <c r="Q21" s="88">
        <v>-102.13000000000001</v>
      </c>
      <c r="R21" s="88">
        <v>-148.04000000000002</v>
      </c>
      <c r="S21" s="88">
        <v>24.958000000000027</v>
      </c>
      <c r="T21" s="88">
        <v>-107.085013</v>
      </c>
      <c r="U21" s="88">
        <v>-204.29498699999999</v>
      </c>
      <c r="V21" s="88">
        <v>-178.54470904200002</v>
      </c>
      <c r="W21" s="88">
        <v>38.708804239346989</v>
      </c>
      <c r="X21" s="88">
        <v>-169.807561386749</v>
      </c>
      <c r="Y21" s="88">
        <v>-283.12132261325098</v>
      </c>
      <c r="Z21" s="88">
        <v>-270.34557582981807</v>
      </c>
      <c r="AA21" s="88">
        <v>-103.41354028968999</v>
      </c>
      <c r="AB21" s="88">
        <v>-211.22981999999999</v>
      </c>
      <c r="AC21" s="88">
        <v>-679.55443700000001</v>
      </c>
      <c r="AD21" s="88">
        <v>-323.81322699999987</v>
      </c>
      <c r="AE21" s="88">
        <f>I21-AB21-AC21-AD21</f>
        <v>-98.893516000000091</v>
      </c>
      <c r="AF21" s="88">
        <v>-513.85599999999999</v>
      </c>
      <c r="AG21" s="88">
        <v>-592.9243899999999</v>
      </c>
      <c r="AH21" s="88">
        <v>-642.02555300000017</v>
      </c>
      <c r="AI21" s="88">
        <f>J21-AF21-AG21-AH21</f>
        <v>-1101.6190419999998</v>
      </c>
      <c r="AJ21" s="88">
        <v>-834.032689</v>
      </c>
      <c r="AK21" s="88">
        <v>-1352.8236349999997</v>
      </c>
      <c r="AL21" s="88">
        <v>-1491.587</v>
      </c>
      <c r="AM21" s="88">
        <v>-512.09105199999976</v>
      </c>
      <c r="AN21" s="88">
        <f>'Historical Financials USD_EN'!AN21*'Historical Financials THB_EN'!$AN$8</f>
        <v>-179.33773299999999</v>
      </c>
      <c r="AO21" s="88">
        <v>-311.53954901199995</v>
      </c>
      <c r="AP21" s="88">
        <v>-304.05055887800006</v>
      </c>
      <c r="AQ21" s="88">
        <f>L21-(AN21+AO21+AP21)</f>
        <v>-438.82673410999996</v>
      </c>
      <c r="AR21" s="88">
        <f>'Historical Financials USD_EN'!AR21*'Historical Financials THB_EN'!$AR$8</f>
        <v>-561.37978999999996</v>
      </c>
      <c r="AS21" s="88">
        <f>SUM('Historical Financials USD_EN'!AR21:AS21)*31.605-AR21</f>
        <v>-451.44043993207993</v>
      </c>
      <c r="AT21" s="88">
        <f>SUM('Historical Financials USD_EN'!$AR21:AT21)*31.5138-SUM($AR21:AS21)</f>
        <v>-294.94153806792019</v>
      </c>
      <c r="AU21" s="89">
        <f>SUM('Historical Financials USD_EN'!$AR21:AU21)*31.2934-SUM($AR21:AT21)</f>
        <v>1228.679662</v>
      </c>
      <c r="AV21" s="98"/>
      <c r="AW21" s="128">
        <f>AB21+AC21</f>
        <v>-890.78425700000003</v>
      </c>
      <c r="AX21" s="128">
        <f>AD21+AE21</f>
        <v>-422.70674299999996</v>
      </c>
      <c r="AY21" s="128">
        <f>AF21+AG21</f>
        <v>-1106.7803899999999</v>
      </c>
      <c r="AZ21" s="128">
        <f>AH21+AI21</f>
        <v>-1743.644595</v>
      </c>
      <c r="BA21" s="128">
        <f>AJ21+AK21</f>
        <v>-2186.8563239999999</v>
      </c>
      <c r="BB21" s="128">
        <f>AL21+AM21</f>
        <v>-2003.6780519999998</v>
      </c>
      <c r="BC21" s="100">
        <f>AN21+AO21</f>
        <v>-490.87728201199991</v>
      </c>
      <c r="BD21" s="101"/>
      <c r="BE21" s="128">
        <v>-794.92784088999997</v>
      </c>
      <c r="BF21" s="34">
        <f t="shared" si="4"/>
        <v>-1260.8007590119996</v>
      </c>
      <c r="BG21" s="103">
        <f t="shared" si="5"/>
        <v>-1676.6154169200797</v>
      </c>
      <c r="BH21" s="46">
        <v>0</v>
      </c>
      <c r="BI21" s="46">
        <v>0</v>
      </c>
      <c r="BJ21" s="46">
        <v>0</v>
      </c>
      <c r="BK21" s="46">
        <v>0</v>
      </c>
      <c r="BL21" s="46">
        <v>0</v>
      </c>
      <c r="BM21" s="46">
        <v>584.49685291069954</v>
      </c>
      <c r="BN21" s="46">
        <v>117.31381780066113</v>
      </c>
      <c r="BO21" s="128">
        <v>-304.05055887800006</v>
      </c>
      <c r="BP21" s="46"/>
      <c r="BQ21" s="46"/>
      <c r="BR21" s="46"/>
      <c r="BV21" s="34"/>
      <c r="BW21" s="34"/>
      <c r="BX21" s="34"/>
    </row>
    <row r="22" spans="1:76" s="119" customFormat="1">
      <c r="A22" s="120" t="s">
        <v>90</v>
      </c>
      <c r="B22" s="121" t="s">
        <v>83</v>
      </c>
      <c r="C22" s="88"/>
      <c r="D22" s="88"/>
      <c r="E22" s="88">
        <v>-1492.046</v>
      </c>
      <c r="F22" s="88">
        <v>-1003.7671162957394</v>
      </c>
      <c r="G22" s="88">
        <v>-1174.151767077024</v>
      </c>
      <c r="H22" s="88">
        <v>-800.85736172374004</v>
      </c>
      <c r="I22" s="88">
        <v>-960.61599999999999</v>
      </c>
      <c r="J22" s="88">
        <v>217.68077799999958</v>
      </c>
      <c r="K22" s="88">
        <v>378.15141699999998</v>
      </c>
      <c r="L22" s="96">
        <v>157.88621400000011</v>
      </c>
      <c r="M22" s="96">
        <v>1174.1267950000001</v>
      </c>
      <c r="N22" s="96">
        <f>SUM(AN22:AQ22)</f>
        <v>157.88621400000011</v>
      </c>
      <c r="O22" s="96">
        <f>SUM(AR22:AU22)</f>
        <v>1174.1267950000001</v>
      </c>
      <c r="P22" s="88">
        <v>-110.866</v>
      </c>
      <c r="Q22" s="88">
        <v>-289.41900000000004</v>
      </c>
      <c r="R22" s="88">
        <v>-226.82599999999996</v>
      </c>
      <c r="S22" s="88">
        <v>-364.29300000000001</v>
      </c>
      <c r="T22" s="88">
        <v>-370.31257488070378</v>
      </c>
      <c r="U22" s="88">
        <v>-305.2540988600083</v>
      </c>
      <c r="V22" s="88">
        <v>-141.69036725951264</v>
      </c>
      <c r="W22" s="88">
        <v>-356.89472607679932</v>
      </c>
      <c r="X22" s="88">
        <v>-193.48131441157298</v>
      </c>
      <c r="Y22" s="88">
        <f>H22-(X22+Z22+AA22)</f>
        <v>-778.7206191089067</v>
      </c>
      <c r="Z22" s="88">
        <v>-273.1084937898604</v>
      </c>
      <c r="AA22" s="88">
        <v>444.45306558660002</v>
      </c>
      <c r="AB22" s="88">
        <v>63.875366999999997</v>
      </c>
      <c r="AC22" s="88">
        <v>-121.453535</v>
      </c>
      <c r="AD22" s="88">
        <v>-321.15018500000002</v>
      </c>
      <c r="AE22" s="88">
        <f>I22-AB22-AC22-AD22</f>
        <v>-581.88764700000002</v>
      </c>
      <c r="AF22" s="88">
        <v>-336.40300000000002</v>
      </c>
      <c r="AG22" s="88">
        <v>263.51481699999999</v>
      </c>
      <c r="AH22" s="88">
        <v>-424.43402800000001</v>
      </c>
      <c r="AI22" s="88">
        <f>J22-AF22-AG22-AH22</f>
        <v>715.00298899999962</v>
      </c>
      <c r="AJ22" s="88">
        <v>-47.129565999999997</v>
      </c>
      <c r="AK22" s="88">
        <v>208.15862399999997</v>
      </c>
      <c r="AL22" s="88">
        <v>473.17982800000004</v>
      </c>
      <c r="AM22" s="88">
        <v>-256.05746900000003</v>
      </c>
      <c r="AN22" s="88">
        <f>'Historical Financials USD_EN'!AN22*'Historical Financials THB_EN'!$AN$8</f>
        <v>76.691937999999993</v>
      </c>
      <c r="AO22" s="88">
        <v>-200.81032095740105</v>
      </c>
      <c r="AP22" s="88">
        <v>350.48679795740105</v>
      </c>
      <c r="AQ22" s="88">
        <f>L22-(AN22+AO22+AP22)</f>
        <v>-68.48220099999989</v>
      </c>
      <c r="AR22" s="88">
        <f>'Historical Financials USD_EN'!AR22*'Historical Financials THB_EN'!$AR$8</f>
        <v>416.78049499999997</v>
      </c>
      <c r="AS22" s="88">
        <f>SUM('Historical Financials USD_EN'!AR22:AS22)*31.605-AR22</f>
        <v>1021.822833619095</v>
      </c>
      <c r="AT22" s="88">
        <f>SUM('Historical Financials USD_EN'!$AR22:AT22)*31.5138-SUM($AR22:AS22)</f>
        <v>107.40569238090484</v>
      </c>
      <c r="AU22" s="89">
        <f>SUM('Historical Financials USD_EN'!$AR22:AU22)*31.2934-SUM($AR22:AT22)</f>
        <v>-371.88222599999972</v>
      </c>
      <c r="AV22" s="98"/>
      <c r="AW22" s="128">
        <f>AB22+AC22</f>
        <v>-57.578168000000005</v>
      </c>
      <c r="AX22" s="128">
        <f>AD22+AE22</f>
        <v>-903.03783199999998</v>
      </c>
      <c r="AY22" s="128">
        <f>AF22+AG22</f>
        <v>-72.888183000000026</v>
      </c>
      <c r="AZ22" s="128">
        <f>AH22+AI22</f>
        <v>290.5689609999996</v>
      </c>
      <c r="BA22" s="128">
        <f>AJ22+AK22</f>
        <v>161.02905799999996</v>
      </c>
      <c r="BB22" s="128">
        <f>AL22+AM22</f>
        <v>217.12235900000002</v>
      </c>
      <c r="BC22" s="100">
        <f>AN22+AO22</f>
        <v>-124.11838295740105</v>
      </c>
      <c r="BD22" s="101"/>
      <c r="BE22" s="128">
        <v>226.368415</v>
      </c>
      <c r="BF22" s="34">
        <f t="shared" si="4"/>
        <v>-64.882237957401117</v>
      </c>
      <c r="BG22" s="103">
        <f t="shared" si="5"/>
        <v>546.48113057649607</v>
      </c>
      <c r="BH22" s="46">
        <v>0</v>
      </c>
      <c r="BI22" s="46">
        <v>0</v>
      </c>
      <c r="BJ22" s="46">
        <v>0</v>
      </c>
      <c r="BK22" s="46">
        <v>0</v>
      </c>
      <c r="BL22" s="46">
        <v>0</v>
      </c>
      <c r="BM22" s="46">
        <v>2056.8891482381782</v>
      </c>
      <c r="BN22" s="46">
        <v>309.90751210847327</v>
      </c>
      <c r="BO22" s="129">
        <v>204.51381174947173</v>
      </c>
      <c r="BP22" s="46"/>
      <c r="BQ22" s="46">
        <f>BS22-BR22</f>
        <v>76.061530250528307</v>
      </c>
      <c r="BR22" s="119">
        <v>69.911455957401046</v>
      </c>
      <c r="BS22" s="119">
        <v>145.97298620792935</v>
      </c>
      <c r="BV22" s="34"/>
      <c r="BW22" s="34"/>
      <c r="BX22" s="34"/>
    </row>
    <row r="23" spans="1:76" s="119" customFormat="1">
      <c r="A23" s="120" t="s">
        <v>5</v>
      </c>
      <c r="B23" s="121" t="s">
        <v>83</v>
      </c>
      <c r="C23" s="115"/>
      <c r="D23" s="115"/>
      <c r="E23" s="115">
        <v>115.94154581464539</v>
      </c>
      <c r="F23" s="115">
        <v>-268.25934087467289</v>
      </c>
      <c r="G23" s="115">
        <v>-390.89143822891293</v>
      </c>
      <c r="H23" s="115">
        <v>-593.1190370836897</v>
      </c>
      <c r="I23" s="115">
        <v>56.347497756833029</v>
      </c>
      <c r="J23" s="115">
        <v>169.15565555441154</v>
      </c>
      <c r="K23" s="115">
        <v>246.946369383649</v>
      </c>
      <c r="L23" s="114">
        <v>-643.66767428357605</v>
      </c>
      <c r="M23" s="114">
        <v>-1317.9247022035029</v>
      </c>
      <c r="N23" s="114">
        <f>SUM(AN23:AQ23)</f>
        <v>-643.66767428357605</v>
      </c>
      <c r="O23" s="114">
        <f>SUM(AR23:AU23)</f>
        <v>-1317.9247022035026</v>
      </c>
      <c r="P23" s="115">
        <v>54.737027409069398</v>
      </c>
      <c r="Q23" s="115">
        <v>-201.26483777382106</v>
      </c>
      <c r="R23" s="115">
        <v>-97.511427262966478</v>
      </c>
      <c r="S23" s="115">
        <v>-24.220103246954764</v>
      </c>
      <c r="T23" s="115">
        <v>-117.0512447811938</v>
      </c>
      <c r="U23" s="115">
        <v>19.940306716824125</v>
      </c>
      <c r="V23" s="115">
        <v>29.630653385480542</v>
      </c>
      <c r="W23" s="115">
        <v>-323.41115355002376</v>
      </c>
      <c r="X23" s="115">
        <v>-375.75253516743965</v>
      </c>
      <c r="Y23" s="115">
        <v>258.45259906219889</v>
      </c>
      <c r="Z23" s="115">
        <v>-250.62671858673917</v>
      </c>
      <c r="AA23" s="115">
        <v>-225.19238239170977</v>
      </c>
      <c r="AB23" s="115">
        <v>-59.087616091598122</v>
      </c>
      <c r="AC23" s="115">
        <v>134.87334143073096</v>
      </c>
      <c r="AD23" s="115">
        <v>-60.815246784481374</v>
      </c>
      <c r="AE23" s="115">
        <v>41.377019202181557</v>
      </c>
      <c r="AF23" s="115">
        <v>209.35759774103565</v>
      </c>
      <c r="AG23" s="115">
        <v>-45.830441508645691</v>
      </c>
      <c r="AH23" s="115">
        <v>-18.245909103051332</v>
      </c>
      <c r="AI23" s="115">
        <f>J23-AF23-AG23-AH23</f>
        <v>23.874408425072914</v>
      </c>
      <c r="AJ23" s="115">
        <v>93.6</v>
      </c>
      <c r="AK23" s="115">
        <v>47.664875498968755</v>
      </c>
      <c r="AL23" s="115">
        <v>418.48376893397648</v>
      </c>
      <c r="AM23" s="115">
        <v>-312.78601630432166</v>
      </c>
      <c r="AN23" s="115">
        <f>'Historical Financials USD_EN'!AN23*'Historical Financials THB_EN'!$AN$8</f>
        <v>-106.7890206103084</v>
      </c>
      <c r="AO23" s="115">
        <v>-328.55178199288486</v>
      </c>
      <c r="AP23" s="115">
        <v>-315.41209915015355</v>
      </c>
      <c r="AQ23" s="115">
        <f>L23-(AN23+AO23+AP23)</f>
        <v>107.08522746977076</v>
      </c>
      <c r="AR23" s="115">
        <f>'Historical Financials USD_EN'!AR23*'Historical Financials THB_EN'!$AR$8</f>
        <v>-815.67145760074015</v>
      </c>
      <c r="AS23" s="115">
        <f>SUM('Historical Financials USD_EN'!AR23:AS23)*31.605-AR23</f>
        <v>-821.1068470173135</v>
      </c>
      <c r="AT23" s="115">
        <f>SUM('Historical Financials USD_EN'!$AR23:AT23)*31.5138-SUM($AR23:AS23)</f>
        <v>93.330756296706795</v>
      </c>
      <c r="AU23" s="116">
        <f>SUM('Historical Financials USD_EN'!$AR23:AU23)*31.2934-SUM($AR23:AT23)</f>
        <v>225.52284611784421</v>
      </c>
      <c r="AV23" s="130"/>
      <c r="AW23" s="113">
        <f>AB23+AC23</f>
        <v>75.785725339132838</v>
      </c>
      <c r="AX23" s="113">
        <f>AD23+AE23</f>
        <v>-19.438227582299817</v>
      </c>
      <c r="AY23" s="113">
        <f>AF23+AG23</f>
        <v>163.52715623238996</v>
      </c>
      <c r="AZ23" s="113">
        <f>AH23+AI23</f>
        <v>5.6284993220215824</v>
      </c>
      <c r="BA23" s="113">
        <f>AJ23+AK23</f>
        <v>141.26487549896876</v>
      </c>
      <c r="BB23" s="113">
        <f>AL23+AM23</f>
        <v>105.69775262965481</v>
      </c>
      <c r="BC23" s="117">
        <f>AN23+AO23</f>
        <v>-435.34080260319325</v>
      </c>
      <c r="BD23" s="131"/>
      <c r="BE23" s="113">
        <v>-750.7529017533468</v>
      </c>
      <c r="BF23" s="34">
        <f t="shared" si="4"/>
        <v>314.02462431003761</v>
      </c>
      <c r="BG23" s="103">
        <f t="shared" si="5"/>
        <v>-527.18047409493397</v>
      </c>
      <c r="BH23" s="46">
        <v>0</v>
      </c>
      <c r="BI23" s="46">
        <v>0</v>
      </c>
      <c r="BJ23" s="46">
        <v>0</v>
      </c>
      <c r="BK23" s="46">
        <v>0</v>
      </c>
      <c r="BL23" s="46">
        <v>1.6258744974550154E-2</v>
      </c>
      <c r="BM23" s="46">
        <v>105.69775262965481</v>
      </c>
      <c r="BN23" s="46">
        <v>-435.34080260319325</v>
      </c>
      <c r="BO23" s="113">
        <v>-274.76218111152974</v>
      </c>
      <c r="BP23" s="46"/>
      <c r="BQ23" s="46">
        <f>BS23-BR23</f>
        <v>-17.214934519855387</v>
      </c>
      <c r="BR23" s="46">
        <v>-23.434983518768515</v>
      </c>
      <c r="BS23" s="46">
        <v>-40.649918038623902</v>
      </c>
      <c r="BV23" s="34"/>
      <c r="BW23" s="34"/>
      <c r="BX23" s="34"/>
    </row>
    <row r="24" spans="1:76" s="110" customFormat="1">
      <c r="A24" s="93" t="s">
        <v>91</v>
      </c>
      <c r="B24" s="94" t="s">
        <v>83</v>
      </c>
      <c r="C24" s="95">
        <f t="shared" ref="C24:O24" si="11">SUM(C20:C23)</f>
        <v>7343.892037187703</v>
      </c>
      <c r="D24" s="95">
        <f t="shared" si="11"/>
        <v>9189.6161587550305</v>
      </c>
      <c r="E24" s="95">
        <f t="shared" si="11"/>
        <v>1602.4114005211093</v>
      </c>
      <c r="F24" s="95">
        <f t="shared" si="11"/>
        <v>1899.6922823709115</v>
      </c>
      <c r="G24" s="95">
        <f t="shared" si="11"/>
        <v>4126.552074967316</v>
      </c>
      <c r="H24" s="95">
        <f t="shared" si="11"/>
        <v>6435.221002988018</v>
      </c>
      <c r="I24" s="95">
        <f t="shared" si="11"/>
        <v>9815.4404929440407</v>
      </c>
      <c r="J24" s="95">
        <f t="shared" si="11"/>
        <v>15771.530617143781</v>
      </c>
      <c r="K24" s="95">
        <f t="shared" si="11"/>
        <v>25360.693668950113</v>
      </c>
      <c r="L24" s="96">
        <f t="shared" si="11"/>
        <v>11422.301780456419</v>
      </c>
      <c r="M24" s="96">
        <f t="shared" si="11"/>
        <v>6815.724068809006</v>
      </c>
      <c r="N24" s="96">
        <f t="shared" si="11"/>
        <v>11422.301780456419</v>
      </c>
      <c r="O24" s="96">
        <f t="shared" si="11"/>
        <v>6815.7025182287216</v>
      </c>
      <c r="P24" s="95">
        <f t="shared" ref="P24:AB24" si="12">SUM(P20:P23)</f>
        <v>-112.47594235254634</v>
      </c>
      <c r="Q24" s="95">
        <f t="shared" si="12"/>
        <v>761.11481728775584</v>
      </c>
      <c r="R24" s="95">
        <f t="shared" si="12"/>
        <v>627.72853961099804</v>
      </c>
      <c r="S24" s="95">
        <f t="shared" si="12"/>
        <v>425.64217832713427</v>
      </c>
      <c r="T24" s="95">
        <f t="shared" si="12"/>
        <v>1010.318523541334</v>
      </c>
      <c r="U24" s="95">
        <f t="shared" si="12"/>
        <v>1372.3912840316739</v>
      </c>
      <c r="V24" s="95">
        <f t="shared" si="12"/>
        <v>1003.467408478259</v>
      </c>
      <c r="W24" s="95">
        <f t="shared" si="12"/>
        <v>740.37485891604774</v>
      </c>
      <c r="X24" s="95">
        <f t="shared" si="12"/>
        <v>1055.0442396695237</v>
      </c>
      <c r="Y24" s="95">
        <f t="shared" si="12"/>
        <v>2123.6604074508423</v>
      </c>
      <c r="Z24" s="95">
        <f t="shared" si="12"/>
        <v>1690.0263212740592</v>
      </c>
      <c r="AA24" s="95">
        <f t="shared" si="12"/>
        <v>1566.4900345935919</v>
      </c>
      <c r="AB24" s="95">
        <f t="shared" si="12"/>
        <v>1282.870263786984</v>
      </c>
      <c r="AC24" s="95">
        <v>3016.6007391042463</v>
      </c>
      <c r="AD24" s="95">
        <f t="shared" ref="AD24:AU24" si="13">SUM(AD20:AD23)</f>
        <v>2901.3892780318747</v>
      </c>
      <c r="AE24" s="95">
        <f t="shared" si="13"/>
        <v>2614.5802116680243</v>
      </c>
      <c r="AF24" s="95">
        <f t="shared" si="13"/>
        <v>3392.5527316367679</v>
      </c>
      <c r="AG24" s="95">
        <f t="shared" si="13"/>
        <v>3837.6465499508568</v>
      </c>
      <c r="AH24" s="95">
        <f t="shared" si="13"/>
        <v>4648.2325400778291</v>
      </c>
      <c r="AI24" s="95">
        <f t="shared" si="13"/>
        <v>3893.0987954783245</v>
      </c>
      <c r="AJ24" s="95">
        <f t="shared" si="13"/>
        <v>5555.286277620994</v>
      </c>
      <c r="AK24" s="95">
        <f t="shared" si="13"/>
        <v>7488.9742468782506</v>
      </c>
      <c r="AL24" s="95">
        <f t="shared" si="13"/>
        <v>8459.3175491356014</v>
      </c>
      <c r="AM24" s="95">
        <f t="shared" si="13"/>
        <v>3857.1318540602533</v>
      </c>
      <c r="AN24" s="95">
        <f t="shared" si="13"/>
        <v>4067.88580030093</v>
      </c>
      <c r="AO24" s="95">
        <f t="shared" si="13"/>
        <v>5081.3200394442101</v>
      </c>
      <c r="AP24" s="95">
        <f t="shared" si="13"/>
        <v>2425.7259834863471</v>
      </c>
      <c r="AQ24" s="95">
        <f t="shared" si="13"/>
        <v>-152.63004277507002</v>
      </c>
      <c r="AR24" s="95">
        <f t="shared" si="13"/>
        <v>1537.0702251152179</v>
      </c>
      <c r="AS24" s="95">
        <f t="shared" si="13"/>
        <v>2615.3545588373167</v>
      </c>
      <c r="AT24" s="95">
        <f t="shared" si="13"/>
        <v>908.40290257944139</v>
      </c>
      <c r="AU24" s="89">
        <f t="shared" si="13"/>
        <v>1754.8748316967449</v>
      </c>
      <c r="AV24" s="98"/>
      <c r="AW24" s="108">
        <f t="shared" ref="AW24:BC24" si="14">SUM(AW20:AW23)</f>
        <v>4299.4710028912295</v>
      </c>
      <c r="AX24" s="108">
        <f t="shared" si="14"/>
        <v>5515.9694896998981</v>
      </c>
      <c r="AY24" s="108">
        <f t="shared" si="14"/>
        <v>7230.1992815876238</v>
      </c>
      <c r="AZ24" s="108">
        <f t="shared" si="14"/>
        <v>8541.3313355561513</v>
      </c>
      <c r="BA24" s="108">
        <f t="shared" si="14"/>
        <v>13044.260524499241</v>
      </c>
      <c r="BB24" s="108">
        <f t="shared" si="14"/>
        <v>12316.449403195855</v>
      </c>
      <c r="BC24" s="109">
        <f t="shared" si="14"/>
        <v>9149.2058397451419</v>
      </c>
      <c r="BD24" s="101"/>
      <c r="BE24" s="101"/>
      <c r="BF24" s="34">
        <f t="shared" si="4"/>
        <v>10043.353462484574</v>
      </c>
      <c r="BG24" s="103">
        <f t="shared" si="5"/>
        <v>-390.18179356491055</v>
      </c>
      <c r="BH24" s="46">
        <v>0</v>
      </c>
      <c r="BI24" s="46">
        <v>-3.529094101395458E-7</v>
      </c>
      <c r="BJ24" s="46">
        <v>0</v>
      </c>
      <c r="BK24" s="46">
        <v>0</v>
      </c>
      <c r="BL24" s="46">
        <v>1.6258744975857553E-2</v>
      </c>
      <c r="BM24" s="46">
        <v>-8635.221774226482</v>
      </c>
      <c r="BN24" s="46">
        <v>3098.1301228141729</v>
      </c>
      <c r="BO24" s="108">
        <f>SUM(BO20:BO23)</f>
        <v>2857.694171231798</v>
      </c>
      <c r="BP24" s="46"/>
      <c r="BQ24" s="46"/>
      <c r="BR24" s="46"/>
      <c r="BV24" s="70"/>
      <c r="BW24" s="34"/>
      <c r="BX24" s="34"/>
    </row>
    <row r="25" spans="1:76" s="119" customFormat="1">
      <c r="A25" s="120" t="s">
        <v>92</v>
      </c>
      <c r="B25" s="121" t="s">
        <v>83</v>
      </c>
      <c r="C25" s="88">
        <v>-560</v>
      </c>
      <c r="D25" s="88">
        <v>139</v>
      </c>
      <c r="E25" s="88">
        <v>-164.363</v>
      </c>
      <c r="F25" s="88">
        <v>-191.03701131035166</v>
      </c>
      <c r="G25" s="88">
        <v>-285.42599561576316</v>
      </c>
      <c r="H25" s="88">
        <v>-279.13</v>
      </c>
      <c r="I25" s="88">
        <v>-162.07599999999999</v>
      </c>
      <c r="J25" s="88">
        <v>-195.417</v>
      </c>
      <c r="K25" s="88">
        <v>127.764</v>
      </c>
      <c r="L25" s="122">
        <v>888.42499999999995</v>
      </c>
      <c r="M25" s="122">
        <v>-385.786</v>
      </c>
      <c r="N25" s="122">
        <f>SUM(AN25:AQ25)</f>
        <v>888.42499999999995</v>
      </c>
      <c r="O25" s="122">
        <f>SUM(AR25:AU25)</f>
        <v>-385.786</v>
      </c>
      <c r="P25" s="88">
        <v>-17</v>
      </c>
      <c r="Q25" s="88">
        <v>-52.055999999999997</v>
      </c>
      <c r="R25" s="88">
        <v>-108.41100000000002</v>
      </c>
      <c r="S25" s="88">
        <v>-13.244999999999976</v>
      </c>
      <c r="T25" s="88">
        <v>-75.356475561979607</v>
      </c>
      <c r="U25" s="88">
        <v>-115.47056798151134</v>
      </c>
      <c r="V25" s="88">
        <v>-31.263213732773</v>
      </c>
      <c r="W25" s="88">
        <v>-63.335738339499237</v>
      </c>
      <c r="X25" s="88">
        <v>-89.989000000000004</v>
      </c>
      <c r="Y25" s="88">
        <f>H25-(X25+Z25+AA25)</f>
        <v>-92.851155313491887</v>
      </c>
      <c r="Z25" s="88">
        <v>-38.371844686508098</v>
      </c>
      <c r="AA25" s="88">
        <v>-57.918000000000006</v>
      </c>
      <c r="AB25" s="88">
        <v>-66.436000000000007</v>
      </c>
      <c r="AC25" s="88">
        <v>-57.035999999999987</v>
      </c>
      <c r="AD25" s="88">
        <v>-37.14400000000002</v>
      </c>
      <c r="AE25" s="88">
        <f>I25-AB25-AC25-AD25</f>
        <v>-1.4599999999999795</v>
      </c>
      <c r="AF25" s="88">
        <v>-70.789000000000001</v>
      </c>
      <c r="AG25" s="88">
        <v>-68.362000000000009</v>
      </c>
      <c r="AH25" s="88">
        <v>-30.150999999999982</v>
      </c>
      <c r="AI25" s="88">
        <f>J25-AF25-AG25-AH25</f>
        <v>-26.115000000000009</v>
      </c>
      <c r="AJ25" s="88">
        <v>-26.571999999999999</v>
      </c>
      <c r="AK25" s="88">
        <v>-26.166999999999998</v>
      </c>
      <c r="AL25" s="88">
        <v>63.506999999999998</v>
      </c>
      <c r="AM25" s="88">
        <v>116.996</v>
      </c>
      <c r="AN25" s="88">
        <f>'Historical Financials USD_EN'!AN25*'Historical Financials THB_EN'!$AN$8</f>
        <v>-25.460999999999999</v>
      </c>
      <c r="AO25" s="88">
        <v>-54.735163490000019</v>
      </c>
      <c r="AP25" s="88">
        <v>351.88916348999999</v>
      </c>
      <c r="AQ25" s="88">
        <f>L25-(AN25+AO25+AP25)</f>
        <v>616.73199999999997</v>
      </c>
      <c r="AR25" s="88">
        <f>'Historical Financials USD_EN'!AR25*'Historical Financials THB_EN'!$AR$8</f>
        <v>24.988636</v>
      </c>
      <c r="AS25" s="88">
        <f>SUM('Historical Financials USD_EN'!AR25:AS25)*31.605-AR25</f>
        <v>-6.2576634646631284</v>
      </c>
      <c r="AT25" s="88">
        <f>SUM('Historical Financials USD_EN'!$AR25:AT25)*31.5138-SUM($AR25:AS25)</f>
        <v>-108.71197253533687</v>
      </c>
      <c r="AU25" s="97">
        <f>SUM('Historical Financials USD_EN'!$AR25:AU25)*31.2934-SUM($AR25:AT25)</f>
        <v>-295.80500000000001</v>
      </c>
      <c r="AV25" s="98"/>
      <c r="AW25" s="113">
        <f>AB25+AC25</f>
        <v>-123.47199999999999</v>
      </c>
      <c r="AX25" s="113">
        <f>AD25+AE25</f>
        <v>-38.603999999999999</v>
      </c>
      <c r="AY25" s="113">
        <f>AF25+AG25</f>
        <v>-139.15100000000001</v>
      </c>
      <c r="AZ25" s="113">
        <f>AH25+AI25</f>
        <v>-56.265999999999991</v>
      </c>
      <c r="BA25" s="113">
        <f>AJ25+AK25</f>
        <v>-52.738999999999997</v>
      </c>
      <c r="BB25" s="113">
        <f>AL25+AM25</f>
        <v>180.50299999999999</v>
      </c>
      <c r="BC25" s="117">
        <f>AN25+AO25</f>
        <v>-80.196163490000018</v>
      </c>
      <c r="BD25" s="131"/>
      <c r="BE25" s="113">
        <v>271.69299999999998</v>
      </c>
      <c r="BF25" s="34">
        <f t="shared" si="4"/>
        <v>-788.11816348999992</v>
      </c>
      <c r="BG25" s="103">
        <f t="shared" si="5"/>
        <v>1373.1381360253367</v>
      </c>
      <c r="BH25" s="46">
        <v>0</v>
      </c>
      <c r="BI25" s="46">
        <v>0</v>
      </c>
      <c r="BJ25" s="46">
        <v>0</v>
      </c>
      <c r="BK25" s="46">
        <v>0</v>
      </c>
      <c r="BL25" s="46">
        <v>0</v>
      </c>
      <c r="BM25" s="46">
        <v>429.58833978902209</v>
      </c>
      <c r="BN25" s="46">
        <v>-80.196163490000018</v>
      </c>
      <c r="BO25" s="132">
        <v>201.70410172785358</v>
      </c>
      <c r="BP25" s="46"/>
      <c r="BQ25" s="46">
        <v>-2.1017278535710175E-3</v>
      </c>
      <c r="BR25" s="46"/>
      <c r="BS25" s="119">
        <v>-2.1017278535710175E-3</v>
      </c>
      <c r="BV25" s="34"/>
      <c r="BW25" s="34"/>
      <c r="BX25" s="34"/>
    </row>
    <row r="26" spans="1:76" s="119" customFormat="1">
      <c r="A26" s="120" t="s">
        <v>2</v>
      </c>
      <c r="B26" s="121" t="s">
        <v>83</v>
      </c>
      <c r="C26" s="88"/>
      <c r="D26" s="88"/>
      <c r="E26" s="88"/>
      <c r="F26" s="88"/>
      <c r="G26" s="88"/>
      <c r="H26" s="88"/>
      <c r="I26" s="88"/>
      <c r="J26" s="88"/>
      <c r="K26" s="88"/>
      <c r="L26" s="122">
        <v>-308.30539257599997</v>
      </c>
      <c r="M26" s="122">
        <v>0</v>
      </c>
      <c r="N26" s="122">
        <f>SUM(AN26:AQ26)</f>
        <v>-308.30539257599997</v>
      </c>
      <c r="O26" s="122">
        <f>SUM(AR26:AU26)</f>
        <v>0</v>
      </c>
      <c r="P26" s="88"/>
      <c r="Q26" s="88"/>
      <c r="R26" s="88"/>
      <c r="S26" s="88"/>
      <c r="T26" s="88"/>
      <c r="U26" s="88"/>
      <c r="V26" s="88"/>
      <c r="W26" s="88"/>
      <c r="X26" s="88"/>
      <c r="Y26" s="88"/>
      <c r="Z26" s="88"/>
      <c r="AA26" s="88"/>
      <c r="AB26" s="88"/>
      <c r="AC26" s="88"/>
      <c r="AD26" s="88"/>
      <c r="AE26" s="88"/>
      <c r="AF26" s="88"/>
      <c r="AG26" s="88"/>
      <c r="AH26" s="88"/>
      <c r="AI26" s="88"/>
      <c r="AJ26" s="88">
        <v>0</v>
      </c>
      <c r="AK26" s="88">
        <v>0</v>
      </c>
      <c r="AL26" s="88">
        <v>0</v>
      </c>
      <c r="AM26" s="88">
        <v>0</v>
      </c>
      <c r="AN26" s="88">
        <v>0</v>
      </c>
      <c r="AO26" s="88">
        <v>0</v>
      </c>
      <c r="AP26" s="88">
        <v>0</v>
      </c>
      <c r="AQ26" s="88">
        <v>-308.30539257599997</v>
      </c>
      <c r="AR26" s="88">
        <f>'Historical Financials USD_EN'!AR26*'Historical Financials THB_EN'!$AR$8</f>
        <v>0</v>
      </c>
      <c r="AS26" s="88">
        <f>SUM('Historical Financials USD_EN'!AR26:AS26)*31.605-AR26</f>
        <v>0</v>
      </c>
      <c r="AT26" s="88">
        <f>SUM('Historical Financials USD_EN'!$AR26:AT26)*31.5138-SUM($AR26:AS26)</f>
        <v>0</v>
      </c>
      <c r="AU26" s="89">
        <f>SUM('Historical Financials USD_EN'!$AR26:AU26)*31.2934-SUM($AR26:AT26)</f>
        <v>0</v>
      </c>
      <c r="AV26" s="98"/>
      <c r="AW26" s="123"/>
      <c r="AX26" s="123"/>
      <c r="AY26" s="123"/>
      <c r="AZ26" s="123"/>
      <c r="BA26" s="123"/>
      <c r="BB26" s="123"/>
      <c r="BC26" s="124"/>
      <c r="BD26" s="131"/>
      <c r="BE26" s="123"/>
      <c r="BF26" s="34">
        <f t="shared" si="4"/>
        <v>308.30539257599997</v>
      </c>
      <c r="BG26" s="103">
        <f t="shared" si="5"/>
        <v>-308.30539257599997</v>
      </c>
      <c r="BH26" s="46"/>
      <c r="BI26" s="46"/>
      <c r="BJ26" s="46"/>
      <c r="BK26" s="46"/>
      <c r="BL26" s="46"/>
      <c r="BM26" s="46"/>
      <c r="BN26" s="46"/>
      <c r="BO26" s="125"/>
      <c r="BP26" s="46"/>
      <c r="BQ26" s="46"/>
      <c r="BR26" s="46"/>
      <c r="BV26" s="34"/>
      <c r="BW26" s="34"/>
      <c r="BX26" s="34"/>
    </row>
    <row r="27" spans="1:76" s="110" customFormat="1">
      <c r="A27" s="93" t="s">
        <v>93</v>
      </c>
      <c r="B27" s="94" t="s">
        <v>83</v>
      </c>
      <c r="C27" s="95">
        <f t="shared" ref="C27:K27" si="15">C24+C25</f>
        <v>6783.892037187703</v>
      </c>
      <c r="D27" s="95">
        <f t="shared" si="15"/>
        <v>9328.6161587550305</v>
      </c>
      <c r="E27" s="95">
        <f t="shared" si="15"/>
        <v>1438.0484005211092</v>
      </c>
      <c r="F27" s="95">
        <f t="shared" si="15"/>
        <v>1708.6552710605597</v>
      </c>
      <c r="G27" s="95">
        <f t="shared" si="15"/>
        <v>3841.126079351553</v>
      </c>
      <c r="H27" s="95">
        <f t="shared" si="15"/>
        <v>6156.0910029880179</v>
      </c>
      <c r="I27" s="95">
        <f t="shared" si="15"/>
        <v>9653.3644929440416</v>
      </c>
      <c r="J27" s="95">
        <f t="shared" si="15"/>
        <v>15576.113617143781</v>
      </c>
      <c r="K27" s="95">
        <f t="shared" si="15"/>
        <v>25488.457668950112</v>
      </c>
      <c r="L27" s="96">
        <f>L24+L25+L26</f>
        <v>12002.421387880418</v>
      </c>
      <c r="M27" s="96">
        <f>M24+M25+M26</f>
        <v>6429.9380688090059</v>
      </c>
      <c r="N27" s="96">
        <f>N24+N25+N26</f>
        <v>12002.421387880418</v>
      </c>
      <c r="O27" s="96">
        <f>O24+O25+O26</f>
        <v>6429.9165182287215</v>
      </c>
      <c r="P27" s="95">
        <f t="shared" ref="P27:AB27" si="16">P24+P25</f>
        <v>-129.47594235254633</v>
      </c>
      <c r="Q27" s="95">
        <f t="shared" si="16"/>
        <v>709.0588172877558</v>
      </c>
      <c r="R27" s="95">
        <f t="shared" si="16"/>
        <v>519.31753961099798</v>
      </c>
      <c r="S27" s="95">
        <f t="shared" si="16"/>
        <v>412.39717832713427</v>
      </c>
      <c r="T27" s="95">
        <f t="shared" si="16"/>
        <v>934.96204797935434</v>
      </c>
      <c r="U27" s="95">
        <f t="shared" si="16"/>
        <v>1256.9207160501626</v>
      </c>
      <c r="V27" s="95">
        <f t="shared" si="16"/>
        <v>972.20419474548601</v>
      </c>
      <c r="W27" s="95">
        <f t="shared" si="16"/>
        <v>677.0391205765485</v>
      </c>
      <c r="X27" s="95">
        <f t="shared" si="16"/>
        <v>965.05523966952364</v>
      </c>
      <c r="Y27" s="95">
        <f t="shared" si="16"/>
        <v>2030.8092521373503</v>
      </c>
      <c r="Z27" s="95">
        <f t="shared" si="16"/>
        <v>1651.654476587551</v>
      </c>
      <c r="AA27" s="95">
        <f t="shared" si="16"/>
        <v>1508.572034593592</v>
      </c>
      <c r="AB27" s="95">
        <f t="shared" si="16"/>
        <v>1216.434263786984</v>
      </c>
      <c r="AC27" s="95">
        <v>2959.5647391042462</v>
      </c>
      <c r="AD27" s="95">
        <f t="shared" ref="AD27:AL27" si="17">AD24+AD25</f>
        <v>2864.2452780318745</v>
      </c>
      <c r="AE27" s="95">
        <f t="shared" si="17"/>
        <v>2613.1202116680242</v>
      </c>
      <c r="AF27" s="95">
        <f t="shared" si="17"/>
        <v>3321.7637316367677</v>
      </c>
      <c r="AG27" s="95">
        <f t="shared" si="17"/>
        <v>3769.2845499508567</v>
      </c>
      <c r="AH27" s="95">
        <f t="shared" si="17"/>
        <v>4618.0815400778292</v>
      </c>
      <c r="AI27" s="95">
        <f t="shared" si="17"/>
        <v>3866.9837954783243</v>
      </c>
      <c r="AJ27" s="95">
        <f t="shared" si="17"/>
        <v>5528.7142776209939</v>
      </c>
      <c r="AK27" s="95">
        <f t="shared" si="17"/>
        <v>7462.8072468782502</v>
      </c>
      <c r="AL27" s="95">
        <f t="shared" si="17"/>
        <v>8522.824549135601</v>
      </c>
      <c r="AM27" s="95">
        <f t="shared" ref="AM27:AR27" si="18">AM24+AM25+AM26</f>
        <v>3974.1278540602534</v>
      </c>
      <c r="AN27" s="95">
        <f t="shared" si="18"/>
        <v>4042.4248003009302</v>
      </c>
      <c r="AO27" s="95">
        <f t="shared" si="18"/>
        <v>5026.5848759542105</v>
      </c>
      <c r="AP27" s="95">
        <f t="shared" si="18"/>
        <v>2777.6151469763472</v>
      </c>
      <c r="AQ27" s="95">
        <f t="shared" si="18"/>
        <v>155.79656464892997</v>
      </c>
      <c r="AR27" s="95">
        <f t="shared" si="18"/>
        <v>1562.058861115218</v>
      </c>
      <c r="AS27" s="95">
        <f>AS24+AS25+AS26</f>
        <v>2609.0968953726538</v>
      </c>
      <c r="AT27" s="95">
        <f>AT24+AT25+AT26</f>
        <v>799.69093004410456</v>
      </c>
      <c r="AU27" s="97">
        <f>AU24+AU25+AU26</f>
        <v>1459.0698316967448</v>
      </c>
      <c r="AV27" s="98"/>
      <c r="AW27" s="108">
        <f t="shared" ref="AW27:BC27" si="19">AW24+AW25</f>
        <v>4175.9990028912298</v>
      </c>
      <c r="AX27" s="108">
        <f t="shared" si="19"/>
        <v>5477.3654896998978</v>
      </c>
      <c r="AY27" s="108">
        <f t="shared" si="19"/>
        <v>7091.0482815876239</v>
      </c>
      <c r="AZ27" s="108">
        <f t="shared" si="19"/>
        <v>8485.0653355561517</v>
      </c>
      <c r="BA27" s="108">
        <f t="shared" si="19"/>
        <v>12991.521524499241</v>
      </c>
      <c r="BB27" s="108">
        <f t="shared" si="19"/>
        <v>12496.952403195855</v>
      </c>
      <c r="BC27" s="109">
        <f t="shared" si="19"/>
        <v>9069.009676255142</v>
      </c>
      <c r="BD27" s="101"/>
      <c r="BE27" s="101"/>
      <c r="BF27" s="34">
        <f t="shared" si="4"/>
        <v>9563.5406915705789</v>
      </c>
      <c r="BG27" s="103">
        <f t="shared" si="5"/>
        <v>674.65094988442706</v>
      </c>
      <c r="BH27" s="46">
        <v>0</v>
      </c>
      <c r="BI27" s="46">
        <v>-3.529094101395458E-7</v>
      </c>
      <c r="BJ27" s="46">
        <v>0</v>
      </c>
      <c r="BK27" s="46">
        <v>0</v>
      </c>
      <c r="BL27" s="46">
        <v>1.6258744975857553E-2</v>
      </c>
      <c r="BM27" s="46">
        <v>-8205.6334344374609</v>
      </c>
      <c r="BN27" s="46">
        <v>3017.933959324173</v>
      </c>
      <c r="BO27" s="108">
        <f>BO24+BO25</f>
        <v>3059.3982729596514</v>
      </c>
      <c r="BP27" s="46"/>
      <c r="BQ27" s="46"/>
      <c r="BR27" s="46"/>
      <c r="BV27" s="70"/>
      <c r="BW27" s="34"/>
      <c r="BX27" s="34"/>
    </row>
    <row r="28" spans="1:76" s="137" customFormat="1">
      <c r="A28" s="133" t="s">
        <v>94</v>
      </c>
      <c r="B28" s="134" t="s">
        <v>78</v>
      </c>
      <c r="C28" s="63">
        <f t="shared" ref="C28:K28" si="20">-SUM(C21:C23)/(C20-C19)</f>
        <v>6.2309336962621406E-2</v>
      </c>
      <c r="D28" s="63">
        <f t="shared" si="20"/>
        <v>7.2499055019788761E-2</v>
      </c>
      <c r="E28" s="63">
        <f t="shared" si="20"/>
        <v>0.43977807130221647</v>
      </c>
      <c r="F28" s="63">
        <f t="shared" si="20"/>
        <v>0.3735658193326819</v>
      </c>
      <c r="G28" s="63">
        <f t="shared" si="20"/>
        <v>0.28480359232981028</v>
      </c>
      <c r="H28" s="63">
        <f t="shared" si="20"/>
        <v>0.24531701222234162</v>
      </c>
      <c r="I28" s="63">
        <f t="shared" si="20"/>
        <v>0.18169009967639629</v>
      </c>
      <c r="J28" s="63">
        <f t="shared" si="20"/>
        <v>0.13531209028896751</v>
      </c>
      <c r="K28" s="63">
        <f t="shared" si="20"/>
        <v>0.12580821063385955</v>
      </c>
      <c r="L28" s="64">
        <f t="shared" ref="L28:AB28" si="21">-SUM(L21:L23)/(L20-L19)</f>
        <v>0.1308974004908352</v>
      </c>
      <c r="M28" s="64">
        <f t="shared" ref="M28" si="22">-SUM(M21:M23)/(M20-M19)</f>
        <v>3.2321162029359828E-2</v>
      </c>
      <c r="N28" s="64">
        <f>-SUM(N21:N23)/(N20-N19)</f>
        <v>0.1308974004908352</v>
      </c>
      <c r="O28" s="64">
        <f>-SUM(O21:O23)/(O20-O19)</f>
        <v>3.2321263039072054E-2</v>
      </c>
      <c r="P28" s="63">
        <f t="shared" si="21"/>
        <v>0.67400407322896805</v>
      </c>
      <c r="Q28" s="63">
        <f t="shared" si="21"/>
        <v>0.41363193518479624</v>
      </c>
      <c r="R28" s="63">
        <f t="shared" si="21"/>
        <v>0.36169262410761954</v>
      </c>
      <c r="S28" s="63">
        <f t="shared" si="21"/>
        <v>0.34052241194323812</v>
      </c>
      <c r="T28" s="63">
        <f t="shared" si="21"/>
        <v>0.32298324124622158</v>
      </c>
      <c r="U28" s="63">
        <f t="shared" si="21"/>
        <v>0.23698723949733513</v>
      </c>
      <c r="V28" s="63">
        <f t="shared" si="21"/>
        <v>0.203834253788447</v>
      </c>
      <c r="W28" s="63">
        <f t="shared" si="21"/>
        <v>0.36718986853018454</v>
      </c>
      <c r="X28" s="63">
        <f t="shared" si="21"/>
        <v>0.39188485907600101</v>
      </c>
      <c r="Y28" s="63">
        <f t="shared" si="21"/>
        <v>0.27151312280306195</v>
      </c>
      <c r="Z28" s="63">
        <f t="shared" si="21"/>
        <v>0.30443317542382575</v>
      </c>
      <c r="AA28" s="63">
        <f t="shared" si="21"/>
        <v>-7.2448164519336652E-2</v>
      </c>
      <c r="AB28" s="63">
        <f t="shared" si="21"/>
        <v>0.13624728583058934</v>
      </c>
      <c r="AC28" s="63">
        <v>0.17872556330294756</v>
      </c>
      <c r="AD28" s="63">
        <f t="shared" ref="AD28:BC28" si="23">-SUM(AD21:AD23)/(AD20-AD19)</f>
        <v>0.19276436207549863</v>
      </c>
      <c r="AE28" s="63">
        <f t="shared" si="23"/>
        <v>0.19360726890953156</v>
      </c>
      <c r="AF28" s="63">
        <f t="shared" si="23"/>
        <v>0.1648844859653312</v>
      </c>
      <c r="AG28" s="63">
        <f t="shared" si="23"/>
        <v>8.6600994494372516E-2</v>
      </c>
      <c r="AH28" s="63">
        <f t="shared" si="23"/>
        <v>0.19075887805425235</v>
      </c>
      <c r="AI28" s="63">
        <f t="shared" si="23"/>
        <v>8.4348685759406586E-2</v>
      </c>
      <c r="AJ28" s="63">
        <f t="shared" si="23"/>
        <v>0.12334483353661341</v>
      </c>
      <c r="AK28" s="63">
        <f t="shared" si="23"/>
        <v>0.13091296960251431</v>
      </c>
      <c r="AL28" s="63">
        <f t="shared" si="23"/>
        <v>6.9920349309445726E-2</v>
      </c>
      <c r="AM28" s="63">
        <f t="shared" si="23"/>
        <v>0.21638174522840425</v>
      </c>
      <c r="AN28" s="63">
        <f t="shared" si="23"/>
        <v>4.8960731818261868E-2</v>
      </c>
      <c r="AO28" s="63">
        <f t="shared" si="23"/>
        <v>0.14186372051321314</v>
      </c>
      <c r="AP28" s="63">
        <f t="shared" si="23"/>
        <v>9.963763308590344E-2</v>
      </c>
      <c r="AQ28" s="63">
        <f t="shared" si="23"/>
        <v>1.7263100257284596</v>
      </c>
      <c r="AR28" s="63">
        <f>-SUM(AR21:AR23)/(AR20-AR19)</f>
        <v>0.38683175477468174</v>
      </c>
      <c r="AS28" s="63">
        <f>-SUM(AS21:AS23)/(AS20-AS19)</f>
        <v>8.9529862874039953E-2</v>
      </c>
      <c r="AT28" s="63">
        <f>-SUM(AT21:AT23)/(AT20-AT19)</f>
        <v>9.8037252368046696E-2</v>
      </c>
      <c r="AU28" s="65">
        <f>-SUM(AU21:AU23)/(AU20-AU19)</f>
        <v>-1.6599895649101426</v>
      </c>
      <c r="AV28" s="98"/>
      <c r="AW28" s="135">
        <f t="shared" si="23"/>
        <v>0.16644799925274936</v>
      </c>
      <c r="AX28" s="135">
        <f t="shared" si="23"/>
        <v>0.19316410287588567</v>
      </c>
      <c r="AY28" s="135">
        <f t="shared" si="23"/>
        <v>0.12361896004170346</v>
      </c>
      <c r="AZ28" s="135">
        <f t="shared" si="23"/>
        <v>0.14493651924133008</v>
      </c>
      <c r="BA28" s="135">
        <f t="shared" si="23"/>
        <v>0.12764009430119944</v>
      </c>
      <c r="BB28" s="135">
        <f t="shared" si="23"/>
        <v>0.12381467775388581</v>
      </c>
      <c r="BC28" s="136">
        <f t="shared" si="23"/>
        <v>0.10292230570722696</v>
      </c>
      <c r="BD28" s="101"/>
      <c r="BE28" s="101"/>
      <c r="BF28" s="34"/>
      <c r="BG28" s="103"/>
      <c r="BH28" s="46">
        <v>0</v>
      </c>
      <c r="BI28" s="46">
        <v>9.7889196748468521E-12</v>
      </c>
      <c r="BJ28" s="46">
        <v>0</v>
      </c>
      <c r="BK28" s="46">
        <v>0</v>
      </c>
      <c r="BL28" s="46">
        <v>-1.1011934400451118E-6</v>
      </c>
      <c r="BM28" s="46">
        <v>-5.0832724126886095E-2</v>
      </c>
      <c r="BN28" s="46">
        <v>-4.4007623342982083E-2</v>
      </c>
      <c r="BO28" s="135">
        <f>-SUM(BO21:BO23)/(BO20-BO19)</f>
        <v>0.11563742472188511</v>
      </c>
      <c r="BP28" s="46"/>
      <c r="BQ28" s="46"/>
      <c r="BR28" s="46"/>
      <c r="BV28" s="70"/>
      <c r="BW28" s="34"/>
      <c r="BX28" s="34"/>
    </row>
    <row r="29" spans="1:76" s="137" customFormat="1">
      <c r="A29" s="133" t="s">
        <v>95</v>
      </c>
      <c r="B29" s="134" t="s">
        <v>78</v>
      </c>
      <c r="C29" s="63">
        <f>C28</f>
        <v>6.2309336962621406E-2</v>
      </c>
      <c r="D29" s="63">
        <f>D28</f>
        <v>7.2499055019788761E-2</v>
      </c>
      <c r="E29" s="63">
        <f t="shared" ref="E29:AB29" si="24">-E21/E20</f>
        <v>0.16293213693074879</v>
      </c>
      <c r="F29" s="63">
        <f t="shared" si="24"/>
        <v>8.7066781765536339E-2</v>
      </c>
      <c r="G29" s="63">
        <f t="shared" si="24"/>
        <v>7.3454301492921009E-2</v>
      </c>
      <c r="H29" s="63">
        <f t="shared" si="24"/>
        <v>9.550588550266835E-2</v>
      </c>
      <c r="I29" s="63">
        <f t="shared" si="24"/>
        <v>0.10915558625513938</v>
      </c>
      <c r="J29" s="63">
        <f t="shared" si="24"/>
        <v>0.15631512789397928</v>
      </c>
      <c r="K29" s="63">
        <f t="shared" si="24"/>
        <v>0.14487020346452925</v>
      </c>
      <c r="L29" s="64">
        <f t="shared" si="24"/>
        <v>9.3879911797597332E-2</v>
      </c>
      <c r="M29" s="64">
        <f t="shared" si="24"/>
        <v>1.1235481507206539E-2</v>
      </c>
      <c r="N29" s="64">
        <f>-N21/N20</f>
        <v>9.3879911797597332E-2</v>
      </c>
      <c r="O29" s="64">
        <f>-O21/O20</f>
        <v>1.1235515907761657E-2</v>
      </c>
      <c r="P29" s="63">
        <f t="shared" si="24"/>
        <v>3.6922876559408988</v>
      </c>
      <c r="Q29" s="63">
        <f t="shared" si="24"/>
        <v>7.543233509254231E-2</v>
      </c>
      <c r="R29" s="63">
        <f t="shared" si="24"/>
        <v>0.1345688546901232</v>
      </c>
      <c r="S29" s="63">
        <f t="shared" si="24"/>
        <v>-3.1624538734117517E-2</v>
      </c>
      <c r="T29" s="63">
        <f t="shared" si="24"/>
        <v>6.6729306641278976E-2</v>
      </c>
      <c r="U29" s="63">
        <f t="shared" si="24"/>
        <v>0.10971803440847408</v>
      </c>
      <c r="V29" s="63">
        <f t="shared" si="24"/>
        <v>0.13797125067595972</v>
      </c>
      <c r="W29" s="63">
        <f t="shared" si="24"/>
        <v>-2.8009833831289181E-2</v>
      </c>
      <c r="X29" s="63">
        <f t="shared" si="24"/>
        <v>9.4648525462884214E-2</v>
      </c>
      <c r="Y29" s="63">
        <f t="shared" si="24"/>
        <v>9.6725832078027929E-2</v>
      </c>
      <c r="Z29" s="63">
        <f t="shared" si="24"/>
        <v>0.10883008015155908</v>
      </c>
      <c r="AA29" s="63">
        <f t="shared" si="24"/>
        <v>7.1288075709196638E-2</v>
      </c>
      <c r="AB29" s="63">
        <f t="shared" si="24"/>
        <v>0.14183043767033704</v>
      </c>
      <c r="AC29" s="63">
        <v>0.18452437353929244</v>
      </c>
      <c r="AD29" s="63">
        <f t="shared" ref="AD29:BC29" si="25">-AD21/AD20</f>
        <v>8.9769379377937594E-2</v>
      </c>
      <c r="AE29" s="63">
        <f t="shared" si="25"/>
        <v>3.0391515507407048E-2</v>
      </c>
      <c r="AF29" s="63">
        <f t="shared" si="25"/>
        <v>0.12739849839415171</v>
      </c>
      <c r="AG29" s="63">
        <f t="shared" si="25"/>
        <v>0.14074064917911452</v>
      </c>
      <c r="AH29" s="63">
        <f t="shared" si="25"/>
        <v>0.11198892254199781</v>
      </c>
      <c r="AI29" s="63">
        <f t="shared" si="25"/>
        <v>0.25884876501296078</v>
      </c>
      <c r="AJ29" s="63">
        <f t="shared" si="25"/>
        <v>0.13149181865381246</v>
      </c>
      <c r="AK29" s="63">
        <f t="shared" si="25"/>
        <v>0.15756203952533984</v>
      </c>
      <c r="AL29" s="63">
        <f t="shared" si="25"/>
        <v>0.1646481209485334</v>
      </c>
      <c r="AM29" s="63">
        <f t="shared" si="25"/>
        <v>0.1037027474753108</v>
      </c>
      <c r="AN29" s="63">
        <f t="shared" si="25"/>
        <v>4.1927587175223699E-2</v>
      </c>
      <c r="AO29" s="63">
        <f t="shared" si="25"/>
        <v>5.2605181846546341E-2</v>
      </c>
      <c r="AP29" s="63">
        <f t="shared" si="25"/>
        <v>0.11283272752604154</v>
      </c>
      <c r="AQ29" s="63">
        <f t="shared" si="25"/>
        <v>1.7723665682196976</v>
      </c>
      <c r="AR29" s="63">
        <f>-AR21/AR20</f>
        <v>0.22479100571738186</v>
      </c>
      <c r="AS29" s="63">
        <f>-AS21/AS20</f>
        <v>0.15751151242360745</v>
      </c>
      <c r="AT29" s="63">
        <f>-AT21/AT20</f>
        <v>0.29417433376774738</v>
      </c>
      <c r="AU29" s="65">
        <f>-AU21/AU20</f>
        <v>-1.8268847675914177</v>
      </c>
      <c r="AV29" s="98"/>
      <c r="AW29" s="135">
        <f t="shared" si="25"/>
        <v>0.17223047973058159</v>
      </c>
      <c r="AX29" s="135">
        <f t="shared" si="25"/>
        <v>6.1608710168914893E-2</v>
      </c>
      <c r="AY29" s="135">
        <f t="shared" si="25"/>
        <v>0.13421472996146663</v>
      </c>
      <c r="AZ29" s="135">
        <f t="shared" si="25"/>
        <v>0.17456034290838868</v>
      </c>
      <c r="BA29" s="135">
        <f t="shared" si="25"/>
        <v>0.14648551573364016</v>
      </c>
      <c r="BB29" s="135">
        <f t="shared" si="25"/>
        <v>0.14314739276772268</v>
      </c>
      <c r="BC29" s="136">
        <f t="shared" si="25"/>
        <v>4.8127383290504755E-2</v>
      </c>
      <c r="BD29" s="101"/>
      <c r="BE29" s="101"/>
      <c r="BF29" s="34"/>
      <c r="BG29" s="103"/>
      <c r="BH29" s="46">
        <v>0</v>
      </c>
      <c r="BI29" s="46">
        <v>3.1689026402936804E-12</v>
      </c>
      <c r="BJ29" s="46">
        <v>0</v>
      </c>
      <c r="BK29" s="46">
        <v>0</v>
      </c>
      <c r="BL29" s="46">
        <v>0</v>
      </c>
      <c r="BM29" s="46">
        <v>4.1168890652356516E-2</v>
      </c>
      <c r="BN29" s="46">
        <v>-3.7614334205531161E-2</v>
      </c>
      <c r="BO29" s="135">
        <f>-BO21/BO20</f>
        <v>9.4075250014514361E-2</v>
      </c>
      <c r="BP29" s="46"/>
      <c r="BQ29" s="46"/>
      <c r="BR29" s="46"/>
      <c r="BV29" s="70"/>
      <c r="BW29" s="34"/>
      <c r="BX29" s="34"/>
    </row>
    <row r="30" spans="1:76" s="141" customFormat="1">
      <c r="A30" s="138" t="s">
        <v>96</v>
      </c>
      <c r="B30" s="139" t="s">
        <v>83</v>
      </c>
      <c r="C30" s="140"/>
      <c r="D30" s="140"/>
      <c r="E30" s="140"/>
      <c r="F30" s="140"/>
      <c r="G30" s="88">
        <v>-178.356164383562</v>
      </c>
      <c r="H30" s="88">
        <v>-1050.0000000000002</v>
      </c>
      <c r="I30" s="88">
        <v>-1050</v>
      </c>
      <c r="J30" s="88">
        <v>-1050.0000000000002</v>
      </c>
      <c r="K30" s="88">
        <v>-1050.0000000000002</v>
      </c>
      <c r="L30" s="122">
        <v>-982.60273972602749</v>
      </c>
      <c r="M30" s="122">
        <v>-748.86915068493147</v>
      </c>
      <c r="N30" s="122">
        <f>SUM(AN30:AQ30)</f>
        <v>-982.60273972602749</v>
      </c>
      <c r="O30" s="122">
        <f>SUM(AR30:AU30)</f>
        <v>-748.86915068493147</v>
      </c>
      <c r="P30" s="88"/>
      <c r="Q30" s="88"/>
      <c r="R30" s="88"/>
      <c r="S30" s="88"/>
      <c r="T30" s="88"/>
      <c r="U30" s="88"/>
      <c r="V30" s="88"/>
      <c r="W30" s="88">
        <f>G30</f>
        <v>-178.356164383562</v>
      </c>
      <c r="X30" s="88">
        <v>-258.90410958904101</v>
      </c>
      <c r="Y30" s="88">
        <v>-261.780821917808</v>
      </c>
      <c r="Z30" s="88">
        <v>-264.65753424657601</v>
      </c>
      <c r="AA30" s="88">
        <f>H30-X30-Y30-Z30</f>
        <v>-264.65753424657521</v>
      </c>
      <c r="AB30" s="88">
        <v>-261.780821917808</v>
      </c>
      <c r="AC30" s="88">
        <v>-260.35032562317599</v>
      </c>
      <c r="AD30" s="88">
        <v>-263.93442622950795</v>
      </c>
      <c r="AE30" s="88">
        <f>I30-AB30-AC30-AD30</f>
        <v>-263.93442622950806</v>
      </c>
      <c r="AF30" s="88">
        <v>-258.904</v>
      </c>
      <c r="AG30" s="88">
        <v>-261.78093150684936</v>
      </c>
      <c r="AH30" s="88">
        <v>-264.65753424657555</v>
      </c>
      <c r="AI30" s="88">
        <f>J30-AF30-AG30-AH30</f>
        <v>-264.65753424657532</v>
      </c>
      <c r="AJ30" s="88">
        <v>-258.90410958904113</v>
      </c>
      <c r="AK30" s="88">
        <v>-261.78082191780823</v>
      </c>
      <c r="AL30" s="88">
        <v>-264.65753424657555</v>
      </c>
      <c r="AM30" s="88">
        <v>-264.65753424657532</v>
      </c>
      <c r="AN30" s="88">
        <f>'Historical Financials USD_EN'!AN30*'Historical Financials THB_EN'!$AN$8</f>
        <v>-258.90410958904113</v>
      </c>
      <c r="AO30" s="88">
        <v>-261.78082191780823</v>
      </c>
      <c r="AP30" s="88">
        <v>-264.65753424657555</v>
      </c>
      <c r="AQ30" s="88">
        <f>L30-(AN30+AO30+AP30)</f>
        <v>-197.26027397260259</v>
      </c>
      <c r="AR30" s="88">
        <f>'Historical Financials USD_EN'!AR30*'Historical Financials THB_EN'!$AR$8</f>
        <v>-183.80065753424702</v>
      </c>
      <c r="AS30" s="88">
        <f>SUM('Historical Financials USD_EN'!AR30:AS30)*31.605-AR30</f>
        <v>-186.98575779275518</v>
      </c>
      <c r="AT30" s="88">
        <f>SUM('Historical Financials USD_EN'!$AR30:AT30)*31.5138-SUM($AR30:AS30)</f>
        <v>-189.04163967299775</v>
      </c>
      <c r="AU30" s="89">
        <f>SUM('Historical Financials USD_EN'!$AR30:AU30)*31.2934-SUM($AR30:AT30)</f>
        <v>-189.04109568493152</v>
      </c>
      <c r="AV30" s="98"/>
      <c r="AW30" s="128">
        <f>AB30+AC30</f>
        <v>-522.13114754098399</v>
      </c>
      <c r="AX30" s="128">
        <f>AD30+AE30</f>
        <v>-527.86885245901601</v>
      </c>
      <c r="AY30" s="128">
        <f>AF30+AG30</f>
        <v>-520.68493150684935</v>
      </c>
      <c r="AZ30" s="128">
        <f>AH30+AI30</f>
        <v>-529.31506849315087</v>
      </c>
      <c r="BA30" s="128">
        <f>AJ30+AK30</f>
        <v>-520.68493150684935</v>
      </c>
      <c r="BB30" s="128">
        <f>AL30+AM30</f>
        <v>-529.31506849315087</v>
      </c>
      <c r="BC30" s="100">
        <f>AN30+AO30</f>
        <v>-520.68493150684935</v>
      </c>
      <c r="BD30" s="131"/>
      <c r="BE30" s="128">
        <v>-785.3424657534249</v>
      </c>
      <c r="BF30" s="34">
        <f t="shared" si="4"/>
        <v>-67.397260273972734</v>
      </c>
      <c r="BG30" s="103">
        <f t="shared" si="5"/>
        <v>-83.835072861248932</v>
      </c>
      <c r="BH30" s="46">
        <v>0</v>
      </c>
      <c r="BI30" s="46">
        <v>0</v>
      </c>
      <c r="BJ30" s="46">
        <v>0</v>
      </c>
      <c r="BK30" s="46">
        <v>0</v>
      </c>
      <c r="BL30" s="46">
        <v>0</v>
      </c>
      <c r="BM30" s="46">
        <v>520.68493150684913</v>
      </c>
      <c r="BN30" s="46">
        <v>-520.68493150684935</v>
      </c>
      <c r="BO30" s="128">
        <v>-264.65753424657555</v>
      </c>
      <c r="BP30" s="46"/>
      <c r="BQ30" s="46"/>
      <c r="BR30" s="46"/>
      <c r="BV30" s="142"/>
      <c r="BW30" s="34"/>
      <c r="BX30" s="34"/>
    </row>
    <row r="31" spans="1:76" s="141" customFormat="1">
      <c r="A31" s="138" t="s">
        <v>97</v>
      </c>
      <c r="B31" s="143" t="s">
        <v>98</v>
      </c>
      <c r="C31" s="144">
        <v>4240.0370000000003</v>
      </c>
      <c r="D31" s="144">
        <v>4737.9849999999997</v>
      </c>
      <c r="E31" s="144">
        <v>4814.2569999999996</v>
      </c>
      <c r="F31" s="144">
        <v>4814.2569999999996</v>
      </c>
      <c r="G31" s="145">
        <v>4814.2569999999996</v>
      </c>
      <c r="H31" s="145">
        <v>4814.2569999999996</v>
      </c>
      <c r="I31" s="145">
        <f>AD31</f>
        <v>4814.2719999999999</v>
      </c>
      <c r="J31" s="145">
        <v>4985.1961624739724</v>
      </c>
      <c r="K31" s="145">
        <v>5511.506733268493</v>
      </c>
      <c r="L31" s="122">
        <v>5614.5519080000004</v>
      </c>
      <c r="M31" s="122">
        <v>5614.5519080000004</v>
      </c>
      <c r="N31" s="122">
        <v>5614.5519080000004</v>
      </c>
      <c r="O31" s="122">
        <v>5614.5519080000004</v>
      </c>
      <c r="P31" s="146">
        <f t="shared" ref="P31:Y31" si="26">Q31</f>
        <v>4814.2569999999996</v>
      </c>
      <c r="Q31" s="146">
        <f t="shared" si="26"/>
        <v>4814.2569999999996</v>
      </c>
      <c r="R31" s="146">
        <f t="shared" si="26"/>
        <v>4814.2569999999996</v>
      </c>
      <c r="S31" s="146">
        <f t="shared" si="26"/>
        <v>4814.2569999999996</v>
      </c>
      <c r="T31" s="146">
        <f t="shared" si="26"/>
        <v>4814.2569999999996</v>
      </c>
      <c r="U31" s="146">
        <f t="shared" si="26"/>
        <v>4814.2569999999996</v>
      </c>
      <c r="V31" s="146">
        <f t="shared" si="26"/>
        <v>4814.2569999999996</v>
      </c>
      <c r="W31" s="146">
        <f t="shared" si="26"/>
        <v>4814.2569999999996</v>
      </c>
      <c r="X31" s="146">
        <f t="shared" si="26"/>
        <v>4814.2569999999996</v>
      </c>
      <c r="Y31" s="146">
        <f t="shared" si="26"/>
        <v>4814.2569999999996</v>
      </c>
      <c r="Z31" s="146">
        <f>AA31</f>
        <v>4814.2569999999996</v>
      </c>
      <c r="AA31" s="146">
        <f>H31</f>
        <v>4814.2569999999996</v>
      </c>
      <c r="AB31" s="147">
        <v>4814</v>
      </c>
      <c r="AC31" s="147">
        <v>4814.2719999999999</v>
      </c>
      <c r="AD31" s="147">
        <v>4814.2719999999999</v>
      </c>
      <c r="AE31" s="147">
        <f>I31</f>
        <v>4814.2719999999999</v>
      </c>
      <c r="AF31" s="147">
        <v>4814.2929999999997</v>
      </c>
      <c r="AG31" s="147">
        <v>4814.3190583626374</v>
      </c>
      <c r="AH31" s="147">
        <v>5061.3676620326087</v>
      </c>
      <c r="AI31" s="147">
        <v>5245.2320779239126</v>
      </c>
      <c r="AJ31" s="147">
        <v>5345.1549869999999</v>
      </c>
      <c r="AK31" s="88">
        <v>5500.1167873956038</v>
      </c>
      <c r="AL31" s="88">
        <v>5584.9049171521738</v>
      </c>
      <c r="AM31" s="88">
        <v>5614.5519080000004</v>
      </c>
      <c r="AN31" s="88">
        <v>5614.5519080000004</v>
      </c>
      <c r="AO31" s="88">
        <v>5614.5519080000004</v>
      </c>
      <c r="AP31" s="88">
        <v>5614.5519080000004</v>
      </c>
      <c r="AQ31" s="88">
        <v>5614.5519080000004</v>
      </c>
      <c r="AR31" s="88">
        <v>5614.5519080000004</v>
      </c>
      <c r="AS31" s="88">
        <v>5614.5519080000004</v>
      </c>
      <c r="AT31" s="88">
        <v>5614.5519080000004</v>
      </c>
      <c r="AU31" s="89">
        <v>5614.5519080000004</v>
      </c>
      <c r="AV31" s="98"/>
      <c r="AW31" s="43"/>
      <c r="AX31" s="43"/>
      <c r="AY31" s="43"/>
      <c r="AZ31" s="43"/>
      <c r="BA31" s="43"/>
      <c r="BB31" s="43"/>
      <c r="BC31" s="44"/>
      <c r="BD31" s="92"/>
      <c r="BE31" s="92"/>
      <c r="BF31" s="34"/>
      <c r="BG31" s="103"/>
      <c r="BH31" s="46">
        <v>0</v>
      </c>
      <c r="BI31" s="46">
        <v>0</v>
      </c>
      <c r="BJ31" s="46">
        <v>0</v>
      </c>
      <c r="BK31" s="46">
        <v>0</v>
      </c>
      <c r="BL31" s="46">
        <v>0</v>
      </c>
      <c r="BM31" s="46">
        <v>-5430.1538461538457</v>
      </c>
      <c r="BN31" s="46">
        <v>0</v>
      </c>
      <c r="BO31" s="90">
        <v>5614.5519080000004</v>
      </c>
      <c r="BP31" s="46"/>
      <c r="BQ31" s="46"/>
      <c r="BR31" s="46"/>
      <c r="BV31" s="142"/>
      <c r="BW31" s="34"/>
      <c r="BX31" s="34"/>
    </row>
    <row r="32" spans="1:76" s="141" customFormat="1">
      <c r="A32" s="138" t="s">
        <v>99</v>
      </c>
      <c r="B32" s="143" t="s">
        <v>100</v>
      </c>
      <c r="C32" s="148">
        <f>(C27+C30)/C31</f>
        <v>1.5999605751524579</v>
      </c>
      <c r="D32" s="148">
        <f>(D27+D30)/D31</f>
        <v>1.9688994707148779</v>
      </c>
      <c r="E32" s="148">
        <f>(E27+E30)/E31</f>
        <v>0.29870619713926977</v>
      </c>
      <c r="F32" s="148">
        <f>(F27+F30)/F31</f>
        <v>0.35491567464316087</v>
      </c>
      <c r="G32" s="148">
        <f>(G27+G30)/G31</f>
        <v>0.76081727979374414</v>
      </c>
      <c r="H32" s="148">
        <f t="shared" ref="H32:AB32" si="27">(H27+H30)/H31</f>
        <v>1.0606187004532617</v>
      </c>
      <c r="I32" s="148">
        <f>(I27+I30)/I31</f>
        <v>1.787054095186986</v>
      </c>
      <c r="J32" s="148">
        <f>(J27+J30)/J31</f>
        <v>2.9138499556926156</v>
      </c>
      <c r="K32" s="148">
        <f>(K27+K30)/K31</f>
        <v>4.4340792548496726</v>
      </c>
      <c r="L32" s="149">
        <f>AN32+AP32+AO32+AQ32</f>
        <v>1.9627245110072975</v>
      </c>
      <c r="M32" s="149">
        <f>SUM(AR32:AU32)</f>
        <v>1.0118434134430285</v>
      </c>
      <c r="N32" s="149">
        <f>SUM(AN32:AQ32)</f>
        <v>1.9627245110072977</v>
      </c>
      <c r="O32" s="149">
        <f>SUM(AR32:AU32)</f>
        <v>1.0118434134430285</v>
      </c>
      <c r="P32" s="148">
        <f t="shared" si="27"/>
        <v>-2.6894273062810385E-2</v>
      </c>
      <c r="Q32" s="148">
        <f t="shared" si="27"/>
        <v>0.14728312536861987</v>
      </c>
      <c r="R32" s="148">
        <f t="shared" si="27"/>
        <v>0.10787075546880817</v>
      </c>
      <c r="S32" s="148">
        <f t="shared" si="27"/>
        <v>8.5661645883702162E-2</v>
      </c>
      <c r="T32" s="148">
        <f t="shared" si="27"/>
        <v>0.19420692496876557</v>
      </c>
      <c r="U32" s="148">
        <f t="shared" si="27"/>
        <v>0.26108301157378233</v>
      </c>
      <c r="V32" s="148">
        <f t="shared" si="27"/>
        <v>0.20194272859664245</v>
      </c>
      <c r="W32" s="148">
        <f t="shared" si="27"/>
        <v>0.10358461465455344</v>
      </c>
      <c r="X32" s="148">
        <f t="shared" si="27"/>
        <v>0.14667915112975538</v>
      </c>
      <c r="Y32" s="148">
        <f t="shared" si="27"/>
        <v>0.36745616825598271</v>
      </c>
      <c r="Z32" s="148">
        <f t="shared" si="27"/>
        <v>0.28810197343867916</v>
      </c>
      <c r="AA32" s="148">
        <f t="shared" si="27"/>
        <v>0.25838140762884426</v>
      </c>
      <c r="AB32" s="148">
        <f t="shared" si="27"/>
        <v>0.19830773615894809</v>
      </c>
      <c r="AC32" s="148">
        <v>0.56066927948422318</v>
      </c>
      <c r="AD32" s="148">
        <f t="shared" ref="AD32:AK32" si="28">(AD27+AD30)/AD31</f>
        <v>0.54012545444095528</v>
      </c>
      <c r="AE32" s="148">
        <f t="shared" si="28"/>
        <v>0.48796282915433864</v>
      </c>
      <c r="AF32" s="148">
        <f t="shared" si="28"/>
        <v>0.63620135534683242</v>
      </c>
      <c r="AG32" s="148">
        <f t="shared" si="28"/>
        <v>0.72855653643298801</v>
      </c>
      <c r="AH32" s="148">
        <f t="shared" si="28"/>
        <v>0.86012799237804227</v>
      </c>
      <c r="AI32" s="148">
        <f t="shared" si="28"/>
        <v>0.68678110095322353</v>
      </c>
      <c r="AJ32" s="148">
        <f t="shared" si="28"/>
        <v>0.98590409087270725</v>
      </c>
      <c r="AK32" s="148">
        <f t="shared" si="28"/>
        <v>1.3092497311080276</v>
      </c>
      <c r="AL32" s="148">
        <f>(AL27+AL30)/AL31</f>
        <v>1.4786584798474938</v>
      </c>
      <c r="AM32" s="148">
        <f>K32-AJ32-AK32-AL32</f>
        <v>0.66026695302144378</v>
      </c>
      <c r="AN32" s="148">
        <f t="shared" ref="AN32:AU32" si="29">(AN27+AN30)/AN31</f>
        <v>0.67387758679741983</v>
      </c>
      <c r="AO32" s="148">
        <f t="shared" si="29"/>
        <v>0.84865259634472001</v>
      </c>
      <c r="AP32" s="148">
        <f t="shared" si="29"/>
        <v>0.44757937123159131</v>
      </c>
      <c r="AQ32" s="148">
        <f t="shared" si="29"/>
        <v>-7.3850433664336187E-3</v>
      </c>
      <c r="AR32" s="148">
        <f t="shared" si="29"/>
        <v>0.24547964399743705</v>
      </c>
      <c r="AS32" s="148">
        <f t="shared" si="29"/>
        <v>0.43139883240347426</v>
      </c>
      <c r="AT32" s="148">
        <f t="shared" si="29"/>
        <v>0.10876189237844817</v>
      </c>
      <c r="AU32" s="150">
        <f t="shared" si="29"/>
        <v>0.22620304466366919</v>
      </c>
      <c r="AV32" s="130"/>
      <c r="AW32" s="151">
        <f>AB32+AC32</f>
        <v>0.75897701564317122</v>
      </c>
      <c r="AX32" s="151">
        <f>AD32+AE32</f>
        <v>1.0280882835952938</v>
      </c>
      <c r="AY32" s="151">
        <f>AF32+AG32</f>
        <v>1.3647578917798204</v>
      </c>
      <c r="AZ32" s="151">
        <f>AH32+AI32</f>
        <v>1.5469090933312657</v>
      </c>
      <c r="BA32" s="151">
        <f>AJ32+AK32</f>
        <v>2.295153821980735</v>
      </c>
      <c r="BB32" s="151">
        <f>AL32+AM32</f>
        <v>2.1389254328689375</v>
      </c>
      <c r="BC32" s="152">
        <f>AN32+AO32</f>
        <v>1.5225301831421398</v>
      </c>
      <c r="BD32" s="153"/>
      <c r="BE32" s="153"/>
      <c r="BF32" s="34">
        <f t="shared" si="4"/>
        <v>1.6987311050037792</v>
      </c>
      <c r="BG32" s="103">
        <f t="shared" si="5"/>
        <v>0.10522939082304039</v>
      </c>
      <c r="BH32" s="46">
        <v>0</v>
      </c>
      <c r="BI32" s="46">
        <v>-7.3304695646925211E-11</v>
      </c>
      <c r="BJ32" s="46">
        <v>0</v>
      </c>
      <c r="BK32" s="46">
        <v>0</v>
      </c>
      <c r="BL32" s="46">
        <v>0.62247167192721564</v>
      </c>
      <c r="BM32" s="46">
        <v>-1.600460020004379</v>
      </c>
      <c r="BN32" s="46">
        <v>1.5225301831421398</v>
      </c>
      <c r="BO32" s="154">
        <f>(BO27+BO30)/BO31</f>
        <v>0.49776737030980817</v>
      </c>
      <c r="BP32" s="46"/>
      <c r="BQ32" s="46"/>
      <c r="BR32" s="46"/>
      <c r="BV32" s="142"/>
      <c r="BW32" s="34"/>
      <c r="BX32" s="34"/>
    </row>
    <row r="33" spans="1:76" s="30" customFormat="1" ht="26">
      <c r="A33" s="80" t="s">
        <v>101</v>
      </c>
      <c r="B33" s="81"/>
      <c r="C33" s="31"/>
      <c r="D33" s="31"/>
      <c r="E33" s="31"/>
      <c r="F33" s="31"/>
      <c r="G33" s="82"/>
      <c r="H33" s="82"/>
      <c r="I33" s="82"/>
      <c r="J33" s="82"/>
      <c r="K33" s="82"/>
      <c r="L33" s="83"/>
      <c r="M33" s="83"/>
      <c r="N33" s="83"/>
      <c r="O33" s="83"/>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3"/>
      <c r="AV33" s="98"/>
      <c r="AW33" s="155"/>
      <c r="AX33" s="155"/>
      <c r="AY33" s="155"/>
      <c r="AZ33" s="155"/>
      <c r="BA33" s="155"/>
      <c r="BB33" s="155"/>
      <c r="BC33" s="156"/>
      <c r="BD33" s="156"/>
      <c r="BE33" s="156"/>
      <c r="BF33" s="46"/>
      <c r="BG33" s="103">
        <f t="shared" si="5"/>
        <v>0</v>
      </c>
      <c r="BH33" s="46">
        <v>0</v>
      </c>
      <c r="BI33" s="46">
        <v>0</v>
      </c>
      <c r="BJ33" s="46">
        <v>0</v>
      </c>
      <c r="BK33" s="46">
        <v>0</v>
      </c>
      <c r="BL33" s="46">
        <v>0</v>
      </c>
      <c r="BM33" s="46">
        <v>0</v>
      </c>
      <c r="BN33" s="46">
        <v>0</v>
      </c>
      <c r="BO33" s="155"/>
      <c r="BP33" s="46"/>
      <c r="BQ33" s="46"/>
      <c r="BR33" s="46"/>
      <c r="BV33" s="33"/>
      <c r="BW33" s="34"/>
      <c r="BX33" s="34"/>
    </row>
    <row r="34" spans="1:76">
      <c r="A34" s="157"/>
      <c r="B34" s="36"/>
      <c r="C34" s="85"/>
      <c r="D34" s="85"/>
      <c r="E34" s="85"/>
      <c r="F34" s="85"/>
      <c r="G34" s="85"/>
      <c r="H34" s="85"/>
      <c r="I34" s="85"/>
      <c r="J34" s="85"/>
      <c r="K34" s="85"/>
      <c r="L34" s="86"/>
      <c r="M34" s="86"/>
      <c r="N34" s="86"/>
      <c r="O34" s="86"/>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158"/>
      <c r="AV34" s="98"/>
      <c r="AW34" s="159"/>
      <c r="AX34" s="159"/>
      <c r="AY34" s="159"/>
      <c r="AZ34" s="159"/>
      <c r="BA34" s="159"/>
      <c r="BB34" s="159"/>
      <c r="BC34" s="160"/>
      <c r="BD34" s="161"/>
      <c r="BE34" s="161"/>
      <c r="BF34" s="46"/>
      <c r="BG34" s="103">
        <f>AS34+AR34+AQ34+AP34-O34</f>
        <v>0</v>
      </c>
      <c r="BH34" s="46">
        <v>0</v>
      </c>
      <c r="BI34" s="46">
        <v>0</v>
      </c>
      <c r="BJ34" s="46">
        <v>0</v>
      </c>
      <c r="BK34" s="46">
        <v>0</v>
      </c>
      <c r="BL34" s="46">
        <v>0</v>
      </c>
      <c r="BM34" s="46">
        <v>0</v>
      </c>
      <c r="BN34" s="46">
        <v>0</v>
      </c>
      <c r="BO34" s="34"/>
      <c r="BP34" s="46"/>
      <c r="BQ34" s="46"/>
      <c r="BR34" s="46"/>
    </row>
    <row r="35" spans="1:76">
      <c r="A35" s="35" t="s">
        <v>102</v>
      </c>
      <c r="B35" s="36" t="s">
        <v>83</v>
      </c>
      <c r="C35" s="88">
        <v>1178.6617363873224</v>
      </c>
      <c r="D35" s="88">
        <v>226.96384124495512</v>
      </c>
      <c r="E35" s="88">
        <v>68.794145293529354</v>
      </c>
      <c r="F35" s="88">
        <v>-645.6309337480169</v>
      </c>
      <c r="G35" s="88">
        <v>-2498.9554554356409</v>
      </c>
      <c r="H35" s="88">
        <v>-2552.7066591608777</v>
      </c>
      <c r="I35" s="88">
        <v>261.07500481277771</v>
      </c>
      <c r="J35" s="88">
        <v>1271.2039524106096</v>
      </c>
      <c r="K35" s="88">
        <v>539.43335312754334</v>
      </c>
      <c r="L35" s="122">
        <v>-6689.1095264376008</v>
      </c>
      <c r="M35" s="122">
        <v>-5422.909720870899</v>
      </c>
      <c r="N35" s="122">
        <f>SUM(AN35:AQ35)</f>
        <v>-6689.1095264376008</v>
      </c>
      <c r="O35" s="122">
        <f>SUM(AR35:AU35)</f>
        <v>-5422.8873104154218</v>
      </c>
      <c r="P35" s="88">
        <v>383.97096976161566</v>
      </c>
      <c r="Q35" s="88">
        <v>-798.79865506158262</v>
      </c>
      <c r="R35" s="88">
        <v>107.76403312604293</v>
      </c>
      <c r="S35" s="88">
        <v>-338.56728157409287</v>
      </c>
      <c r="T35" s="88">
        <v>-581.53454601901592</v>
      </c>
      <c r="U35" s="88">
        <v>19.053366212533774</v>
      </c>
      <c r="V35" s="88">
        <v>-20.072641586151008</v>
      </c>
      <c r="W35" s="88">
        <v>-1916.4016340430078</v>
      </c>
      <c r="X35" s="88">
        <v>-1068.0554522755212</v>
      </c>
      <c r="Y35" s="88">
        <v>987.54181052942863</v>
      </c>
      <c r="Z35" s="88">
        <v>-1408.2314846332345</v>
      </c>
      <c r="AA35" s="88">
        <v>-1063.9615327815507</v>
      </c>
      <c r="AB35" s="88">
        <v>-447.209968878582</v>
      </c>
      <c r="AC35" s="88">
        <v>639.64516830288017</v>
      </c>
      <c r="AD35" s="88">
        <v>-144.67663179274928</v>
      </c>
      <c r="AE35" s="88">
        <f>I35-AB35-AC35-AD35</f>
        <v>213.31643718122882</v>
      </c>
      <c r="AF35" s="88">
        <v>1340.9098661042663</v>
      </c>
      <c r="AG35" s="88">
        <v>-789.85778313189223</v>
      </c>
      <c r="AH35" s="88">
        <v>251.10068849150275</v>
      </c>
      <c r="AI35" s="88">
        <f>J35-AF35-AG35-AH35</f>
        <v>469.05118094673287</v>
      </c>
      <c r="AJ35" s="88">
        <v>573.27859737901099</v>
      </c>
      <c r="AK35" s="88">
        <v>293.64134162069627</v>
      </c>
      <c r="AL35" s="88">
        <v>2193.1135263484043</v>
      </c>
      <c r="AM35" s="88">
        <v>-2520.6001122205685</v>
      </c>
      <c r="AN35" s="88">
        <v>-1211.5393133920275</v>
      </c>
      <c r="AO35" s="88">
        <v>-2803.463838466314</v>
      </c>
      <c r="AP35" s="88">
        <v>-2173.7962613933873</v>
      </c>
      <c r="AQ35" s="88">
        <f>L35-(AN35+AO35+AP35)</f>
        <v>-500.31011318587207</v>
      </c>
      <c r="AR35" s="88">
        <f>'Historical Financials USD_EN'!AR35*'Historical Financials THB_EN'!$AR$8</f>
        <v>-3436.8681497159587</v>
      </c>
      <c r="AS35" s="88">
        <f>SUM('Historical Financials USD_EN'!AR35:AS35)*31.605-AR35</f>
        <v>-3291.0428644553476</v>
      </c>
      <c r="AT35" s="88">
        <f>SUM('Historical Financials USD_EN'!$AR35:AT35)*31.5138-SUM($AR35:AS35)</f>
        <v>281.41692431797674</v>
      </c>
      <c r="AU35" s="89">
        <f>SUM('Historical Financials USD_EN'!$AR35:AU35)*31.2934-SUM($AR35:AT35)</f>
        <v>1023.6067794379078</v>
      </c>
      <c r="AV35" s="98"/>
      <c r="AW35" s="128">
        <f>AB35+AC35</f>
        <v>192.43519942429816</v>
      </c>
      <c r="AX35" s="128">
        <f>AD35+AE35</f>
        <v>68.639805388479544</v>
      </c>
      <c r="AY35" s="128">
        <f>AF35+AG35</f>
        <v>551.05208297237402</v>
      </c>
      <c r="AZ35" s="128">
        <f>AH35+AI35</f>
        <v>720.15186943823562</v>
      </c>
      <c r="BA35" s="128">
        <f>AJ35+AK35</f>
        <v>866.91993899970726</v>
      </c>
      <c r="BB35" s="128">
        <f>AL35+AM35</f>
        <v>-327.48658587216414</v>
      </c>
      <c r="BC35" s="100">
        <f>AN35+AO35</f>
        <v>-4015.0031518583414</v>
      </c>
      <c r="BD35" s="124"/>
      <c r="BE35" s="128">
        <v>-6188.7994132517288</v>
      </c>
      <c r="BF35" s="34">
        <f>AO35+AN35+AM35+AL35-N35</f>
        <v>2346.6197887070948</v>
      </c>
      <c r="BG35" s="103">
        <f t="shared" si="5"/>
        <v>-3979.1300783351444</v>
      </c>
      <c r="BH35" s="46">
        <v>0</v>
      </c>
      <c r="BI35" s="46">
        <v>0</v>
      </c>
      <c r="BJ35" s="46">
        <v>0</v>
      </c>
      <c r="BK35" s="46">
        <v>0</v>
      </c>
      <c r="BL35" s="46">
        <v>0</v>
      </c>
      <c r="BM35" s="46">
        <v>-1497.393625269121</v>
      </c>
      <c r="BN35" s="46">
        <v>-4966.128215210596</v>
      </c>
      <c r="BO35" s="162">
        <v>-2845.6052469024289</v>
      </c>
      <c r="BP35" s="46"/>
      <c r="BQ35" s="46">
        <f>BS35-BR35</f>
        <v>21.539749983661956</v>
      </c>
      <c r="BR35" s="34">
        <v>63.681158419776715</v>
      </c>
      <c r="BS35" s="34">
        <v>85.220908403438671</v>
      </c>
    </row>
    <row r="36" spans="1:76">
      <c r="A36" s="163" t="s">
        <v>3</v>
      </c>
      <c r="B36" s="164" t="s">
        <v>83</v>
      </c>
      <c r="C36" s="165">
        <f t="shared" ref="C36:AB36" si="30">C15+C35</f>
        <v>13777.553773575026</v>
      </c>
      <c r="D36" s="165">
        <f t="shared" si="30"/>
        <v>17120.579999999987</v>
      </c>
      <c r="E36" s="165">
        <f t="shared" si="30"/>
        <v>14409.830999999995</v>
      </c>
      <c r="F36" s="165">
        <f t="shared" si="30"/>
        <v>14037.599999999991</v>
      </c>
      <c r="G36" s="165">
        <f t="shared" si="30"/>
        <v>15959.320187334579</v>
      </c>
      <c r="H36" s="165">
        <f t="shared" si="30"/>
        <v>19404.849742754075</v>
      </c>
      <c r="I36" s="165">
        <f t="shared" si="30"/>
        <v>27626.745999999985</v>
      </c>
      <c r="J36" s="165">
        <f t="shared" si="30"/>
        <v>35348.654120999978</v>
      </c>
      <c r="K36" s="165">
        <f t="shared" si="30"/>
        <v>47128.519797603207</v>
      </c>
      <c r="L36" s="96">
        <f t="shared" si="30"/>
        <v>28913.526002302391</v>
      </c>
      <c r="M36" s="96">
        <f t="shared" si="30"/>
        <v>29423.942204141611</v>
      </c>
      <c r="N36" s="96">
        <f t="shared" si="30"/>
        <v>28913.526002302391</v>
      </c>
      <c r="O36" s="96">
        <f t="shared" si="30"/>
        <v>29423.943064016803</v>
      </c>
      <c r="P36" s="165">
        <f t="shared" si="30"/>
        <v>3112.9</v>
      </c>
      <c r="Q36" s="165">
        <f t="shared" si="30"/>
        <v>3175.0999999999949</v>
      </c>
      <c r="R36" s="165">
        <f t="shared" si="30"/>
        <v>4104.1960000000072</v>
      </c>
      <c r="S36" s="165">
        <f t="shared" si="30"/>
        <v>3645.4039999999959</v>
      </c>
      <c r="T36" s="165">
        <f t="shared" si="30"/>
        <v>3983.1813290000014</v>
      </c>
      <c r="U36" s="165">
        <f t="shared" si="30"/>
        <v>4986.7445609359902</v>
      </c>
      <c r="V36" s="165">
        <f t="shared" si="30"/>
        <v>4331.871943929701</v>
      </c>
      <c r="W36" s="165">
        <f t="shared" si="30"/>
        <v>2657.522353468883</v>
      </c>
      <c r="X36" s="165">
        <f t="shared" si="30"/>
        <v>3692.9077318703849</v>
      </c>
      <c r="Y36" s="165">
        <f t="shared" si="30"/>
        <v>7199.6740271296094</v>
      </c>
      <c r="Z36" s="165">
        <f t="shared" si="30"/>
        <v>4503.1155945316114</v>
      </c>
      <c r="AA36" s="165">
        <f t="shared" si="30"/>
        <v>4009.1523892224714</v>
      </c>
      <c r="AB36" s="165">
        <f t="shared" si="30"/>
        <v>4356.886364</v>
      </c>
      <c r="AC36" s="165">
        <v>8389.1494372882116</v>
      </c>
      <c r="AD36" s="165">
        <f t="shared" ref="AD36:AU36" si="31">AD15+AD35</f>
        <v>7416.2951727117897</v>
      </c>
      <c r="AE36" s="165">
        <f t="shared" si="31"/>
        <v>7464.4150256470721</v>
      </c>
      <c r="AF36" s="165">
        <f t="shared" si="31"/>
        <v>9022.3499999999985</v>
      </c>
      <c r="AG36" s="165">
        <f t="shared" si="31"/>
        <v>7398.832236243743</v>
      </c>
      <c r="AH36" s="165">
        <f t="shared" si="31"/>
        <v>10023.024263756251</v>
      </c>
      <c r="AI36" s="165">
        <f t="shared" si="31"/>
        <v>8904.4476209999848</v>
      </c>
      <c r="AJ36" s="165">
        <f t="shared" si="31"/>
        <v>10863.078130000004</v>
      </c>
      <c r="AK36" s="165">
        <f t="shared" si="31"/>
        <v>12688.008431999977</v>
      </c>
      <c r="AL36" s="165">
        <f t="shared" si="31"/>
        <v>15640.520992550028</v>
      </c>
      <c r="AM36" s="165">
        <f t="shared" si="31"/>
        <v>7936.9122430532079</v>
      </c>
      <c r="AN36" s="165">
        <f t="shared" si="31"/>
        <v>8392.7542045192113</v>
      </c>
      <c r="AO36" s="165">
        <f t="shared" si="31"/>
        <v>8615.5354436889156</v>
      </c>
      <c r="AP36" s="165">
        <f t="shared" si="31"/>
        <v>6419.2064894149789</v>
      </c>
      <c r="AQ36" s="165">
        <f t="shared" si="31"/>
        <v>5486.0298646792862</v>
      </c>
      <c r="AR36" s="165">
        <f t="shared" si="31"/>
        <v>6065.5563749999992</v>
      </c>
      <c r="AS36" s="165">
        <f t="shared" si="31"/>
        <v>6430.5193923789748</v>
      </c>
      <c r="AT36" s="165">
        <f t="shared" si="31"/>
        <v>8123.8413296210183</v>
      </c>
      <c r="AU36" s="97">
        <f t="shared" si="31"/>
        <v>8804.0259670168125</v>
      </c>
      <c r="AV36" s="98"/>
      <c r="AW36" s="166">
        <f t="shared" ref="AW36:BB36" si="32">AW15+AW35</f>
        <v>12746.035801288212</v>
      </c>
      <c r="AX36" s="166">
        <f t="shared" si="32"/>
        <v>14880.710198358862</v>
      </c>
      <c r="AY36" s="166">
        <f t="shared" si="32"/>
        <v>16421.182236243741</v>
      </c>
      <c r="AZ36" s="166">
        <f t="shared" si="32"/>
        <v>18927.471884756236</v>
      </c>
      <c r="BA36" s="166">
        <f t="shared" si="32"/>
        <v>23551.086561999982</v>
      </c>
      <c r="BB36" s="166">
        <f t="shared" si="32"/>
        <v>23577.433235603236</v>
      </c>
      <c r="BC36" s="109">
        <f>AN36+AO36</f>
        <v>17008.289648208127</v>
      </c>
      <c r="BD36" s="167"/>
      <c r="BE36" s="167"/>
      <c r="BF36" s="34">
        <f t="shared" ref="BF36:BF42" si="33">AO36+AN36+AM36+AL36-N36</f>
        <v>11672.196881508975</v>
      </c>
      <c r="BG36" s="103">
        <f t="shared" si="5"/>
        <v>-5022.6309425435647</v>
      </c>
      <c r="BH36" s="46">
        <v>0</v>
      </c>
      <c r="BI36" s="46">
        <v>-3.529094101395458E-7</v>
      </c>
      <c r="BJ36" s="46">
        <v>0</v>
      </c>
      <c r="BK36" s="46">
        <v>0</v>
      </c>
      <c r="BL36" s="46">
        <v>0</v>
      </c>
      <c r="BM36" s="46">
        <v>-19826.195043327232</v>
      </c>
      <c r="BN36" s="46">
        <v>6017.2549453846768</v>
      </c>
      <c r="BO36" s="166">
        <f>BO15+BO35</f>
        <v>5662.1764324432806</v>
      </c>
      <c r="BP36" s="46"/>
      <c r="BQ36" s="46"/>
      <c r="BR36" s="46"/>
    </row>
    <row r="37" spans="1:76">
      <c r="A37" s="35" t="s">
        <v>4</v>
      </c>
      <c r="B37" s="36" t="s">
        <v>83</v>
      </c>
      <c r="C37" s="88">
        <v>2451</v>
      </c>
      <c r="D37" s="88">
        <v>6001.42</v>
      </c>
      <c r="E37" s="88">
        <v>1349.26</v>
      </c>
      <c r="F37" s="88">
        <v>191.93699999999995</v>
      </c>
      <c r="G37" s="88">
        <v>-57.992999999999824</v>
      </c>
      <c r="H37" s="88">
        <v>2412.761</v>
      </c>
      <c r="I37" s="88">
        <f t="shared" ref="I37:O37" si="34">SUM(I38:I40)</f>
        <v>6339.0115229550975</v>
      </c>
      <c r="J37" s="88">
        <f t="shared" si="34"/>
        <v>4204.7006568014476</v>
      </c>
      <c r="K37" s="88">
        <f t="shared" si="34"/>
        <v>684.45845463625358</v>
      </c>
      <c r="L37" s="122">
        <f t="shared" si="34"/>
        <v>-704.87064266141044</v>
      </c>
      <c r="M37" s="122">
        <f t="shared" si="34"/>
        <v>89.322320626561549</v>
      </c>
      <c r="N37" s="122">
        <f t="shared" si="34"/>
        <v>-704.87064266141044</v>
      </c>
      <c r="O37" s="122">
        <f t="shared" si="34"/>
        <v>89.322320626561606</v>
      </c>
      <c r="P37" s="88">
        <v>291.10000000000002</v>
      </c>
      <c r="Q37" s="88">
        <v>102.75400000000008</v>
      </c>
      <c r="R37" s="88">
        <v>365.58499999999975</v>
      </c>
      <c r="S37" s="88">
        <v>-567.50199999999995</v>
      </c>
      <c r="T37" s="88">
        <v>-55.053599999999996</v>
      </c>
      <c r="U37" s="88">
        <v>274.08760000000012</v>
      </c>
      <c r="V37" s="88">
        <v>-287.62176588335012</v>
      </c>
      <c r="W37" s="88">
        <v>10.594765883350192</v>
      </c>
      <c r="X37" s="88">
        <v>137.53691600000002</v>
      </c>
      <c r="Y37" s="88">
        <v>2657.2890839999995</v>
      </c>
      <c r="Z37" s="88">
        <v>-14.692999999999302</v>
      </c>
      <c r="AA37" s="88">
        <f>H37-X37-Y37-Z37</f>
        <v>-367.3720000000003</v>
      </c>
      <c r="AB37" s="88">
        <v>3276.1452029999996</v>
      </c>
      <c r="AC37" s="88">
        <v>2485.20716551141</v>
      </c>
      <c r="AD37" s="88">
        <v>403.28063148859019</v>
      </c>
      <c r="AE37" s="88">
        <f t="shared" ref="AE37:AM37" si="35">SUM(AE38:AE40)</f>
        <v>174.3788353753996</v>
      </c>
      <c r="AF37" s="88">
        <f t="shared" si="35"/>
        <v>-26.846506093384981</v>
      </c>
      <c r="AG37" s="88">
        <f t="shared" si="35"/>
        <v>-88.178847113517023</v>
      </c>
      <c r="AH37" s="88">
        <f t="shared" si="35"/>
        <v>-1370.9818779483239</v>
      </c>
      <c r="AI37" s="88">
        <f t="shared" si="35"/>
        <v>5690.7078879566743</v>
      </c>
      <c r="AJ37" s="88">
        <f t="shared" si="35"/>
        <v>-194.37372344601002</v>
      </c>
      <c r="AK37" s="88">
        <f t="shared" si="35"/>
        <v>533.90903666868178</v>
      </c>
      <c r="AL37" s="88">
        <f t="shared" si="35"/>
        <v>-243.4812745452906</v>
      </c>
      <c r="AM37" s="88">
        <f t="shared" si="35"/>
        <v>588.40441595887251</v>
      </c>
      <c r="AN37" s="88">
        <f>SUM(AN38:AN41)</f>
        <v>770.0286655632583</v>
      </c>
      <c r="AO37" s="88">
        <f>SUM(AO38:AO41)</f>
        <v>-193.12297340756621</v>
      </c>
      <c r="AP37" s="88">
        <f>SUM(AP38:AP41)</f>
        <v>-217.78650606235618</v>
      </c>
      <c r="AQ37" s="88">
        <f>L37-(AN37+AO37+AP37)</f>
        <v>-1063.9898287547464</v>
      </c>
      <c r="AR37" s="88">
        <f>SUM(AR38:AR40)</f>
        <v>1629.8505093201002</v>
      </c>
      <c r="AS37" s="88">
        <f>SUM(AS38:AS40)</f>
        <v>14.357484558616818</v>
      </c>
      <c r="AT37" s="88">
        <f>SUM(AT38:AT40)</f>
        <v>-607.70160669781308</v>
      </c>
      <c r="AU37" s="89">
        <f>SUM(AU38:AU40)</f>
        <v>-947.18406655434251</v>
      </c>
      <c r="AV37" s="98"/>
      <c r="AW37" s="128">
        <f t="shared" ref="AW37:BC37" si="36">SUM(AW38:AW40)</f>
        <v>5761.3522940217817</v>
      </c>
      <c r="AX37" s="128">
        <f t="shared" si="36"/>
        <v>577.65922893331424</v>
      </c>
      <c r="AY37" s="128">
        <f t="shared" si="36"/>
        <v>-115.025353206902</v>
      </c>
      <c r="AZ37" s="128">
        <f t="shared" si="36"/>
        <v>4319.7260100083495</v>
      </c>
      <c r="BA37" s="128">
        <f t="shared" si="36"/>
        <v>339.53531322267179</v>
      </c>
      <c r="BB37" s="128">
        <f t="shared" si="36"/>
        <v>344.92314141358185</v>
      </c>
      <c r="BC37" s="100">
        <f t="shared" si="36"/>
        <v>576.90569215569212</v>
      </c>
      <c r="BD37" s="124"/>
      <c r="BE37" s="124"/>
      <c r="BF37" s="34">
        <f t="shared" si="33"/>
        <v>1626.6994762306845</v>
      </c>
      <c r="BG37" s="103">
        <f t="shared" si="5"/>
        <v>273.10933843505268</v>
      </c>
      <c r="BH37" s="46">
        <v>0</v>
      </c>
      <c r="BI37" s="46">
        <v>0</v>
      </c>
      <c r="BJ37" s="46">
        <v>0</v>
      </c>
      <c r="BK37" s="46">
        <v>0</v>
      </c>
      <c r="BL37" s="46">
        <v>0</v>
      </c>
      <c r="BM37" s="46">
        <v>344.92314141358185</v>
      </c>
      <c r="BN37" s="46">
        <v>576.90569215569212</v>
      </c>
      <c r="BO37" s="128">
        <f>SUM(BO38:BO40)</f>
        <v>-217.78650606235618</v>
      </c>
      <c r="BP37" s="46"/>
      <c r="BQ37" s="46"/>
      <c r="BR37" s="46"/>
    </row>
    <row r="38" spans="1:76" hidden="1" outlineLevel="1">
      <c r="A38" s="35" t="s">
        <v>103</v>
      </c>
      <c r="B38" s="36" t="s">
        <v>83</v>
      </c>
      <c r="C38" s="88"/>
      <c r="D38" s="88">
        <v>-613</v>
      </c>
      <c r="E38" s="88">
        <v>-386.74400000000003</v>
      </c>
      <c r="F38" s="88">
        <v>31.921502977061998</v>
      </c>
      <c r="G38" s="88">
        <v>-126.21408373686201</v>
      </c>
      <c r="H38" s="88">
        <v>-165.51109173241804</v>
      </c>
      <c r="I38" s="88">
        <v>-186.42087900479504</v>
      </c>
      <c r="J38" s="88">
        <v>-539.68478535981205</v>
      </c>
      <c r="K38" s="88">
        <f>AL38+AM38+AJ38+AK38</f>
        <v>-1127.8336445309328</v>
      </c>
      <c r="L38" s="122">
        <v>-799.37650396950744</v>
      </c>
      <c r="M38" s="122">
        <v>-991.4193802466632</v>
      </c>
      <c r="N38" s="122">
        <f>SUM(AN38:AQ38)</f>
        <v>-799.37650396950744</v>
      </c>
      <c r="O38" s="122">
        <f>SUM(AR38:AU38)</f>
        <v>-991.4193802466632</v>
      </c>
      <c r="P38" s="88">
        <v>-1.3950879999999999E-2</v>
      </c>
      <c r="Q38" s="88">
        <v>30.911206718319999</v>
      </c>
      <c r="R38" s="88">
        <v>0.69305840733091983</v>
      </c>
      <c r="S38" s="88">
        <f>F38-P38-Q38-R38</f>
        <v>0.33118873141107841</v>
      </c>
      <c r="T38" s="88">
        <v>0</v>
      </c>
      <c r="U38" s="88">
        <v>-22.487942800399999</v>
      </c>
      <c r="V38" s="88">
        <v>-14.099514900940001</v>
      </c>
      <c r="W38" s="88">
        <v>-89.626626035522008</v>
      </c>
      <c r="X38" s="88">
        <v>-19.157653228191997</v>
      </c>
      <c r="Y38" s="88">
        <v>-96.471665880031992</v>
      </c>
      <c r="Z38" s="88">
        <v>-11.72071355015202</v>
      </c>
      <c r="AA38" s="88">
        <f>H38-X38-Y38-Z38</f>
        <v>-38.161059074042022</v>
      </c>
      <c r="AB38" s="88">
        <v>-10.400476729862001</v>
      </c>
      <c r="AC38" s="88">
        <v>-41.821318557622</v>
      </c>
      <c r="AD38" s="88">
        <v>-12.519269972650008</v>
      </c>
      <c r="AE38" s="88">
        <f>I38-AB38-AC38-AD38</f>
        <v>-121.67981374466105</v>
      </c>
      <c r="AF38" s="88">
        <v>-72.836029231999987</v>
      </c>
      <c r="AG38" s="88">
        <v>-92.732360810178989</v>
      </c>
      <c r="AH38" s="88">
        <v>-124.26129056984905</v>
      </c>
      <c r="AI38" s="88">
        <f>J38-AF38-AG38-AH38</f>
        <v>-249.85510474778403</v>
      </c>
      <c r="AJ38" s="88">
        <v>-189.37865765538601</v>
      </c>
      <c r="AK38" s="88">
        <v>-356.7418023528582</v>
      </c>
      <c r="AL38" s="88">
        <v>-255.79549023576465</v>
      </c>
      <c r="AM38" s="88">
        <v>-325.91769428692396</v>
      </c>
      <c r="AN38" s="88">
        <v>-233.13812385704506</v>
      </c>
      <c r="AO38" s="88">
        <v>-146.44515324001696</v>
      </c>
      <c r="AP38" s="88">
        <v>-212.17445349283707</v>
      </c>
      <c r="AQ38" s="88">
        <f>L38-(AN38+AO38+AP38)</f>
        <v>-207.61877337960834</v>
      </c>
      <c r="AR38" s="88">
        <f>'Historical Financials USD_EN'!AR38*'Historical Financials THB_EN'!$AR$8</f>
        <v>-100.43500228471913</v>
      </c>
      <c r="AS38" s="88">
        <v>-255.62378889554515</v>
      </c>
      <c r="AT38" s="88">
        <v>-313.17352770792309</v>
      </c>
      <c r="AU38" s="89">
        <v>-322.18706135847583</v>
      </c>
      <c r="AV38" s="98"/>
      <c r="AW38" s="128">
        <f>AB38+AC38</f>
        <v>-52.221795287483999</v>
      </c>
      <c r="AX38" s="128">
        <f>AD38+AE38</f>
        <v>-134.19908371731105</v>
      </c>
      <c r="AY38" s="128">
        <f>AF38+AG38</f>
        <v>-165.56839004217898</v>
      </c>
      <c r="AZ38" s="128">
        <f>AH38+AI38</f>
        <v>-374.11639531763308</v>
      </c>
      <c r="BA38" s="128">
        <f>AJ38+AK38</f>
        <v>-546.12046000824421</v>
      </c>
      <c r="BB38" s="128">
        <f>AL38+AM38</f>
        <v>-581.71318452268861</v>
      </c>
      <c r="BC38" s="100">
        <f>AN38+AO38</f>
        <v>-379.58327709706202</v>
      </c>
      <c r="BD38" s="124"/>
      <c r="BE38" s="128"/>
      <c r="BF38" s="34">
        <f t="shared" si="33"/>
        <v>-161.91995765024319</v>
      </c>
      <c r="BG38" s="103">
        <f t="shared" si="5"/>
        <v>215.5673621939535</v>
      </c>
      <c r="BH38" s="46">
        <v>0</v>
      </c>
      <c r="BI38" s="46">
        <v>0</v>
      </c>
      <c r="BJ38" s="46">
        <v>0</v>
      </c>
      <c r="BK38" s="46">
        <v>0</v>
      </c>
      <c r="BL38" s="46">
        <v>0</v>
      </c>
      <c r="BM38" s="46">
        <v>-581.71318452268861</v>
      </c>
      <c r="BN38" s="46">
        <v>-379.58327709706202</v>
      </c>
      <c r="BO38" s="128">
        <v>-212.17445349283707</v>
      </c>
      <c r="BP38" s="46"/>
      <c r="BQ38" s="46"/>
      <c r="BR38" s="46"/>
    </row>
    <row r="39" spans="1:76" hidden="1" outlineLevel="1">
      <c r="A39" s="35" t="s">
        <v>104</v>
      </c>
      <c r="B39" s="36" t="s">
        <v>83</v>
      </c>
      <c r="C39" s="88">
        <v>2451</v>
      </c>
      <c r="D39" s="88">
        <v>8359</v>
      </c>
      <c r="E39" s="88">
        <v>147.54</v>
      </c>
      <c r="F39" s="88">
        <v>-298.07577206272498</v>
      </c>
      <c r="G39" s="88">
        <v>506.41430900335786</v>
      </c>
      <c r="H39" s="88">
        <v>2628.3745511458674</v>
      </c>
      <c r="I39" s="88">
        <v>6021.7989916368942</v>
      </c>
      <c r="J39" s="88">
        <v>1380.6485665666301</v>
      </c>
      <c r="K39" s="88">
        <f>AL39+AM39+AJ39+AK39</f>
        <v>1878.6685194742386</v>
      </c>
      <c r="L39" s="122">
        <f>'Historical Financials USD_EN'!L39*L8</f>
        <v>369.202400124919</v>
      </c>
      <c r="M39" s="122">
        <f>'Historical Financials USD_EN'!M39*M8</f>
        <v>1127.9151044030978</v>
      </c>
      <c r="N39" s="122">
        <f>SUM(AN39:AQ39)</f>
        <v>369.202400124919</v>
      </c>
      <c r="O39" s="122">
        <f>SUM(AR39:AU39)</f>
        <v>1127.9151044030978</v>
      </c>
      <c r="P39" s="88">
        <v>0</v>
      </c>
      <c r="Q39" s="88">
        <v>0</v>
      </c>
      <c r="R39" s="88">
        <v>-8.5312179999999987E-2</v>
      </c>
      <c r="S39" s="88">
        <f>F39-P39-Q39-R39</f>
        <v>-297.99045988272496</v>
      </c>
      <c r="T39" s="88">
        <v>0</v>
      </c>
      <c r="U39" s="88">
        <v>403.27290083075695</v>
      </c>
      <c r="V39" s="88">
        <v>3.332858950670925E-4</v>
      </c>
      <c r="W39" s="88">
        <v>103.14107488670584</v>
      </c>
      <c r="X39" s="88">
        <v>192.80832173209899</v>
      </c>
      <c r="Y39" s="88">
        <v>2756.7833940067594</v>
      </c>
      <c r="Z39" s="88">
        <v>-1.0571094541944603E-6</v>
      </c>
      <c r="AA39" s="88">
        <f>H39-X39-Y39-Z39</f>
        <v>-321.2171635358817</v>
      </c>
      <c r="AB39" s="88">
        <v>3289.8192637128</v>
      </c>
      <c r="AC39" s="88">
        <v>2608.4598285793727</v>
      </c>
      <c r="AD39" s="88">
        <v>432.90314050443988</v>
      </c>
      <c r="AE39" s="88">
        <f>I39-AB39-AC39-AD39</f>
        <v>-309.3832411597183</v>
      </c>
      <c r="AF39" s="88">
        <v>0</v>
      </c>
      <c r="AG39" s="88">
        <v>-1.69156295</v>
      </c>
      <c r="AH39" s="88">
        <v>-1214.9292228754421</v>
      </c>
      <c r="AI39" s="88">
        <f>J39-AF39-AG39-AH39</f>
        <v>2597.2693523920721</v>
      </c>
      <c r="AJ39" s="88">
        <v>0</v>
      </c>
      <c r="AK39" s="88">
        <v>894.87708966034802</v>
      </c>
      <c r="AL39" s="88">
        <v>-4.4808597735419653</v>
      </c>
      <c r="AM39" s="88">
        <v>988.27228958743262</v>
      </c>
      <c r="AN39" s="88">
        <v>815.06042300236004</v>
      </c>
      <c r="AO39" s="88">
        <v>-1.6523299305970305</v>
      </c>
      <c r="AP39" s="88">
        <v>11.190933008455005</v>
      </c>
      <c r="AQ39" s="88">
        <f>L39-(AN39+AO39+AP39)</f>
        <v>-455.39662595529899</v>
      </c>
      <c r="AR39" s="88">
        <f>'Historical Financials USD_EN'!AR39*'Historical Financials THB_EN'!$AR$8</f>
        <v>1930.6543622684517</v>
      </c>
      <c r="AS39" s="88">
        <v>-1.024044057293402</v>
      </c>
      <c r="AT39" s="88">
        <v>-278.96231415991366</v>
      </c>
      <c r="AU39" s="89">
        <v>-522.75289964814704</v>
      </c>
      <c r="AV39" s="98"/>
      <c r="AW39" s="128">
        <f>AB39+AC39</f>
        <v>5898.2790922921722</v>
      </c>
      <c r="AX39" s="128">
        <f>AD39+AE39</f>
        <v>123.51989934472158</v>
      </c>
      <c r="AY39" s="128">
        <f>AF39+AG39</f>
        <v>-1.69156295</v>
      </c>
      <c r="AZ39" s="128">
        <f>AH39+AI39</f>
        <v>1382.34012951663</v>
      </c>
      <c r="BA39" s="128">
        <f>AJ39+AK39</f>
        <v>894.87708966034802</v>
      </c>
      <c r="BB39" s="128">
        <f>AL39+AM39</f>
        <v>983.79142981389066</v>
      </c>
      <c r="BC39" s="100">
        <f>AN39+AO39</f>
        <v>813.40809307176301</v>
      </c>
      <c r="BD39" s="124"/>
      <c r="BE39" s="128"/>
      <c r="BF39" s="34">
        <f t="shared" si="33"/>
        <v>1427.9971227607346</v>
      </c>
      <c r="BG39" s="103">
        <f t="shared" si="5"/>
        <v>357.50952086121652</v>
      </c>
      <c r="BH39" s="46">
        <v>0</v>
      </c>
      <c r="BI39" s="46">
        <v>0</v>
      </c>
      <c r="BJ39" s="46">
        <v>0</v>
      </c>
      <c r="BK39" s="46">
        <v>0</v>
      </c>
      <c r="BL39" s="46">
        <v>0</v>
      </c>
      <c r="BM39" s="46">
        <v>983.79142981389066</v>
      </c>
      <c r="BN39" s="46">
        <v>813.40809307176301</v>
      </c>
      <c r="BO39" s="128">
        <v>11.190933008455005</v>
      </c>
      <c r="BP39" s="46"/>
      <c r="BQ39" s="46"/>
      <c r="BR39" s="46"/>
    </row>
    <row r="40" spans="1:76" hidden="1" outlineLevel="1">
      <c r="A40" s="35" t="s">
        <v>105</v>
      </c>
      <c r="B40" s="36" t="s">
        <v>83</v>
      </c>
      <c r="C40" s="88"/>
      <c r="D40" s="88">
        <v>-1744.58</v>
      </c>
      <c r="E40" s="88">
        <v>1587.94</v>
      </c>
      <c r="F40" s="88">
        <v>458.08446489599999</v>
      </c>
      <c r="G40" s="88">
        <v>-438.2021690877657</v>
      </c>
      <c r="H40" s="88">
        <v>-50.104234876333749</v>
      </c>
      <c r="I40" s="88">
        <v>503.63341032299786</v>
      </c>
      <c r="J40" s="88">
        <v>3363.73687559463</v>
      </c>
      <c r="K40" s="88">
        <f>AL40+AM40+AJ40+AK40</f>
        <v>-66.376420307052214</v>
      </c>
      <c r="L40" s="122">
        <f>'Historical Financials USD_EN'!L40*L8</f>
        <v>-274.696538816822</v>
      </c>
      <c r="M40" s="122">
        <f>'Historical Financials USD_EN'!M40*M8</f>
        <v>-47.173403529873006</v>
      </c>
      <c r="N40" s="122">
        <f>SUM(AN40:AQ40)</f>
        <v>-274.696538816822</v>
      </c>
      <c r="O40" s="122">
        <f>SUM(AR40:AU40)</f>
        <v>-47.173403529872957</v>
      </c>
      <c r="P40" s="88">
        <v>291.05450661000003</v>
      </c>
      <c r="Q40" s="88">
        <v>72.062498382046044</v>
      </c>
      <c r="R40" s="88">
        <v>364.97673035495393</v>
      </c>
      <c r="S40" s="88">
        <f>F40-P40-Q40-R40</f>
        <v>-270.00927045100002</v>
      </c>
      <c r="T40" s="88">
        <v>-55.053591657683299</v>
      </c>
      <c r="U40" s="88">
        <v>-106.69497053838677</v>
      </c>
      <c r="V40" s="88">
        <v>-273.52538863996824</v>
      </c>
      <c r="W40" s="88">
        <v>-2.9282182517274578</v>
      </c>
      <c r="X40" s="88">
        <v>-36.112902954755995</v>
      </c>
      <c r="Y40" s="88">
        <v>-3.0246208255489364</v>
      </c>
      <c r="Z40" s="88">
        <v>-2.9717593871851129</v>
      </c>
      <c r="AA40" s="88">
        <f>H40-X40-Y40-Z40</f>
        <v>-7.9949517088437041</v>
      </c>
      <c r="AB40" s="88">
        <v>-3.2733200475500004</v>
      </c>
      <c r="AC40" s="88">
        <v>-81.431682935355866</v>
      </c>
      <c r="AD40" s="88">
        <v>-17.103476973875217</v>
      </c>
      <c r="AE40" s="88">
        <f>I40-AB40-AC40-AD40</f>
        <v>605.44189027977893</v>
      </c>
      <c r="AF40" s="88">
        <v>45.989523138615006</v>
      </c>
      <c r="AG40" s="88">
        <v>6.2450766466619658</v>
      </c>
      <c r="AH40" s="88">
        <v>-31.79136450303281</v>
      </c>
      <c r="AI40" s="88">
        <f>J40-AF40-AG40-AH40</f>
        <v>3343.2936403123858</v>
      </c>
      <c r="AJ40" s="88">
        <v>-4.9950657906240155</v>
      </c>
      <c r="AK40" s="88">
        <v>-4.2262506388079855</v>
      </c>
      <c r="AL40" s="88">
        <v>16.795075464016001</v>
      </c>
      <c r="AM40" s="88">
        <v>-73.950179341636215</v>
      </c>
      <c r="AN40" s="88">
        <v>188.10636641794329</v>
      </c>
      <c r="AO40" s="88">
        <v>-45.025490236952209</v>
      </c>
      <c r="AP40" s="88">
        <v>-16.802985577974113</v>
      </c>
      <c r="AQ40" s="88">
        <f>L40-(AN40+AO40+AP40)</f>
        <v>-400.974429419839</v>
      </c>
      <c r="AR40" s="88">
        <f>'Historical Financials USD_EN'!AR40*'Historical Financials THB_EN'!$AR$8</f>
        <v>-200.36885066363234</v>
      </c>
      <c r="AS40" s="88">
        <v>271.00531751145536</v>
      </c>
      <c r="AT40" s="88">
        <v>-15.565764829976331</v>
      </c>
      <c r="AU40" s="89">
        <v>-102.24410554771964</v>
      </c>
      <c r="AV40" s="98"/>
      <c r="AW40" s="128">
        <f>AB40+AC40</f>
        <v>-84.705002982905867</v>
      </c>
      <c r="AX40" s="128">
        <f>AD40+AE40</f>
        <v>588.33841330590371</v>
      </c>
      <c r="AY40" s="128">
        <f>AF40+AG40</f>
        <v>52.23459978527697</v>
      </c>
      <c r="AZ40" s="128">
        <f>AH40+AI40</f>
        <v>3311.5022758093528</v>
      </c>
      <c r="BA40" s="128">
        <f>AJ40+AK40</f>
        <v>-9.2213164294320009</v>
      </c>
      <c r="BB40" s="128">
        <f>AL40+AM40</f>
        <v>-57.155103877620213</v>
      </c>
      <c r="BC40" s="100">
        <f>AN40+AO40</f>
        <v>143.08087618099108</v>
      </c>
      <c r="BD40" s="124"/>
      <c r="BE40" s="124"/>
      <c r="BF40" s="34">
        <f t="shared" si="33"/>
        <v>360.62231112019288</v>
      </c>
      <c r="BG40" s="103">
        <f t="shared" si="5"/>
        <v>-299.96754462011711</v>
      </c>
      <c r="BH40" s="46">
        <v>0</v>
      </c>
      <c r="BI40" s="46">
        <v>0</v>
      </c>
      <c r="BJ40" s="46">
        <v>0</v>
      </c>
      <c r="BK40" s="46">
        <v>0</v>
      </c>
      <c r="BL40" s="46">
        <v>0</v>
      </c>
      <c r="BM40" s="46">
        <v>-57.155103877620213</v>
      </c>
      <c r="BN40" s="46">
        <v>143.08087618099108</v>
      </c>
      <c r="BO40" s="151">
        <v>-16.802985577974113</v>
      </c>
      <c r="BP40" s="46"/>
      <c r="BQ40" s="46"/>
      <c r="BR40" s="46"/>
    </row>
    <row r="41" spans="1:76" hidden="1" outlineLevel="1">
      <c r="A41" s="35"/>
      <c r="B41" s="36" t="s">
        <v>83</v>
      </c>
      <c r="C41" s="88"/>
      <c r="D41" s="88"/>
      <c r="E41" s="88"/>
      <c r="F41" s="88"/>
      <c r="G41" s="88"/>
      <c r="H41" s="88"/>
      <c r="I41" s="88"/>
      <c r="J41" s="88"/>
      <c r="K41" s="88"/>
      <c r="L41" s="96"/>
      <c r="M41" s="96"/>
      <c r="N41" s="96"/>
      <c r="O41" s="96"/>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9"/>
      <c r="AV41" s="98"/>
      <c r="AW41" s="128"/>
      <c r="AX41" s="128"/>
      <c r="AY41" s="128"/>
      <c r="AZ41" s="128"/>
      <c r="BA41" s="128"/>
      <c r="BB41" s="128"/>
      <c r="BC41" s="100"/>
      <c r="BD41" s="124"/>
      <c r="BE41" s="124"/>
      <c r="BF41" s="34">
        <f t="shared" si="33"/>
        <v>0</v>
      </c>
      <c r="BG41" s="103">
        <f t="shared" si="5"/>
        <v>0</v>
      </c>
      <c r="BH41" s="46"/>
      <c r="BI41" s="46"/>
      <c r="BJ41" s="46"/>
      <c r="BK41" s="46"/>
      <c r="BL41" s="46"/>
      <c r="BM41" s="46"/>
      <c r="BN41" s="46"/>
      <c r="BO41" s="151"/>
      <c r="BP41" s="46"/>
      <c r="BQ41" s="46"/>
      <c r="BR41" s="46"/>
    </row>
    <row r="42" spans="1:76" collapsed="1">
      <c r="A42" s="35" t="s">
        <v>5</v>
      </c>
      <c r="B42" s="36" t="s">
        <v>83</v>
      </c>
      <c r="C42" s="115">
        <f t="shared" ref="C42:J42" si="37">C23</f>
        <v>0</v>
      </c>
      <c r="D42" s="115">
        <f t="shared" si="37"/>
        <v>0</v>
      </c>
      <c r="E42" s="115">
        <f t="shared" si="37"/>
        <v>115.94154581464539</v>
      </c>
      <c r="F42" s="115">
        <f t="shared" si="37"/>
        <v>-268.25934087467289</v>
      </c>
      <c r="G42" s="115">
        <f t="shared" si="37"/>
        <v>-390.89143822891293</v>
      </c>
      <c r="H42" s="115">
        <f t="shared" si="37"/>
        <v>-593.1190370836897</v>
      </c>
      <c r="I42" s="115">
        <f t="shared" si="37"/>
        <v>56.347497756833029</v>
      </c>
      <c r="J42" s="115">
        <f t="shared" si="37"/>
        <v>169.15565555441154</v>
      </c>
      <c r="K42" s="115">
        <f>AL42+AM42+AJ42+AK42</f>
        <v>246.96262812862358</v>
      </c>
      <c r="L42" s="114">
        <f>L23</f>
        <v>-643.66767428357605</v>
      </c>
      <c r="M42" s="114">
        <f>M23</f>
        <v>-1317.9247022035029</v>
      </c>
      <c r="N42" s="114">
        <f>SUM(AN42:AQ42)</f>
        <v>-643.66767428357605</v>
      </c>
      <c r="O42" s="114">
        <f>SUM(AR42:AU42)</f>
        <v>-1317.9247022035026</v>
      </c>
      <c r="P42" s="115">
        <f t="shared" ref="P42:AB42" si="38">P23</f>
        <v>54.737027409069398</v>
      </c>
      <c r="Q42" s="115">
        <f t="shared" si="38"/>
        <v>-201.26483777382106</v>
      </c>
      <c r="R42" s="115">
        <f t="shared" si="38"/>
        <v>-97.511427262966478</v>
      </c>
      <c r="S42" s="115">
        <f t="shared" si="38"/>
        <v>-24.220103246954764</v>
      </c>
      <c r="T42" s="115">
        <f t="shared" si="38"/>
        <v>-117.0512447811938</v>
      </c>
      <c r="U42" s="115">
        <f t="shared" si="38"/>
        <v>19.940306716824125</v>
      </c>
      <c r="V42" s="115">
        <f t="shared" si="38"/>
        <v>29.630653385480542</v>
      </c>
      <c r="W42" s="115">
        <f t="shared" si="38"/>
        <v>-323.41115355002376</v>
      </c>
      <c r="X42" s="115">
        <f t="shared" si="38"/>
        <v>-375.75253516743965</v>
      </c>
      <c r="Y42" s="115">
        <f t="shared" si="38"/>
        <v>258.45259906219889</v>
      </c>
      <c r="Z42" s="115">
        <f t="shared" si="38"/>
        <v>-250.62671858673917</v>
      </c>
      <c r="AA42" s="115">
        <f t="shared" si="38"/>
        <v>-225.19238239170977</v>
      </c>
      <c r="AB42" s="115">
        <f t="shared" si="38"/>
        <v>-59.087616091598122</v>
      </c>
      <c r="AC42" s="115">
        <v>134.87334143073096</v>
      </c>
      <c r="AD42" s="115">
        <f t="shared" ref="AD42:AN42" si="39">AD23</f>
        <v>-60.815246784481374</v>
      </c>
      <c r="AE42" s="115">
        <f t="shared" si="39"/>
        <v>41.377019202181557</v>
      </c>
      <c r="AF42" s="115">
        <f t="shared" si="39"/>
        <v>209.35759774103565</v>
      </c>
      <c r="AG42" s="115">
        <f t="shared" si="39"/>
        <v>-45.830441508645691</v>
      </c>
      <c r="AH42" s="115">
        <f t="shared" si="39"/>
        <v>-18.245909103051332</v>
      </c>
      <c r="AI42" s="115">
        <f t="shared" si="39"/>
        <v>23.874408425072914</v>
      </c>
      <c r="AJ42" s="115">
        <f t="shared" si="39"/>
        <v>93.6</v>
      </c>
      <c r="AK42" s="115">
        <f t="shared" si="39"/>
        <v>47.664875498968755</v>
      </c>
      <c r="AL42" s="115">
        <f t="shared" si="39"/>
        <v>418.48376893397648</v>
      </c>
      <c r="AM42" s="115">
        <f t="shared" si="39"/>
        <v>-312.78601630432166</v>
      </c>
      <c r="AN42" s="115">
        <f t="shared" si="39"/>
        <v>-106.7890206103084</v>
      </c>
      <c r="AO42" s="115">
        <v>-351.98676551165335</v>
      </c>
      <c r="AP42" s="115">
        <v>-291.97711563138506</v>
      </c>
      <c r="AQ42" s="115">
        <f>L42-(AN42+AO42+AP42)</f>
        <v>107.08522746977076</v>
      </c>
      <c r="AR42" s="115">
        <f>AR23</f>
        <v>-815.67145760074015</v>
      </c>
      <c r="AS42" s="115">
        <f>AS23</f>
        <v>-821.1068470173135</v>
      </c>
      <c r="AT42" s="115">
        <f>AT23</f>
        <v>93.330756296706795</v>
      </c>
      <c r="AU42" s="116">
        <f>AU23</f>
        <v>225.52284611784421</v>
      </c>
      <c r="AV42" s="98"/>
      <c r="AW42" s="113">
        <f t="shared" ref="AW42:BC42" si="40">AW23</f>
        <v>75.785725339132838</v>
      </c>
      <c r="AX42" s="113">
        <f t="shared" si="40"/>
        <v>-19.438227582299817</v>
      </c>
      <c r="AY42" s="113">
        <f t="shared" si="40"/>
        <v>163.52715623238996</v>
      </c>
      <c r="AZ42" s="113">
        <f t="shared" si="40"/>
        <v>5.6284993220215824</v>
      </c>
      <c r="BA42" s="113">
        <f t="shared" si="40"/>
        <v>141.26487549896876</v>
      </c>
      <c r="BB42" s="113">
        <f t="shared" si="40"/>
        <v>105.69775262965481</v>
      </c>
      <c r="BC42" s="117">
        <f t="shared" si="40"/>
        <v>-435.34080260319325</v>
      </c>
      <c r="BD42" s="124"/>
      <c r="BE42" s="168">
        <v>-750.7529017533468</v>
      </c>
      <c r="BF42" s="34">
        <f t="shared" si="33"/>
        <v>290.58964079126912</v>
      </c>
      <c r="BG42" s="103">
        <f t="shared" si="5"/>
        <v>-503.74549057616537</v>
      </c>
      <c r="BH42" s="46">
        <v>0</v>
      </c>
      <c r="BI42" s="46">
        <v>0</v>
      </c>
      <c r="BJ42" s="46">
        <v>0</v>
      </c>
      <c r="BK42" s="46">
        <v>0</v>
      </c>
      <c r="BL42" s="46">
        <v>1.6258744974550154E-2</v>
      </c>
      <c r="BM42" s="46">
        <v>105.69775262965481</v>
      </c>
      <c r="BN42" s="46">
        <v>-435.34080260319325</v>
      </c>
      <c r="BO42" s="168">
        <v>-351.98676551165329</v>
      </c>
      <c r="BP42" s="46"/>
      <c r="BQ42" s="46"/>
      <c r="BR42" s="46"/>
    </row>
    <row r="43" spans="1:76" s="173" customFormat="1">
      <c r="A43" s="169" t="s">
        <v>106</v>
      </c>
      <c r="B43" s="170" t="s">
        <v>83</v>
      </c>
      <c r="C43" s="171">
        <f t="shared" ref="C43:M43" si="41">C27+C35+C37-C42</f>
        <v>10413.553773575026</v>
      </c>
      <c r="D43" s="171">
        <f t="shared" si="41"/>
        <v>15556.999999999985</v>
      </c>
      <c r="E43" s="171">
        <f t="shared" si="41"/>
        <v>2740.1609999999932</v>
      </c>
      <c r="F43" s="171">
        <f t="shared" si="41"/>
        <v>1523.2206781872155</v>
      </c>
      <c r="G43" s="171">
        <f t="shared" si="41"/>
        <v>1675.069062144825</v>
      </c>
      <c r="H43" s="171">
        <f t="shared" si="41"/>
        <v>6609.2643809108295</v>
      </c>
      <c r="I43" s="171">
        <f t="shared" si="41"/>
        <v>16197.103522955083</v>
      </c>
      <c r="J43" s="171">
        <f t="shared" si="41"/>
        <v>20882.862570801426</v>
      </c>
      <c r="K43" s="171">
        <f t="shared" si="41"/>
        <v>26465.386848585287</v>
      </c>
      <c r="L43" s="96">
        <f t="shared" si="41"/>
        <v>5252.108893064983</v>
      </c>
      <c r="M43" s="96">
        <f t="shared" si="41"/>
        <v>2414.2753707681713</v>
      </c>
      <c r="N43" s="96">
        <f>SUM(AN43:AQ43)</f>
        <v>5252.108819238586</v>
      </c>
      <c r="O43" s="96">
        <f>SUM(AR43:AU43)</f>
        <v>2414.2762306433633</v>
      </c>
      <c r="P43" s="171">
        <f t="shared" ref="P43:AB43" si="42">P27+P35+P37-P42</f>
        <v>490.858</v>
      </c>
      <c r="Q43" s="171">
        <f t="shared" si="42"/>
        <v>214.27899999999431</v>
      </c>
      <c r="R43" s="171">
        <f t="shared" si="42"/>
        <v>1090.1780000000072</v>
      </c>
      <c r="S43" s="171">
        <f t="shared" si="42"/>
        <v>-469.45200000000381</v>
      </c>
      <c r="T43" s="171">
        <f t="shared" si="42"/>
        <v>415.42514674153222</v>
      </c>
      <c r="U43" s="171">
        <f t="shared" si="42"/>
        <v>1530.1213755458723</v>
      </c>
      <c r="V43" s="171">
        <f t="shared" si="42"/>
        <v>634.87913389050436</v>
      </c>
      <c r="W43" s="171">
        <f t="shared" si="42"/>
        <v>-905.35659403308546</v>
      </c>
      <c r="X43" s="171">
        <f t="shared" si="42"/>
        <v>410.28923856144206</v>
      </c>
      <c r="Y43" s="171">
        <f t="shared" si="42"/>
        <v>5417.1875476045798</v>
      </c>
      <c r="Z43" s="171">
        <f t="shared" si="42"/>
        <v>479.35671054105643</v>
      </c>
      <c r="AA43" s="171">
        <f t="shared" si="42"/>
        <v>302.43088420375079</v>
      </c>
      <c r="AB43" s="171">
        <f t="shared" si="42"/>
        <v>4104.4571139999998</v>
      </c>
      <c r="AC43" s="171">
        <v>5949.5437314878063</v>
      </c>
      <c r="AD43" s="171">
        <f t="shared" ref="AD43:AN43" si="43">AD27+AD35+AD37-AD42</f>
        <v>3183.6645245121967</v>
      </c>
      <c r="AE43" s="171">
        <f t="shared" si="43"/>
        <v>2959.4384650224715</v>
      </c>
      <c r="AF43" s="171">
        <f t="shared" si="43"/>
        <v>4426.469493906613</v>
      </c>
      <c r="AG43" s="171">
        <f t="shared" si="43"/>
        <v>2937.0783612140935</v>
      </c>
      <c r="AH43" s="171">
        <f t="shared" si="43"/>
        <v>3516.4462597240599</v>
      </c>
      <c r="AI43" s="171">
        <f t="shared" si="43"/>
        <v>10002.868455956659</v>
      </c>
      <c r="AJ43" s="171">
        <f t="shared" si="43"/>
        <v>5814.0191515539946</v>
      </c>
      <c r="AK43" s="171">
        <f t="shared" si="43"/>
        <v>8242.6927496686585</v>
      </c>
      <c r="AL43" s="171">
        <f t="shared" si="43"/>
        <v>10053.973032004738</v>
      </c>
      <c r="AM43" s="171">
        <f t="shared" si="43"/>
        <v>2354.7181741028789</v>
      </c>
      <c r="AN43" s="171">
        <f t="shared" si="43"/>
        <v>3707.7031730824692</v>
      </c>
      <c r="AO43" s="171">
        <v>2267.1254964807722</v>
      </c>
      <c r="AP43" s="171">
        <v>792.86875443680401</v>
      </c>
      <c r="AQ43" s="171">
        <f>AQ27+AQ35+AQ37-AQ42</f>
        <v>-1515.5886047614595</v>
      </c>
      <c r="AR43" s="171">
        <f>AR27+AR35+AR37-AR42</f>
        <v>570.7126783200996</v>
      </c>
      <c r="AS43" s="171">
        <f>AS27+AS35+AS37-AS42</f>
        <v>153.5183624932364</v>
      </c>
      <c r="AT43" s="171">
        <f>AT27+AT35+AT37-AT42</f>
        <v>380.07549136756143</v>
      </c>
      <c r="AU43" s="97">
        <f>AU27+AU35+AU37-AU42</f>
        <v>1309.9696984624657</v>
      </c>
      <c r="AV43" s="98"/>
      <c r="AW43" s="166">
        <f t="shared" ref="AW43:BC43" si="44">AW27+AW35+AW37-AW42</f>
        <v>10054.000770998178</v>
      </c>
      <c r="AX43" s="166">
        <f t="shared" si="44"/>
        <v>6143.1027516039912</v>
      </c>
      <c r="AY43" s="166">
        <f t="shared" si="44"/>
        <v>7363.5478551207061</v>
      </c>
      <c r="AZ43" s="166">
        <f t="shared" si="44"/>
        <v>13519.314715680715</v>
      </c>
      <c r="BA43" s="166">
        <f t="shared" si="44"/>
        <v>14056.71190122265</v>
      </c>
      <c r="BB43" s="166">
        <f t="shared" si="44"/>
        <v>12408.691206107618</v>
      </c>
      <c r="BC43" s="109">
        <f t="shared" si="44"/>
        <v>6066.2530191556853</v>
      </c>
      <c r="BD43" s="167"/>
      <c r="BE43" s="104">
        <v>6767.6974240000454</v>
      </c>
      <c r="BF43" s="34">
        <f>AO43+AN43+AM43+AL43-N43</f>
        <v>13131.411056432273</v>
      </c>
      <c r="BG43" s="103">
        <f>AS43+AR43+AQ43+AP43-O43</f>
        <v>-2412.7650401546825</v>
      </c>
      <c r="BH43" s="46">
        <v>0</v>
      </c>
      <c r="BI43" s="46">
        <v>-3.529094101395458E-7</v>
      </c>
      <c r="BJ43" s="46">
        <v>0</v>
      </c>
      <c r="BK43" s="46">
        <v>0</v>
      </c>
      <c r="BL43" s="46">
        <v>0</v>
      </c>
      <c r="BM43" s="46">
        <v>-9463.801670922654</v>
      </c>
      <c r="BN43" s="46">
        <v>6066.2530191556853</v>
      </c>
      <c r="BO43" s="172">
        <v>792.86844600002837</v>
      </c>
      <c r="BP43" s="46"/>
      <c r="BQ43" s="46"/>
      <c r="BR43" s="46"/>
      <c r="BV43" s="70"/>
      <c r="BW43" s="34"/>
      <c r="BX43" s="34"/>
    </row>
    <row r="44" spans="1:76" s="141" customFormat="1">
      <c r="A44" s="138" t="s">
        <v>107</v>
      </c>
      <c r="B44" s="143" t="s">
        <v>100</v>
      </c>
      <c r="C44" s="148">
        <f t="shared" ref="C44:K44" si="45">(C43+C30)/C31</f>
        <v>2.4560054012677308</v>
      </c>
      <c r="D44" s="148">
        <f t="shared" si="45"/>
        <v>3.2834633288201602</v>
      </c>
      <c r="E44" s="148">
        <f t="shared" si="45"/>
        <v>0.56917630280227949</v>
      </c>
      <c r="F44" s="148">
        <f t="shared" si="45"/>
        <v>0.31639787368792643</v>
      </c>
      <c r="G44" s="148">
        <f t="shared" si="45"/>
        <v>0.31089177369659809</v>
      </c>
      <c r="H44" s="148">
        <f t="shared" si="45"/>
        <v>1.1547502305985804</v>
      </c>
      <c r="I44" s="148">
        <f t="shared" si="45"/>
        <v>3.1462915936106399</v>
      </c>
      <c r="J44" s="148">
        <f t="shared" si="45"/>
        <v>3.9783514879701531</v>
      </c>
      <c r="K44" s="148">
        <f t="shared" si="45"/>
        <v>4.6113319058785187</v>
      </c>
      <c r="L44" s="149">
        <f>AN44+AO44+AP44+AQ44</f>
        <v>0.76043576575168381</v>
      </c>
      <c r="M44" s="149">
        <f>SUM(AR44:AU44)</f>
        <v>0.29662332938545727</v>
      </c>
      <c r="N44" s="149">
        <f>SUM(AN44:AQ44)</f>
        <v>0.76043576575168381</v>
      </c>
      <c r="O44" s="149">
        <f>SUM(AR44:AU44)</f>
        <v>0.29662332938545727</v>
      </c>
      <c r="P44" s="148">
        <f t="shared" ref="P44:AB44" si="46">(P43+P30)/P31</f>
        <v>0.10195924313969945</v>
      </c>
      <c r="Q44" s="148">
        <f t="shared" si="46"/>
        <v>4.4509256568561736E-2</v>
      </c>
      <c r="R44" s="148">
        <f t="shared" si="46"/>
        <v>0.22644781946622444</v>
      </c>
      <c r="S44" s="148">
        <f t="shared" si="46"/>
        <v>-9.7512866471400228E-2</v>
      </c>
      <c r="T44" s="148">
        <f t="shared" si="46"/>
        <v>8.6290604498582488E-2</v>
      </c>
      <c r="U44" s="148">
        <f t="shared" si="46"/>
        <v>0.31783126151052438</v>
      </c>
      <c r="V44" s="148">
        <f t="shared" si="46"/>
        <v>0.13187479062511712</v>
      </c>
      <c r="W44" s="148">
        <f t="shared" si="46"/>
        <v>-0.22510488293762621</v>
      </c>
      <c r="X44" s="148">
        <f t="shared" si="46"/>
        <v>3.1445169830443424E-2</v>
      </c>
      <c r="Y44" s="148">
        <f t="shared" si="46"/>
        <v>1.0708623834761568</v>
      </c>
      <c r="Z44" s="148">
        <f t="shared" si="46"/>
        <v>4.4596534064234715E-2</v>
      </c>
      <c r="AA44" s="148">
        <f t="shared" si="46"/>
        <v>7.8461432277453381E-3</v>
      </c>
      <c r="AB44" s="148">
        <f t="shared" si="46"/>
        <v>0.79822939179106611</v>
      </c>
      <c r="AC44" s="148">
        <v>1.1817349343503296</v>
      </c>
      <c r="AD44" s="148">
        <f>(AD43+AD30)/AD31</f>
        <v>0.60647385488038252</v>
      </c>
      <c r="AE44" s="148">
        <f>(AE43+AE30)/AE31</f>
        <v>0.55989857631495754</v>
      </c>
      <c r="AF44" s="148">
        <f>(AF43+AF30)/AF31</f>
        <v>0.86566511300965976</v>
      </c>
      <c r="AG44" s="148">
        <f>(AG43+AG30)/AG31</f>
        <v>0.55569591405874119</v>
      </c>
      <c r="AH44" s="148">
        <f>(AH43+AH30)/AH31</f>
        <v>0.64247234001008913</v>
      </c>
      <c r="AI44" s="148">
        <f>J44-AF44-AG44-AH44</f>
        <v>1.9145181208916631</v>
      </c>
      <c r="AJ44" s="148">
        <f>(AJ43+AJ30)/AJ31</f>
        <v>1.039280442845081</v>
      </c>
      <c r="AK44" s="148">
        <f>ROUND((AK43+AK30)/AK31,2)</f>
        <v>1.45</v>
      </c>
      <c r="AL44" s="148">
        <f>(AL43+AL30)/AL31</f>
        <v>1.7528168595482341</v>
      </c>
      <c r="AM44" s="148">
        <f>K44-AJ44-AK44-AL44</f>
        <v>0.36923460348520321</v>
      </c>
      <c r="AN44" s="148">
        <f t="shared" ref="AN44:AU44" si="47">(AN43+AN30)/AN31</f>
        <v>0.61426078518916916</v>
      </c>
      <c r="AO44" s="148">
        <f t="shared" si="47"/>
        <v>0.35716913966110292</v>
      </c>
      <c r="AP44" s="148">
        <f t="shared" si="47"/>
        <v>9.4078962817602016E-2</v>
      </c>
      <c r="AQ44" s="148">
        <f t="shared" si="47"/>
        <v>-0.30507312191619013</v>
      </c>
      <c r="AR44" s="148">
        <f t="shared" si="47"/>
        <v>6.8912359726259489E-2</v>
      </c>
      <c r="AS44" s="148">
        <f t="shared" si="47"/>
        <v>-5.9608310418917199E-3</v>
      </c>
      <c r="AT44" s="148">
        <f t="shared" si="47"/>
        <v>3.4024772559741678E-2</v>
      </c>
      <c r="AU44" s="150">
        <f t="shared" si="47"/>
        <v>0.19964702814134783</v>
      </c>
      <c r="AV44" s="130"/>
      <c r="AW44" s="151">
        <f>AB44+AC44</f>
        <v>1.9799643261413957</v>
      </c>
      <c r="AX44" s="151">
        <f>AD44+AE44</f>
        <v>1.1663724311953401</v>
      </c>
      <c r="AY44" s="151">
        <f>AF44+AG44</f>
        <v>1.421361027068401</v>
      </c>
      <c r="AZ44" s="151">
        <f>AH44+AI44</f>
        <v>2.5569904609017522</v>
      </c>
      <c r="BA44" s="151">
        <f>AJ44+AK44</f>
        <v>2.489280442845081</v>
      </c>
      <c r="BB44" s="151">
        <f>AL44+AM44</f>
        <v>2.1220514630334373</v>
      </c>
      <c r="BC44" s="152">
        <f>AN44+AO44</f>
        <v>0.97142992485027202</v>
      </c>
      <c r="BD44" s="174"/>
      <c r="BE44" s="174"/>
      <c r="BF44" s="46"/>
      <c r="BG44" s="175"/>
      <c r="BH44" s="46">
        <v>0</v>
      </c>
      <c r="BI44" s="46">
        <v>-7.3304695646925211E-11</v>
      </c>
      <c r="BJ44" s="46">
        <v>0</v>
      </c>
      <c r="BK44" s="46">
        <v>0</v>
      </c>
      <c r="BL44" s="46">
        <v>-0.46451812089166333</v>
      </c>
      <c r="BM44" s="46">
        <v>-1.8479185802516485</v>
      </c>
      <c r="BN44" s="46">
        <v>0.97142992485027202</v>
      </c>
      <c r="BO44" s="176">
        <f>(BO43+BO30)/BO31</f>
        <v>9.4078907882358606E-2</v>
      </c>
      <c r="BP44" s="46"/>
      <c r="BQ44" s="46"/>
      <c r="BR44" s="46"/>
      <c r="BV44" s="142"/>
      <c r="BW44" s="34"/>
      <c r="BX44" s="34"/>
    </row>
    <row r="45" spans="1:76" s="30" customFormat="1" ht="26">
      <c r="A45" s="80" t="s">
        <v>6</v>
      </c>
      <c r="B45" s="81"/>
      <c r="C45" s="31"/>
      <c r="D45" s="31"/>
      <c r="E45" s="31"/>
      <c r="F45" s="31"/>
      <c r="G45" s="82"/>
      <c r="H45" s="82"/>
      <c r="I45" s="82"/>
      <c r="J45" s="82"/>
      <c r="K45" s="82"/>
      <c r="L45" s="83"/>
      <c r="M45" s="83"/>
      <c r="N45" s="83"/>
      <c r="O45" s="83"/>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3"/>
      <c r="AW45" s="155"/>
      <c r="AX45" s="155"/>
      <c r="AY45" s="155"/>
      <c r="AZ45" s="155"/>
      <c r="BA45" s="155"/>
      <c r="BB45" s="155"/>
      <c r="BC45" s="156"/>
      <c r="BD45" s="156"/>
      <c r="BE45" s="156"/>
      <c r="BF45" s="46"/>
      <c r="BG45" s="46"/>
      <c r="BH45" s="46">
        <v>0</v>
      </c>
      <c r="BI45" s="46">
        <v>0</v>
      </c>
      <c r="BJ45" s="46">
        <v>0</v>
      </c>
      <c r="BK45" s="46">
        <v>0</v>
      </c>
      <c r="BL45" s="46">
        <v>0</v>
      </c>
      <c r="BM45" s="46">
        <v>0</v>
      </c>
      <c r="BN45" s="46">
        <v>0</v>
      </c>
      <c r="BO45" s="155"/>
      <c r="BP45" s="46"/>
      <c r="BQ45" s="46"/>
      <c r="BR45" s="46"/>
      <c r="BV45" s="33"/>
      <c r="BW45" s="34"/>
      <c r="BX45" s="34"/>
    </row>
    <row r="46" spans="1:76">
      <c r="A46" s="35" t="s">
        <v>108</v>
      </c>
      <c r="B46" s="36" t="s">
        <v>83</v>
      </c>
      <c r="C46" s="88">
        <v>32068</v>
      </c>
      <c r="D46" s="88">
        <v>61346</v>
      </c>
      <c r="E46" s="88">
        <v>80629.5</v>
      </c>
      <c r="F46" s="88">
        <v>85266.07</v>
      </c>
      <c r="G46" s="88">
        <v>73293.569863471726</v>
      </c>
      <c r="H46" s="88">
        <v>83606.256000000008</v>
      </c>
      <c r="I46" s="88">
        <v>102105.549</v>
      </c>
      <c r="J46" s="88">
        <v>95785.069999999992</v>
      </c>
      <c r="K46" s="88">
        <f>AM46</f>
        <v>136764.42213999998</v>
      </c>
      <c r="L46" s="96">
        <v>146951.25800000003</v>
      </c>
      <c r="M46" s="96">
        <v>211960.45300000004</v>
      </c>
      <c r="N46" s="96">
        <f>AQ46</f>
        <v>146951.25800000003</v>
      </c>
      <c r="O46" s="96">
        <f>AU46</f>
        <v>211960.45300000001</v>
      </c>
      <c r="P46" s="88">
        <v>80750.8</v>
      </c>
      <c r="Q46" s="88">
        <v>81514.714000000007</v>
      </c>
      <c r="R46" s="88">
        <v>81631.187999999995</v>
      </c>
      <c r="S46" s="88">
        <v>85266.07</v>
      </c>
      <c r="T46" s="88">
        <v>82872.926999999996</v>
      </c>
      <c r="U46" s="88">
        <v>82279.580249575112</v>
      </c>
      <c r="V46" s="88">
        <v>80253.555769527709</v>
      </c>
      <c r="W46" s="88">
        <v>73293.569863471726</v>
      </c>
      <c r="X46" s="88">
        <v>72039.027667787741</v>
      </c>
      <c r="Y46" s="88">
        <v>79030.668024987623</v>
      </c>
      <c r="Z46" s="88">
        <v>84997.556000000011</v>
      </c>
      <c r="AA46" s="88">
        <v>83606.256000000008</v>
      </c>
      <c r="AB46" s="88">
        <v>100455.768</v>
      </c>
      <c r="AC46" s="88">
        <v>106954.18999999999</v>
      </c>
      <c r="AD46" s="88">
        <v>99326.966000000015</v>
      </c>
      <c r="AE46" s="88">
        <f>I46</f>
        <v>102105.549</v>
      </c>
      <c r="AF46" s="88">
        <v>98501.267000000007</v>
      </c>
      <c r="AG46" s="88">
        <v>106689.10248027041</v>
      </c>
      <c r="AH46" s="88">
        <v>92766.872999999992</v>
      </c>
      <c r="AI46" s="88">
        <f>J46</f>
        <v>95785.069999999992</v>
      </c>
      <c r="AJ46" s="88">
        <v>90728.180000000008</v>
      </c>
      <c r="AK46" s="88">
        <v>113545.432</v>
      </c>
      <c r="AL46" s="88">
        <v>117788.95699999999</v>
      </c>
      <c r="AM46" s="88">
        <v>136764.42213999998</v>
      </c>
      <c r="AN46" s="88">
        <v>146435.27600000001</v>
      </c>
      <c r="AO46" s="88">
        <v>145317.351</v>
      </c>
      <c r="AP46" s="88">
        <v>143347.40800000002</v>
      </c>
      <c r="AQ46" s="88">
        <v>146951.25800000003</v>
      </c>
      <c r="AR46" s="88">
        <f>'Historical Financials USD_EN'!AR46*'Historical Financials THB_EN'!AR$9</f>
        <v>234421.09603000002</v>
      </c>
      <c r="AS46" s="88">
        <f>'Historical Financials USD_EN'!AS46*'Historical Financials THB_EN'!AS$9</f>
        <v>224729.01100000003</v>
      </c>
      <c r="AT46" s="88">
        <f>'Historical Financials USD_EN'!AT46*'Historical Financials THB_EN'!AT$9</f>
        <v>221178.67600000004</v>
      </c>
      <c r="AU46" s="89">
        <f>'Historical Financials USD_EN'!AU46*'Historical Financials THB_EN'!AU$9</f>
        <v>211960.45300000001</v>
      </c>
      <c r="AW46" s="128">
        <f>AC46</f>
        <v>106954.18999999999</v>
      </c>
      <c r="AX46" s="128">
        <f>AE46</f>
        <v>102105.549</v>
      </c>
      <c r="AY46" s="128">
        <f>AG46</f>
        <v>106689.10248027041</v>
      </c>
      <c r="AZ46" s="128">
        <f>AI46</f>
        <v>95785.069999999992</v>
      </c>
      <c r="BA46" s="128">
        <f>AK46</f>
        <v>113545.432</v>
      </c>
      <c r="BB46" s="128">
        <f>AM46</f>
        <v>136764.42213999998</v>
      </c>
      <c r="BC46" s="100">
        <f>AO46</f>
        <v>145317.351</v>
      </c>
      <c r="BD46" s="124"/>
      <c r="BE46" s="124"/>
      <c r="BF46" s="46"/>
      <c r="BG46" s="46"/>
      <c r="BH46" s="46">
        <v>0</v>
      </c>
      <c r="BI46" s="46">
        <v>0</v>
      </c>
      <c r="BJ46" s="46">
        <v>0</v>
      </c>
      <c r="BK46" s="46">
        <v>0</v>
      </c>
      <c r="BL46" s="46">
        <v>0</v>
      </c>
      <c r="BM46" s="46">
        <v>136764.42213999998</v>
      </c>
      <c r="BN46" s="46">
        <v>145317.351</v>
      </c>
      <c r="BO46" s="177">
        <v>141428.43800000002</v>
      </c>
      <c r="BP46" s="46"/>
      <c r="BQ46" s="46">
        <v>-1918.9699999999998</v>
      </c>
      <c r="BR46" s="46"/>
    </row>
    <row r="47" spans="1:76">
      <c r="A47" s="35" t="s">
        <v>109</v>
      </c>
      <c r="B47" s="36" t="s">
        <v>83</v>
      </c>
      <c r="C47" s="88">
        <v>-2024</v>
      </c>
      <c r="D47" s="88">
        <v>-17707</v>
      </c>
      <c r="E47" s="88">
        <v>-4630.9381259041384</v>
      </c>
      <c r="F47" s="88">
        <v>-4352.061463102631</v>
      </c>
      <c r="G47" s="88">
        <v>-10638.0321247388</v>
      </c>
      <c r="H47" s="88">
        <v>-4272.0353064633837</v>
      </c>
      <c r="I47" s="88">
        <v>-4577.0329008658773</v>
      </c>
      <c r="J47" s="88">
        <v>-6818.0423681090706</v>
      </c>
      <c r="K47" s="88">
        <f>AM47</f>
        <v>-5354.1564303541636</v>
      </c>
      <c r="L47" s="122">
        <v>-10656.225502960759</v>
      </c>
      <c r="M47" s="122">
        <v>-19681.511023973257</v>
      </c>
      <c r="N47" s="122">
        <f>AQ47</f>
        <v>-10656.225502960759</v>
      </c>
      <c r="O47" s="122">
        <f>AU47</f>
        <v>-19681.511023973253</v>
      </c>
      <c r="P47" s="88">
        <v>-5740.9826943598855</v>
      </c>
      <c r="Q47" s="88">
        <v>-4421.292337585799</v>
      </c>
      <c r="R47" s="88">
        <v>-3779.4263705572603</v>
      </c>
      <c r="S47" s="88">
        <v>-4352.061463102631</v>
      </c>
      <c r="T47" s="88">
        <v>-4517.9709426267864</v>
      </c>
      <c r="U47" s="88">
        <v>-4031.4262709832465</v>
      </c>
      <c r="V47" s="88">
        <v>-3809.3287502371727</v>
      </c>
      <c r="W47" s="88">
        <v>-10638.0321247388</v>
      </c>
      <c r="X47" s="88">
        <v>-14262.041877536063</v>
      </c>
      <c r="Y47" s="88">
        <v>-6032.5445152640605</v>
      </c>
      <c r="Z47" s="88">
        <v>-5298.3026745105944</v>
      </c>
      <c r="AA47" s="88">
        <v>-4272.0353064633837</v>
      </c>
      <c r="AB47" s="88">
        <v>-7833.3299474426831</v>
      </c>
      <c r="AC47" s="88">
        <v>-4613.255366141505</v>
      </c>
      <c r="AD47" s="88">
        <v>-4091.5626393348684</v>
      </c>
      <c r="AE47" s="88">
        <f>I47</f>
        <v>-4577.0329008658773</v>
      </c>
      <c r="AF47" s="88">
        <v>-5128.0085650903056</v>
      </c>
      <c r="AG47" s="88">
        <v>-5514.4246033218324</v>
      </c>
      <c r="AH47" s="88">
        <v>-4556.8997920644651</v>
      </c>
      <c r="AI47" s="88">
        <f>J47</f>
        <v>-6818.0423681090706</v>
      </c>
      <c r="AJ47" s="88">
        <v>-13206.035969011054</v>
      </c>
      <c r="AK47" s="88">
        <v>-22662.716438063755</v>
      </c>
      <c r="AL47" s="88">
        <v>-11283.192469024207</v>
      </c>
      <c r="AM47" s="88">
        <v>-5354.1564303541636</v>
      </c>
      <c r="AN47" s="88">
        <v>-6570.6960134551946</v>
      </c>
      <c r="AO47" s="88">
        <v>-8295.5737107312525</v>
      </c>
      <c r="AP47" s="88">
        <v>-10968.865760275232</v>
      </c>
      <c r="AQ47" s="88">
        <v>-10656.225502960759</v>
      </c>
      <c r="AR47" s="88">
        <f>'Historical Financials USD_EN'!AR47*'Historical Financials THB_EN'!AR$9</f>
        <v>-21193.568285206231</v>
      </c>
      <c r="AS47" s="88">
        <f>'Historical Financials USD_EN'!AS47*'Historical Financials THB_EN'!AS$9</f>
        <v>-23142.905206169668</v>
      </c>
      <c r="AT47" s="88">
        <f>'Historical Financials USD_EN'!AT47*'Historical Financials THB_EN'!AT$9</f>
        <v>-19371.96632760582</v>
      </c>
      <c r="AU47" s="89">
        <f>'Historical Financials USD_EN'!AU47*'Historical Financials THB_EN'!AU$9</f>
        <v>-19681.511023973253</v>
      </c>
      <c r="AW47" s="113">
        <f>AC47</f>
        <v>-4613.255366141505</v>
      </c>
      <c r="AX47" s="113">
        <f>AE47</f>
        <v>-4577.0329008658773</v>
      </c>
      <c r="AY47" s="113">
        <f>AG47</f>
        <v>-5514.4246033218324</v>
      </c>
      <c r="AZ47" s="113">
        <f>AI47</f>
        <v>-6818.0423681090706</v>
      </c>
      <c r="BA47" s="113">
        <f>AK47</f>
        <v>-22662.716438063755</v>
      </c>
      <c r="BB47" s="113">
        <f>AM47</f>
        <v>-5354.1564303541636</v>
      </c>
      <c r="BC47" s="117">
        <f>AO47</f>
        <v>-8295.5737107312525</v>
      </c>
      <c r="BD47" s="124"/>
      <c r="BE47" s="124"/>
      <c r="BF47" s="46"/>
      <c r="BG47" s="46"/>
      <c r="BH47" s="46">
        <v>0</v>
      </c>
      <c r="BI47" s="46">
        <v>0</v>
      </c>
      <c r="BJ47" s="46">
        <v>0</v>
      </c>
      <c r="BK47" s="46">
        <v>0</v>
      </c>
      <c r="BL47" s="46">
        <v>0</v>
      </c>
      <c r="BM47" s="46">
        <v>-5354.1564303541636</v>
      </c>
      <c r="BN47" s="46">
        <v>-8295.5737107312525</v>
      </c>
      <c r="BO47" s="132">
        <v>-11266.088875051268</v>
      </c>
      <c r="BP47" s="46"/>
      <c r="BQ47" s="46">
        <v>-297.22311477603597</v>
      </c>
      <c r="BR47" s="46"/>
    </row>
    <row r="48" spans="1:76">
      <c r="A48" s="35" t="s">
        <v>7</v>
      </c>
      <c r="B48" s="36" t="s">
        <v>83</v>
      </c>
      <c r="C48" s="88">
        <f t="shared" ref="C48:AB48" si="48">C46+C47</f>
        <v>30044</v>
      </c>
      <c r="D48" s="88">
        <f t="shared" si="48"/>
        <v>43639</v>
      </c>
      <c r="E48" s="88">
        <f t="shared" si="48"/>
        <v>75998.56187409586</v>
      </c>
      <c r="F48" s="88">
        <f t="shared" si="48"/>
        <v>80914.008536897381</v>
      </c>
      <c r="G48" s="88">
        <f t="shared" si="48"/>
        <v>62655.537738732928</v>
      </c>
      <c r="H48" s="88">
        <f t="shared" si="48"/>
        <v>79334.220693536627</v>
      </c>
      <c r="I48" s="88">
        <f t="shared" si="48"/>
        <v>97528.516099134125</v>
      </c>
      <c r="J48" s="88">
        <f t="shared" si="48"/>
        <v>88967.027631890916</v>
      </c>
      <c r="K48" s="88">
        <f t="shared" si="48"/>
        <v>131410.26570964581</v>
      </c>
      <c r="L48" s="122">
        <f t="shared" si="48"/>
        <v>136295.03249703927</v>
      </c>
      <c r="M48" s="122">
        <f t="shared" si="48"/>
        <v>192278.94197602678</v>
      </c>
      <c r="N48" s="122">
        <f t="shared" si="48"/>
        <v>136295.03249703927</v>
      </c>
      <c r="O48" s="122">
        <f t="shared" si="48"/>
        <v>192278.94197602675</v>
      </c>
      <c r="P48" s="88">
        <f t="shared" si="48"/>
        <v>75009.817305640114</v>
      </c>
      <c r="Q48" s="88">
        <f t="shared" si="48"/>
        <v>77093.421662414214</v>
      </c>
      <c r="R48" s="88">
        <f t="shared" si="48"/>
        <v>77851.761629442728</v>
      </c>
      <c r="S48" s="88">
        <f t="shared" si="48"/>
        <v>80914.008536897381</v>
      </c>
      <c r="T48" s="88">
        <f t="shared" si="48"/>
        <v>78354.956057373216</v>
      </c>
      <c r="U48" s="88">
        <f t="shared" si="48"/>
        <v>78248.153978591872</v>
      </c>
      <c r="V48" s="88">
        <f t="shared" si="48"/>
        <v>76444.227019290542</v>
      </c>
      <c r="W48" s="88">
        <f t="shared" si="48"/>
        <v>62655.537738732928</v>
      </c>
      <c r="X48" s="88">
        <f t="shared" si="48"/>
        <v>57776.985790251681</v>
      </c>
      <c r="Y48" s="88">
        <f t="shared" si="48"/>
        <v>72998.123509723562</v>
      </c>
      <c r="Z48" s="88">
        <f t="shared" si="48"/>
        <v>79699.253325489422</v>
      </c>
      <c r="AA48" s="88">
        <f t="shared" si="48"/>
        <v>79334.220693536627</v>
      </c>
      <c r="AB48" s="88">
        <f t="shared" si="48"/>
        <v>92622.438052557307</v>
      </c>
      <c r="AC48" s="88">
        <v>102340.93463385849</v>
      </c>
      <c r="AD48" s="88">
        <f t="shared" ref="AD48:AU48" si="49">AD46+AD47</f>
        <v>95235.40336066515</v>
      </c>
      <c r="AE48" s="88">
        <f t="shared" si="49"/>
        <v>97528.516099134125</v>
      </c>
      <c r="AF48" s="88">
        <f t="shared" si="49"/>
        <v>93373.258434909701</v>
      </c>
      <c r="AG48" s="88">
        <f t="shared" si="49"/>
        <v>101174.67787694857</v>
      </c>
      <c r="AH48" s="88">
        <f t="shared" si="49"/>
        <v>88209.973207935531</v>
      </c>
      <c r="AI48" s="88">
        <f t="shared" si="49"/>
        <v>88967.027631890916</v>
      </c>
      <c r="AJ48" s="88">
        <f t="shared" si="49"/>
        <v>77522.144030988959</v>
      </c>
      <c r="AK48" s="88">
        <f t="shared" si="49"/>
        <v>90882.715561936246</v>
      </c>
      <c r="AL48" s="88">
        <f t="shared" si="49"/>
        <v>106505.76453097579</v>
      </c>
      <c r="AM48" s="88">
        <f t="shared" si="49"/>
        <v>131410.26570964581</v>
      </c>
      <c r="AN48" s="88">
        <f t="shared" si="49"/>
        <v>139864.57998654482</v>
      </c>
      <c r="AO48" s="88">
        <f t="shared" si="49"/>
        <v>137021.77728926874</v>
      </c>
      <c r="AP48" s="88">
        <f t="shared" si="49"/>
        <v>132378.5422397248</v>
      </c>
      <c r="AQ48" s="88">
        <f t="shared" si="49"/>
        <v>136295.03249703927</v>
      </c>
      <c r="AR48" s="88">
        <f t="shared" si="49"/>
        <v>213227.5277447938</v>
      </c>
      <c r="AS48" s="88">
        <f t="shared" si="49"/>
        <v>201586.10579383036</v>
      </c>
      <c r="AT48" s="88">
        <f t="shared" si="49"/>
        <v>201806.70967239421</v>
      </c>
      <c r="AU48" s="89">
        <f t="shared" si="49"/>
        <v>192278.94197602675</v>
      </c>
      <c r="AW48" s="128">
        <f t="shared" ref="AW48:BC48" si="50">AW46+AW47</f>
        <v>102340.93463385849</v>
      </c>
      <c r="AX48" s="128">
        <f t="shared" si="50"/>
        <v>97528.516099134125</v>
      </c>
      <c r="AY48" s="128">
        <f t="shared" si="50"/>
        <v>101174.67787694857</v>
      </c>
      <c r="AZ48" s="128">
        <f t="shared" si="50"/>
        <v>88967.027631890916</v>
      </c>
      <c r="BA48" s="128">
        <f t="shared" si="50"/>
        <v>90882.715561936246</v>
      </c>
      <c r="BB48" s="128">
        <f t="shared" si="50"/>
        <v>131410.26570964581</v>
      </c>
      <c r="BC48" s="100">
        <f t="shared" si="50"/>
        <v>137021.77728926874</v>
      </c>
      <c r="BD48" s="124"/>
      <c r="BE48" s="124"/>
      <c r="BF48" s="46"/>
      <c r="BG48" s="46"/>
      <c r="BH48" s="46">
        <v>0</v>
      </c>
      <c r="BI48" s="46">
        <v>0</v>
      </c>
      <c r="BJ48" s="46">
        <v>0</v>
      </c>
      <c r="BK48" s="46">
        <v>0</v>
      </c>
      <c r="BL48" s="46">
        <v>0</v>
      </c>
      <c r="BM48" s="46">
        <v>88758.440448305846</v>
      </c>
      <c r="BN48" s="46">
        <v>137021.77728926874</v>
      </c>
      <c r="BO48" s="128">
        <f>BO46+BO47</f>
        <v>130162.34912494876</v>
      </c>
      <c r="BP48" s="46"/>
      <c r="BQ48" s="46"/>
      <c r="BR48" s="46"/>
    </row>
    <row r="49" spans="1:76">
      <c r="A49" s="35" t="s">
        <v>8</v>
      </c>
      <c r="B49" s="36" t="s">
        <v>83</v>
      </c>
      <c r="C49" s="88">
        <v>0</v>
      </c>
      <c r="D49" s="88">
        <v>-6692</v>
      </c>
      <c r="E49" s="88">
        <v>-4937.3659093819924</v>
      </c>
      <c r="F49" s="88">
        <v>-7922.7349999999997</v>
      </c>
      <c r="G49" s="88">
        <v>-4642.7640000000001</v>
      </c>
      <c r="H49" s="88">
        <v>-12037.809103577802</v>
      </c>
      <c r="I49" s="88">
        <v>-16490.128710519584</v>
      </c>
      <c r="J49" s="88">
        <v>-24952.00588455168</v>
      </c>
      <c r="K49" s="88">
        <f>AM49</f>
        <v>-39578.094401281625</v>
      </c>
      <c r="L49" s="122">
        <v>-44647.219588924323</v>
      </c>
      <c r="M49" s="122">
        <v>-24746.888143197964</v>
      </c>
      <c r="N49" s="122">
        <f>AQ49</f>
        <v>-44647.219588924323</v>
      </c>
      <c r="O49" s="122">
        <f>AU49</f>
        <v>-24746.888143197964</v>
      </c>
      <c r="P49" s="88">
        <v>-7102.0716410933301</v>
      </c>
      <c r="Q49" s="88">
        <v>-6676.3022775914696</v>
      </c>
      <c r="R49" s="88">
        <v>-6705.2207351291809</v>
      </c>
      <c r="S49" s="88">
        <v>-7922.7349999999997</v>
      </c>
      <c r="T49" s="88">
        <v>-5556.8604547102332</v>
      </c>
      <c r="U49" s="88">
        <v>-6189.1612591057401</v>
      </c>
      <c r="V49" s="88">
        <v>-6188.1859999999997</v>
      </c>
      <c r="W49" s="88">
        <v>-4642.7640000000001</v>
      </c>
      <c r="X49" s="88">
        <v>-5158.0341910898405</v>
      </c>
      <c r="Y49" s="88">
        <v>-5568.6256771612698</v>
      </c>
      <c r="Z49" s="88">
        <v>-10528.984727162579</v>
      </c>
      <c r="AA49" s="88">
        <v>-12037.809103577802</v>
      </c>
      <c r="AB49" s="88">
        <v>-27717.566694500369</v>
      </c>
      <c r="AC49" s="88">
        <v>-14042.493097259294</v>
      </c>
      <c r="AD49" s="88">
        <v>-14262.751060759279</v>
      </c>
      <c r="AE49" s="88">
        <f>I49</f>
        <v>-16490.128710519584</v>
      </c>
      <c r="AF49" s="88">
        <v>-18421.679024350226</v>
      </c>
      <c r="AG49" s="88">
        <v>-21586.360719009928</v>
      </c>
      <c r="AH49" s="88">
        <v>-25136.717668448793</v>
      </c>
      <c r="AI49" s="88">
        <f>J49</f>
        <v>-24952.00588455168</v>
      </c>
      <c r="AJ49" s="88">
        <v>-27236.301417741004</v>
      </c>
      <c r="AK49" s="88">
        <v>-26376.062210200398</v>
      </c>
      <c r="AL49" s="88">
        <v>-27315.63193477357</v>
      </c>
      <c r="AM49" s="88">
        <v>-39578.094401281625</v>
      </c>
      <c r="AN49" s="88">
        <v>-41019.585764069991</v>
      </c>
      <c r="AO49" s="88">
        <v>-42671.184816743858</v>
      </c>
      <c r="AP49" s="88">
        <v>-44844.063242771415</v>
      </c>
      <c r="AQ49" s="88">
        <v>-44647.219588924323</v>
      </c>
      <c r="AR49" s="88">
        <f>'Historical Financials USD_EN'!AR49*'Historical Financials THB_EN'!AR$9</f>
        <v>-19708.588310602128</v>
      </c>
      <c r="AS49" s="88">
        <f>'Historical Financials USD_EN'!AS49*'Historical Financials THB_EN'!AS$9</f>
        <v>-22529.912916684236</v>
      </c>
      <c r="AT49" s="88">
        <f>'Historical Financials USD_EN'!AT49*'Historical Financials THB_EN'!AT$9</f>
        <v>-22967.586386795338</v>
      </c>
      <c r="AU49" s="89">
        <f>'Historical Financials USD_EN'!AU49*'Historical Financials THB_EN'!AU$9</f>
        <v>-24746.888143197964</v>
      </c>
      <c r="AW49" s="113">
        <f>AC49</f>
        <v>-14042.493097259294</v>
      </c>
      <c r="AX49" s="113">
        <f>AE49</f>
        <v>-16490.128710519584</v>
      </c>
      <c r="AY49" s="113">
        <f>AG49</f>
        <v>-21586.360719009928</v>
      </c>
      <c r="AZ49" s="113">
        <f>AI49</f>
        <v>-24952.00588455168</v>
      </c>
      <c r="BA49" s="113">
        <f>AK49</f>
        <v>-26376.062210200398</v>
      </c>
      <c r="BB49" s="113">
        <f>AM49</f>
        <v>-39578.094401281625</v>
      </c>
      <c r="BC49" s="117">
        <f>AO49</f>
        <v>-42671.184816743858</v>
      </c>
      <c r="BD49" s="124"/>
      <c r="BE49" s="124"/>
      <c r="BF49" s="46"/>
      <c r="BG49" s="46"/>
      <c r="BH49" s="46">
        <v>0</v>
      </c>
      <c r="BI49" s="46">
        <v>0</v>
      </c>
      <c r="BJ49" s="46">
        <v>0</v>
      </c>
      <c r="BK49" s="46">
        <v>0</v>
      </c>
      <c r="BL49" s="46">
        <v>0</v>
      </c>
      <c r="BM49" s="46">
        <v>-35614.216593781624</v>
      </c>
      <c r="BN49" s="46">
        <v>-42671.184816743858</v>
      </c>
      <c r="BO49" s="113">
        <v>-44844.063242771415</v>
      </c>
      <c r="BP49" s="46"/>
      <c r="BQ49" s="46"/>
      <c r="BR49" s="46"/>
    </row>
    <row r="50" spans="1:76" s="173" customFormat="1">
      <c r="A50" s="169" t="s">
        <v>110</v>
      </c>
      <c r="B50" s="170" t="s">
        <v>83</v>
      </c>
      <c r="C50" s="171">
        <f t="shared" ref="C50:AB50" si="51">C48+C49</f>
        <v>30044</v>
      </c>
      <c r="D50" s="171">
        <f t="shared" si="51"/>
        <v>36947</v>
      </c>
      <c r="E50" s="171">
        <f t="shared" si="51"/>
        <v>71061.195964713872</v>
      </c>
      <c r="F50" s="171">
        <f t="shared" si="51"/>
        <v>72991.273536897381</v>
      </c>
      <c r="G50" s="171">
        <f t="shared" si="51"/>
        <v>58012.773738732925</v>
      </c>
      <c r="H50" s="171">
        <f t="shared" si="51"/>
        <v>67296.411589958821</v>
      </c>
      <c r="I50" s="171">
        <f t="shared" si="51"/>
        <v>81038.387388614545</v>
      </c>
      <c r="J50" s="171">
        <f t="shared" si="51"/>
        <v>64015.02174733924</v>
      </c>
      <c r="K50" s="171">
        <f t="shared" si="51"/>
        <v>91832.171308364195</v>
      </c>
      <c r="L50" s="96">
        <f t="shared" si="51"/>
        <v>91647.812908114953</v>
      </c>
      <c r="M50" s="96">
        <f t="shared" si="51"/>
        <v>167532.05383282882</v>
      </c>
      <c r="N50" s="96">
        <f t="shared" si="51"/>
        <v>91647.812908114953</v>
      </c>
      <c r="O50" s="96">
        <f t="shared" si="51"/>
        <v>167532.05383282879</v>
      </c>
      <c r="P50" s="171">
        <f t="shared" si="51"/>
        <v>67907.74566454679</v>
      </c>
      <c r="Q50" s="171">
        <f t="shared" si="51"/>
        <v>70417.119384822741</v>
      </c>
      <c r="R50" s="171">
        <f t="shared" si="51"/>
        <v>71146.540894313541</v>
      </c>
      <c r="S50" s="171">
        <f t="shared" si="51"/>
        <v>72991.273536897381</v>
      </c>
      <c r="T50" s="171">
        <f t="shared" si="51"/>
        <v>72798.095602662986</v>
      </c>
      <c r="U50" s="171">
        <f t="shared" si="51"/>
        <v>72058.992719486138</v>
      </c>
      <c r="V50" s="171">
        <f t="shared" si="51"/>
        <v>70256.04101929054</v>
      </c>
      <c r="W50" s="171">
        <f t="shared" si="51"/>
        <v>58012.773738732925</v>
      </c>
      <c r="X50" s="171">
        <f t="shared" si="51"/>
        <v>52618.951599161839</v>
      </c>
      <c r="Y50" s="171">
        <f t="shared" si="51"/>
        <v>67429.497832562294</v>
      </c>
      <c r="Z50" s="171">
        <f t="shared" si="51"/>
        <v>69170.268598326846</v>
      </c>
      <c r="AA50" s="171">
        <f t="shared" si="51"/>
        <v>67296.411589958821</v>
      </c>
      <c r="AB50" s="171">
        <f t="shared" si="51"/>
        <v>64904.871358056938</v>
      </c>
      <c r="AC50" s="171">
        <v>88298.441536599188</v>
      </c>
      <c r="AD50" s="171">
        <f>AD48+AD49</f>
        <v>80972.652299905865</v>
      </c>
      <c r="AE50" s="171">
        <f>AE48+AE49</f>
        <v>81038.387388614545</v>
      </c>
      <c r="AF50" s="171">
        <f>AF48+AF49</f>
        <v>74951.579410559469</v>
      </c>
      <c r="AG50" s="171">
        <f>AG48+AG49</f>
        <v>79588.31715793864</v>
      </c>
      <c r="AH50" s="171">
        <f t="shared" ref="AH50:AU50" si="52">AH48+AH49</f>
        <v>63073.255539486738</v>
      </c>
      <c r="AI50" s="171">
        <f t="shared" si="52"/>
        <v>64015.02174733924</v>
      </c>
      <c r="AJ50" s="171">
        <f t="shared" si="52"/>
        <v>50285.842613247951</v>
      </c>
      <c r="AK50" s="171">
        <f t="shared" si="52"/>
        <v>64506.653351735848</v>
      </c>
      <c r="AL50" s="171">
        <f t="shared" si="52"/>
        <v>79190.132596202224</v>
      </c>
      <c r="AM50" s="171">
        <f t="shared" si="52"/>
        <v>91832.171308364195</v>
      </c>
      <c r="AN50" s="171">
        <f t="shared" si="52"/>
        <v>98844.994222474837</v>
      </c>
      <c r="AO50" s="171">
        <f t="shared" si="52"/>
        <v>94350.592472524877</v>
      </c>
      <c r="AP50" s="171">
        <f t="shared" si="52"/>
        <v>87534.478996953389</v>
      </c>
      <c r="AQ50" s="171">
        <f t="shared" si="52"/>
        <v>91647.812908114953</v>
      </c>
      <c r="AR50" s="171">
        <f t="shared" si="52"/>
        <v>193518.93943419168</v>
      </c>
      <c r="AS50" s="171">
        <f t="shared" si="52"/>
        <v>179056.19287714612</v>
      </c>
      <c r="AT50" s="171">
        <f t="shared" si="52"/>
        <v>178839.12328559888</v>
      </c>
      <c r="AU50" s="89">
        <f t="shared" si="52"/>
        <v>167532.05383282879</v>
      </c>
      <c r="AW50" s="102">
        <f t="shared" ref="AW50:BC50" si="53">AW48+AW49</f>
        <v>88298.441536599188</v>
      </c>
      <c r="AX50" s="102">
        <f t="shared" si="53"/>
        <v>81038.387388614545</v>
      </c>
      <c r="AY50" s="102">
        <f t="shared" si="53"/>
        <v>79588.31715793864</v>
      </c>
      <c r="AZ50" s="102">
        <f t="shared" si="53"/>
        <v>64015.02174733924</v>
      </c>
      <c r="BA50" s="102">
        <f t="shared" si="53"/>
        <v>64506.653351735848</v>
      </c>
      <c r="BB50" s="102">
        <f t="shared" si="53"/>
        <v>91832.171308364195</v>
      </c>
      <c r="BC50" s="109">
        <f t="shared" si="53"/>
        <v>94350.592472524877</v>
      </c>
      <c r="BD50" s="167"/>
      <c r="BE50" s="167"/>
      <c r="BF50" s="46"/>
      <c r="BG50" s="46"/>
      <c r="BH50" s="46">
        <v>0</v>
      </c>
      <c r="BI50" s="46">
        <v>0</v>
      </c>
      <c r="BJ50" s="46">
        <v>0</v>
      </c>
      <c r="BK50" s="46">
        <v>0</v>
      </c>
      <c r="BL50" s="46"/>
      <c r="BM50" s="46">
        <v>53144.223854524229</v>
      </c>
      <c r="BN50" s="46">
        <v>94350.592472524877</v>
      </c>
      <c r="BO50" s="102">
        <f>BO48+BO49</f>
        <v>85318.285882177341</v>
      </c>
      <c r="BP50" s="46"/>
      <c r="BQ50" s="46"/>
      <c r="BR50" s="46"/>
      <c r="BV50" s="70"/>
      <c r="BW50" s="34"/>
      <c r="BX50" s="34"/>
    </row>
    <row r="51" spans="1:76" s="173" customFormat="1">
      <c r="A51" s="169" t="s">
        <v>9</v>
      </c>
      <c r="B51" s="170" t="s">
        <v>83</v>
      </c>
      <c r="C51" s="171">
        <v>32241</v>
      </c>
      <c r="D51" s="171">
        <v>58766</v>
      </c>
      <c r="E51" s="171">
        <v>56564.706999999995</v>
      </c>
      <c r="F51" s="171">
        <v>60434.997394367107</v>
      </c>
      <c r="G51" s="171">
        <v>74609.631248535894</v>
      </c>
      <c r="H51" s="171">
        <v>82952.963000000003</v>
      </c>
      <c r="I51" s="171">
        <v>91814.931000000011</v>
      </c>
      <c r="J51" s="171">
        <v>118986.692</v>
      </c>
      <c r="K51" s="171">
        <f>AM51</f>
        <v>151855.35529600002</v>
      </c>
      <c r="L51" s="96">
        <f>AQ51</f>
        <v>138167.29</v>
      </c>
      <c r="M51" s="96">
        <f>AU51</f>
        <v>135607.78499999997</v>
      </c>
      <c r="N51" s="96">
        <f>AQ51</f>
        <v>138167.29</v>
      </c>
      <c r="O51" s="96">
        <f>AU51</f>
        <v>135607.78499999997</v>
      </c>
      <c r="P51" s="171">
        <v>54007.3</v>
      </c>
      <c r="Q51" s="171">
        <v>57234.82</v>
      </c>
      <c r="R51" s="171">
        <v>58760.79</v>
      </c>
      <c r="S51" s="171">
        <v>61567.762999999999</v>
      </c>
      <c r="T51" s="171">
        <v>60309.250280780216</v>
      </c>
      <c r="U51" s="171">
        <v>62078.504239036483</v>
      </c>
      <c r="V51" s="171">
        <v>60179.359454840363</v>
      </c>
      <c r="W51" s="171">
        <f>G51</f>
        <v>74609.631248535894</v>
      </c>
      <c r="X51" s="171">
        <v>72060.992946355676</v>
      </c>
      <c r="Y51" s="171">
        <v>79427.692673019992</v>
      </c>
      <c r="Z51" s="171">
        <v>84081.222673019991</v>
      </c>
      <c r="AA51" s="171">
        <v>82952.963000000003</v>
      </c>
      <c r="AB51" s="171">
        <v>86293.237000000008</v>
      </c>
      <c r="AC51" s="171">
        <v>89232.435000000012</v>
      </c>
      <c r="AD51" s="171">
        <v>89248.565000000002</v>
      </c>
      <c r="AE51" s="171">
        <f>I51</f>
        <v>91814.931000000011</v>
      </c>
      <c r="AF51" s="171">
        <v>93440.168000000005</v>
      </c>
      <c r="AG51" s="171">
        <v>94796.490549151844</v>
      </c>
      <c r="AH51" s="171">
        <v>110635.743</v>
      </c>
      <c r="AI51" s="171">
        <f>J51</f>
        <v>118986.692</v>
      </c>
      <c r="AJ51" s="171">
        <v>127912.88099999999</v>
      </c>
      <c r="AK51" s="171">
        <v>142781.38940000001</v>
      </c>
      <c r="AL51" s="171">
        <v>150032.22500000001</v>
      </c>
      <c r="AM51" s="171">
        <v>151855.35529600002</v>
      </c>
      <c r="AN51" s="171">
        <v>152807.61799999999</v>
      </c>
      <c r="AO51" s="171">
        <v>145847.29230018146</v>
      </c>
      <c r="AP51" s="171">
        <v>144512.443</v>
      </c>
      <c r="AQ51" s="171">
        <v>138167.29</v>
      </c>
      <c r="AR51" s="171">
        <f>'Historical Financials USD_EN'!AR51*'Historical Financials THB_EN'!AR$9</f>
        <v>143807.62236000004</v>
      </c>
      <c r="AS51" s="171">
        <f>'Historical Financials USD_EN'!AS51*'Historical Financials THB_EN'!AS$9</f>
        <v>135435.72800000003</v>
      </c>
      <c r="AT51" s="171">
        <f>'Historical Financials USD_EN'!AT51*'Historical Financials THB_EN'!AT$9</f>
        <v>138540.25599999999</v>
      </c>
      <c r="AU51" s="89">
        <f>'Historical Financials USD_EN'!AU51*'Historical Financials THB_EN'!AU$9</f>
        <v>135607.78499999997</v>
      </c>
      <c r="AW51" s="102">
        <f>AC51</f>
        <v>89232.435000000012</v>
      </c>
      <c r="AX51" s="102">
        <f>AE51</f>
        <v>91814.931000000011</v>
      </c>
      <c r="AY51" s="102">
        <f>AG51</f>
        <v>94796.490549151844</v>
      </c>
      <c r="AZ51" s="102">
        <f>AI51</f>
        <v>118986.692</v>
      </c>
      <c r="BA51" s="102">
        <f>AK51</f>
        <v>142781.38940000001</v>
      </c>
      <c r="BB51" s="102">
        <f>AM51</f>
        <v>151855.35529600002</v>
      </c>
      <c r="BC51" s="109">
        <f>AO51</f>
        <v>145847.29230018146</v>
      </c>
      <c r="BD51" s="167"/>
      <c r="BE51" s="167"/>
      <c r="BF51" s="46"/>
      <c r="BG51" s="46"/>
      <c r="BH51" s="46">
        <v>0</v>
      </c>
      <c r="BI51" s="46">
        <v>0</v>
      </c>
      <c r="BJ51" s="46">
        <v>0</v>
      </c>
      <c r="BK51" s="46">
        <v>0</v>
      </c>
      <c r="BL51" s="46">
        <v>-4.7599999990779907E-2</v>
      </c>
      <c r="BM51" s="46">
        <v>5461.1469171179342</v>
      </c>
      <c r="BN51" s="46">
        <v>145847.29230018146</v>
      </c>
      <c r="BO51" s="178">
        <v>142353.35030018148</v>
      </c>
      <c r="BP51" s="46"/>
      <c r="BQ51" s="46">
        <v>-2159.0926998185173</v>
      </c>
      <c r="BR51" s="46"/>
      <c r="BV51" s="70"/>
      <c r="BW51" s="34"/>
      <c r="BX51" s="34"/>
    </row>
    <row r="52" spans="1:76">
      <c r="A52" s="35" t="s">
        <v>111</v>
      </c>
      <c r="B52" s="36" t="s">
        <v>83</v>
      </c>
      <c r="C52" s="88">
        <f t="shared" ref="C52:AB52" si="54">C51-C53-C54</f>
        <v>31908</v>
      </c>
      <c r="D52" s="88">
        <f t="shared" si="54"/>
        <v>58627</v>
      </c>
      <c r="E52" s="88">
        <f t="shared" si="54"/>
        <v>56237.407999999996</v>
      </c>
      <c r="F52" s="88">
        <f t="shared" si="54"/>
        <v>59389.54939436711</v>
      </c>
      <c r="G52" s="88">
        <f t="shared" si="54"/>
        <v>57679.351575515895</v>
      </c>
      <c r="H52" s="88">
        <f t="shared" si="54"/>
        <v>64951.17</v>
      </c>
      <c r="I52" s="88">
        <f t="shared" si="54"/>
        <v>74181.302000000011</v>
      </c>
      <c r="J52" s="88">
        <f t="shared" si="54"/>
        <v>102187.579</v>
      </c>
      <c r="K52" s="88">
        <f t="shared" si="54"/>
        <v>129963.71775000001</v>
      </c>
      <c r="L52" s="122">
        <f t="shared" si="54"/>
        <v>115485.95500000002</v>
      </c>
      <c r="M52" s="122">
        <f t="shared" si="54"/>
        <v>111750.23699999996</v>
      </c>
      <c r="N52" s="122">
        <f t="shared" si="54"/>
        <v>115485.95500000002</v>
      </c>
      <c r="O52" s="122">
        <f t="shared" si="54"/>
        <v>111750.23699999996</v>
      </c>
      <c r="P52" s="88">
        <f t="shared" si="54"/>
        <v>53676.200000000004</v>
      </c>
      <c r="Q52" s="88">
        <f t="shared" si="54"/>
        <v>56839.042999999998</v>
      </c>
      <c r="R52" s="88">
        <f t="shared" si="54"/>
        <v>58253.675999999999</v>
      </c>
      <c r="S52" s="88">
        <f t="shared" si="54"/>
        <v>60505.519</v>
      </c>
      <c r="T52" s="88">
        <f t="shared" si="54"/>
        <v>59202.079452194121</v>
      </c>
      <c r="U52" s="88">
        <f t="shared" si="54"/>
        <v>59878.159357184755</v>
      </c>
      <c r="V52" s="88">
        <f t="shared" si="54"/>
        <v>58153.637914024781</v>
      </c>
      <c r="W52" s="88">
        <f t="shared" si="54"/>
        <v>57679.351575515895</v>
      </c>
      <c r="X52" s="88">
        <f t="shared" si="54"/>
        <v>55410.766585963509</v>
      </c>
      <c r="Y52" s="88">
        <f t="shared" si="54"/>
        <v>62500.273999999998</v>
      </c>
      <c r="Z52" s="88">
        <f t="shared" si="54"/>
        <v>66011.046999999991</v>
      </c>
      <c r="AA52" s="88">
        <f t="shared" si="54"/>
        <v>64951.17</v>
      </c>
      <c r="AB52" s="88">
        <f t="shared" si="54"/>
        <v>68269.364000000001</v>
      </c>
      <c r="AC52" s="88">
        <v>71298.379000000015</v>
      </c>
      <c r="AD52" s="88">
        <f t="shared" ref="AD52:AU52" si="55">AD51-AD53-AD54</f>
        <v>71334.835000000006</v>
      </c>
      <c r="AE52" s="88">
        <f t="shared" si="55"/>
        <v>74181.302000000011</v>
      </c>
      <c r="AF52" s="88">
        <f t="shared" si="55"/>
        <v>75931.697</v>
      </c>
      <c r="AG52" s="88">
        <f t="shared" si="55"/>
        <v>77913.546263572178</v>
      </c>
      <c r="AH52" s="88">
        <f t="shared" si="55"/>
        <v>93755.369000000006</v>
      </c>
      <c r="AI52" s="88">
        <f t="shared" si="55"/>
        <v>102187.579</v>
      </c>
      <c r="AJ52" s="88">
        <f t="shared" si="55"/>
        <v>111252.045</v>
      </c>
      <c r="AK52" s="88">
        <f t="shared" si="55"/>
        <v>124766.10840000001</v>
      </c>
      <c r="AL52" s="88">
        <f t="shared" si="55"/>
        <v>129303.798</v>
      </c>
      <c r="AM52" s="88">
        <f t="shared" si="55"/>
        <v>129963.71775000001</v>
      </c>
      <c r="AN52" s="88">
        <f t="shared" si="55"/>
        <v>129537.56499999999</v>
      </c>
      <c r="AO52" s="88">
        <f t="shared" si="55"/>
        <v>123280.59506631146</v>
      </c>
      <c r="AP52" s="88">
        <f t="shared" si="55"/>
        <v>120253.02500000001</v>
      </c>
      <c r="AQ52" s="88">
        <f t="shared" si="55"/>
        <v>115485.95500000002</v>
      </c>
      <c r="AR52" s="88">
        <f t="shared" si="55"/>
        <v>119189.95836000005</v>
      </c>
      <c r="AS52" s="88">
        <f t="shared" si="55"/>
        <v>111781.19200000002</v>
      </c>
      <c r="AT52" s="88">
        <f t="shared" si="55"/>
        <v>114221.382</v>
      </c>
      <c r="AU52" s="89">
        <f t="shared" si="55"/>
        <v>111750.23699999996</v>
      </c>
      <c r="AW52" s="128">
        <f t="shared" ref="AW52:BC52" si="56">AW51-AW53-AW54</f>
        <v>71298.379000000015</v>
      </c>
      <c r="AX52" s="128">
        <f t="shared" si="56"/>
        <v>74181.302000000011</v>
      </c>
      <c r="AY52" s="128">
        <f t="shared" si="56"/>
        <v>77913.546263572178</v>
      </c>
      <c r="AZ52" s="128">
        <f t="shared" si="56"/>
        <v>102187.579</v>
      </c>
      <c r="BA52" s="128">
        <f t="shared" si="56"/>
        <v>124766.10840000001</v>
      </c>
      <c r="BB52" s="128">
        <f t="shared" si="56"/>
        <v>129963.71775000001</v>
      </c>
      <c r="BC52" s="100">
        <f t="shared" si="56"/>
        <v>123280.59506631146</v>
      </c>
      <c r="BD52" s="124"/>
      <c r="BE52" s="124"/>
      <c r="BF52" s="46"/>
      <c r="BG52" s="46"/>
      <c r="BH52" s="46">
        <v>0</v>
      </c>
      <c r="BI52" s="46">
        <v>0</v>
      </c>
      <c r="BJ52" s="46">
        <v>0</v>
      </c>
      <c r="BK52" s="46">
        <v>0</v>
      </c>
      <c r="BL52" s="46">
        <v>-4.7599999990779907E-2</v>
      </c>
      <c r="BM52" s="46">
        <v>1512.5709900510847</v>
      </c>
      <c r="BN52" s="46">
        <v>123280.59506631146</v>
      </c>
      <c r="BO52" s="128">
        <f>BO51-BO53-BO54</f>
        <v>118093.93309029772</v>
      </c>
      <c r="BP52" s="46"/>
      <c r="BQ52" s="46"/>
      <c r="BR52" s="46"/>
    </row>
    <row r="53" spans="1:76">
      <c r="A53" s="35" t="s">
        <v>112</v>
      </c>
      <c r="B53" s="36" t="s">
        <v>83</v>
      </c>
      <c r="C53" s="88">
        <f>'Historical Financials USD_EN'!C53*'Historical Financials USD_EN'!C9</f>
        <v>333</v>
      </c>
      <c r="D53" s="88">
        <f>'Historical Financials USD_EN'!D53*'Historical Financials USD_EN'!D9</f>
        <v>139</v>
      </c>
      <c r="E53" s="88">
        <f>'Historical Financials USD_EN'!E53*'Historical Financials USD_EN'!E9</f>
        <v>327.29899999999998</v>
      </c>
      <c r="F53" s="88">
        <f>1045.448</f>
        <v>1045.4480000000001</v>
      </c>
      <c r="G53" s="88">
        <f>'Historical Financials USD_EN'!G53*'Historical Financials USD_EN'!G9</f>
        <v>2056.2080000000001</v>
      </c>
      <c r="H53" s="88">
        <f>'Historical Financials USD_EN'!H53*'Historical Financials USD_EN'!H9</f>
        <v>3127.721</v>
      </c>
      <c r="I53" s="88">
        <v>2759.5569999999998</v>
      </c>
      <c r="J53" s="88">
        <v>1925.0409999999999</v>
      </c>
      <c r="K53" s="88">
        <f>AM53</f>
        <v>7017.5658729999996</v>
      </c>
      <c r="L53" s="122">
        <v>8455.366</v>
      </c>
      <c r="M53" s="122">
        <v>8952.7900000000009</v>
      </c>
      <c r="N53" s="122">
        <f>AQ53</f>
        <v>8455.366</v>
      </c>
      <c r="O53" s="122">
        <f>AU53</f>
        <v>8952.7900000000009</v>
      </c>
      <c r="P53" s="88">
        <f>'Historical Financials USD_EN'!P53*'Historical Financials USD_EN'!P9</f>
        <v>331.1</v>
      </c>
      <c r="Q53" s="88">
        <f>'Historical Financials USD_EN'!Q53*'Historical Financials USD_EN'!Q9</f>
        <v>395.77699999999999</v>
      </c>
      <c r="R53" s="88">
        <f>'Historical Financials USD_EN'!R53*'Historical Financials USD_EN'!R9</f>
        <v>507.11399999999998</v>
      </c>
      <c r="S53" s="88">
        <f>'Historical Financials USD_EN'!S53*'Historical Financials USD_EN'!S9</f>
        <v>1062.2439999999999</v>
      </c>
      <c r="T53" s="88">
        <v>1107.1708285860973</v>
      </c>
      <c r="U53" s="88">
        <v>2200.3448818517259</v>
      </c>
      <c r="V53" s="88">
        <v>2025.7215408155839</v>
      </c>
      <c r="W53" s="88">
        <f>G53</f>
        <v>2056.2080000000001</v>
      </c>
      <c r="X53" s="88">
        <f>'Historical Financials USD_EN'!X53*'Historical Financials USD_EN'!X9</f>
        <v>1776.15468737217</v>
      </c>
      <c r="Y53" s="88">
        <f>'Historical Financials USD_EN'!Y53*'Historical Financials USD_EN'!Y9</f>
        <v>2053.3470000000002</v>
      </c>
      <c r="Z53" s="88">
        <v>3196.1039999999998</v>
      </c>
      <c r="AA53" s="88">
        <f>'Historical Financials USD_EN'!AA53*'Historical Financials USD_EN'!AA9</f>
        <v>3127.721</v>
      </c>
      <c r="AB53" s="88">
        <f>'Historical Financials USD_EN'!AB53*'Historical Financials USD_EN'!AB9</f>
        <v>3149.8009999999999</v>
      </c>
      <c r="AC53" s="88">
        <v>3059.9839999999999</v>
      </c>
      <c r="AD53" s="88">
        <v>3039.6579999999999</v>
      </c>
      <c r="AE53" s="88">
        <f>I53</f>
        <v>2759.5569999999998</v>
      </c>
      <c r="AF53" s="88">
        <v>2634.3989999999999</v>
      </c>
      <c r="AG53" s="88">
        <v>2008.8726125596804</v>
      </c>
      <c r="AH53" s="88">
        <v>2006.3019999999999</v>
      </c>
      <c r="AI53" s="88">
        <f>J53</f>
        <v>1925.0409999999999</v>
      </c>
      <c r="AJ53" s="88">
        <v>1786.7639999999999</v>
      </c>
      <c r="AK53" s="88">
        <v>3141.2089999999998</v>
      </c>
      <c r="AL53" s="88">
        <v>5854.3549999999996</v>
      </c>
      <c r="AM53" s="88">
        <v>7017.5658729999996</v>
      </c>
      <c r="AN53" s="88">
        <v>8395.9809999999998</v>
      </c>
      <c r="AO53" s="88">
        <v>7692.6252338699996</v>
      </c>
      <c r="AP53" s="88">
        <v>9385.3459999999995</v>
      </c>
      <c r="AQ53" s="88">
        <v>8455.366</v>
      </c>
      <c r="AR53" s="88">
        <f>'Historical Financials USD_EN'!AR53*'Historical Financials THB_EN'!AR$9</f>
        <v>9712.9060000000009</v>
      </c>
      <c r="AS53" s="88">
        <f>'Historical Financials USD_EN'!AS53*'Historical Financials THB_EN'!AS$9</f>
        <v>8749.7780000000002</v>
      </c>
      <c r="AT53" s="88">
        <f>'Historical Financials USD_EN'!AT53*'Historical Financials THB_EN'!AT$9</f>
        <v>9414.116</v>
      </c>
      <c r="AU53" s="89">
        <f>'Historical Financials USD_EN'!AU53*'Historical Financials THB_EN'!AU$9</f>
        <v>8952.7900000000009</v>
      </c>
      <c r="AW53" s="128">
        <f>AC53</f>
        <v>3059.9839999999999</v>
      </c>
      <c r="AX53" s="128">
        <f>AE53</f>
        <v>2759.5569999999998</v>
      </c>
      <c r="AY53" s="128">
        <f>AG53</f>
        <v>2008.8726125596804</v>
      </c>
      <c r="AZ53" s="128">
        <f>AI53</f>
        <v>1925.0409999999999</v>
      </c>
      <c r="BA53" s="128">
        <f>AK53</f>
        <v>3141.2089999999998</v>
      </c>
      <c r="BB53" s="128">
        <f>AM53</f>
        <v>7017.5658729999996</v>
      </c>
      <c r="BC53" s="100">
        <f>AO53</f>
        <v>7692.6252338699996</v>
      </c>
      <c r="BD53" s="124"/>
      <c r="BE53" s="124"/>
      <c r="BF53" s="46"/>
      <c r="BG53" s="46"/>
      <c r="BH53" s="46">
        <v>0</v>
      </c>
      <c r="BI53" s="46">
        <v>0</v>
      </c>
      <c r="BJ53" s="46">
        <v>0</v>
      </c>
      <c r="BK53" s="46">
        <v>0</v>
      </c>
      <c r="BL53" s="46">
        <v>0</v>
      </c>
      <c r="BM53" s="46">
        <v>4074.5042540668333</v>
      </c>
      <c r="BN53" s="46">
        <v>7692.6252338699996</v>
      </c>
      <c r="BO53" s="177">
        <v>9385.3452098837497</v>
      </c>
      <c r="BP53" s="46"/>
      <c r="BQ53" s="46">
        <v>-2268.5077661300002</v>
      </c>
      <c r="BR53" s="46"/>
    </row>
    <row r="54" spans="1:76">
      <c r="A54" s="35" t="s">
        <v>113</v>
      </c>
      <c r="B54" s="36" t="s">
        <v>83</v>
      </c>
      <c r="C54" s="88">
        <v>0</v>
      </c>
      <c r="D54" s="88">
        <v>0</v>
      </c>
      <c r="E54" s="88">
        <v>0</v>
      </c>
      <c r="F54" s="88">
        <v>0</v>
      </c>
      <c r="G54" s="88">
        <v>14874.07167302</v>
      </c>
      <c r="H54" s="88">
        <v>14874.072</v>
      </c>
      <c r="I54" s="88">
        <v>14874.072</v>
      </c>
      <c r="J54" s="88">
        <v>14874.072</v>
      </c>
      <c r="K54" s="88">
        <f>AM54</f>
        <v>14874.071673</v>
      </c>
      <c r="L54" s="122">
        <f>AQ54</f>
        <v>14225.968999999999</v>
      </c>
      <c r="M54" s="122">
        <f>AU54</f>
        <v>14904.758</v>
      </c>
      <c r="N54" s="122">
        <f>AQ54</f>
        <v>14225.968999999999</v>
      </c>
      <c r="O54" s="122">
        <f>AU54</f>
        <v>14904.758</v>
      </c>
      <c r="P54" s="88">
        <v>0</v>
      </c>
      <c r="Q54" s="88">
        <v>0</v>
      </c>
      <c r="R54" s="88">
        <v>0</v>
      </c>
      <c r="S54" s="88">
        <v>0</v>
      </c>
      <c r="T54" s="88">
        <v>0</v>
      </c>
      <c r="U54" s="88">
        <v>0</v>
      </c>
      <c r="V54" s="88">
        <v>0</v>
      </c>
      <c r="W54" s="88">
        <v>14874.07167302</v>
      </c>
      <c r="X54" s="88">
        <v>14874.07167302</v>
      </c>
      <c r="Y54" s="88">
        <v>14874.07167302</v>
      </c>
      <c r="Z54" s="88">
        <v>14874.07167302</v>
      </c>
      <c r="AA54" s="88">
        <v>14874.072</v>
      </c>
      <c r="AB54" s="88">
        <v>14874.072</v>
      </c>
      <c r="AC54" s="88">
        <v>14874.072</v>
      </c>
      <c r="AD54" s="88">
        <v>14874.072</v>
      </c>
      <c r="AE54" s="88">
        <f>I54</f>
        <v>14874.072</v>
      </c>
      <c r="AF54" s="88">
        <v>14874.072</v>
      </c>
      <c r="AG54" s="88">
        <v>14874.07167302</v>
      </c>
      <c r="AH54" s="88">
        <v>14874.072</v>
      </c>
      <c r="AI54" s="88">
        <f>J54</f>
        <v>14874.072</v>
      </c>
      <c r="AJ54" s="88">
        <v>14874.072</v>
      </c>
      <c r="AK54" s="88">
        <v>14874.072</v>
      </c>
      <c r="AL54" s="88">
        <v>14874.072</v>
      </c>
      <c r="AM54" s="88">
        <v>14874.071673</v>
      </c>
      <c r="AN54" s="88">
        <v>14874.072</v>
      </c>
      <c r="AO54" s="88">
        <v>14874.072</v>
      </c>
      <c r="AP54" s="88">
        <v>14874.072</v>
      </c>
      <c r="AQ54" s="88">
        <v>14225.968999999999</v>
      </c>
      <c r="AR54" s="88">
        <f>'Historical Financials USD_EN'!AR54*'Historical Financials THB_EN'!AR$9</f>
        <v>14904.758</v>
      </c>
      <c r="AS54" s="88">
        <f>'Historical Financials USD_EN'!AS54*'Historical Financials THB_EN'!AS$9</f>
        <v>14904.758</v>
      </c>
      <c r="AT54" s="88">
        <f>'Historical Financials USD_EN'!AT54*'Historical Financials THB_EN'!AT$9</f>
        <v>14904.758</v>
      </c>
      <c r="AU54" s="89">
        <f>'Historical Financials USD_EN'!AU54*'Historical Financials THB_EN'!AU$9</f>
        <v>14904.758</v>
      </c>
      <c r="AW54" s="128">
        <f>AC54</f>
        <v>14874.072</v>
      </c>
      <c r="AX54" s="128">
        <f>AE54</f>
        <v>14874.072</v>
      </c>
      <c r="AY54" s="128">
        <f>AG54</f>
        <v>14874.07167302</v>
      </c>
      <c r="AZ54" s="128">
        <f>AI54</f>
        <v>14874.072</v>
      </c>
      <c r="BA54" s="128">
        <f>AK54</f>
        <v>14874.072</v>
      </c>
      <c r="BB54" s="128">
        <f>AM54</f>
        <v>14874.071673</v>
      </c>
      <c r="BC54" s="100">
        <f>AO54</f>
        <v>14874.072</v>
      </c>
      <c r="BD54" s="124"/>
      <c r="BE54" s="124"/>
      <c r="BF54" s="46"/>
      <c r="BG54" s="46"/>
      <c r="BH54" s="46">
        <v>0</v>
      </c>
      <c r="BI54" s="46">
        <v>0</v>
      </c>
      <c r="BJ54" s="46">
        <v>0</v>
      </c>
      <c r="BK54" s="46">
        <v>0</v>
      </c>
      <c r="BL54" s="46">
        <v>0</v>
      </c>
      <c r="BM54" s="46">
        <v>-125.92832699999963</v>
      </c>
      <c r="BN54" s="46">
        <v>14874.072</v>
      </c>
      <c r="BO54" s="128">
        <v>14874.072</v>
      </c>
      <c r="BP54" s="46"/>
      <c r="BQ54" s="46"/>
      <c r="BR54" s="46"/>
    </row>
    <row r="55" spans="1:76">
      <c r="A55" s="35" t="s">
        <v>114</v>
      </c>
      <c r="B55" s="36" t="s">
        <v>115</v>
      </c>
      <c r="C55" s="179">
        <f>C50/C51</f>
        <v>0.93185695232778143</v>
      </c>
      <c r="D55" s="179">
        <f>D50/D51</f>
        <v>0.62871388217676893</v>
      </c>
      <c r="E55" s="179">
        <f>E50/E51</f>
        <v>1.2562815178148785</v>
      </c>
      <c r="F55" s="179">
        <f>F50/F51</f>
        <v>1.2077649819457192</v>
      </c>
      <c r="G55" s="179">
        <f>G50/G51</f>
        <v>0.77755073665333707</v>
      </c>
      <c r="H55" s="179">
        <f t="shared" ref="H55:AB55" si="57">H50/H51</f>
        <v>0.81125988941418303</v>
      </c>
      <c r="I55" s="179">
        <f t="shared" si="57"/>
        <v>0.88262754767647256</v>
      </c>
      <c r="J55" s="179">
        <f t="shared" si="57"/>
        <v>0.53800152497171061</v>
      </c>
      <c r="K55" s="179">
        <f t="shared" si="57"/>
        <v>0.60473449309286964</v>
      </c>
      <c r="L55" s="180">
        <f t="shared" si="57"/>
        <v>0.66331049055181546</v>
      </c>
      <c r="M55" s="180">
        <f t="shared" si="57"/>
        <v>1.235416195558602</v>
      </c>
      <c r="N55" s="180">
        <f t="shared" si="57"/>
        <v>0.66331049055181546</v>
      </c>
      <c r="O55" s="180">
        <f t="shared" si="57"/>
        <v>1.2354161955586018</v>
      </c>
      <c r="P55" s="179">
        <f t="shared" si="57"/>
        <v>1.2573808663744861</v>
      </c>
      <c r="Q55" s="179">
        <f t="shared" si="57"/>
        <v>1.2303195744272934</v>
      </c>
      <c r="R55" s="179">
        <f t="shared" si="57"/>
        <v>1.210782579579232</v>
      </c>
      <c r="S55" s="179">
        <f t="shared" si="57"/>
        <v>1.1855436998238409</v>
      </c>
      <c r="T55" s="179">
        <f t="shared" si="57"/>
        <v>1.2070800957355428</v>
      </c>
      <c r="U55" s="179">
        <f t="shared" si="57"/>
        <v>1.160772051498201</v>
      </c>
      <c r="V55" s="179">
        <f t="shared" si="57"/>
        <v>1.1674441478894753</v>
      </c>
      <c r="W55" s="179">
        <f t="shared" si="57"/>
        <v>0.77755073665333707</v>
      </c>
      <c r="X55" s="179">
        <f t="shared" si="57"/>
        <v>0.73020020190858226</v>
      </c>
      <c r="Y55" s="179">
        <f t="shared" si="57"/>
        <v>0.84894191891169912</v>
      </c>
      <c r="Z55" s="179">
        <f t="shared" si="57"/>
        <v>0.82266011838719633</v>
      </c>
      <c r="AA55" s="179">
        <f t="shared" si="57"/>
        <v>0.81125988941418303</v>
      </c>
      <c r="AB55" s="179">
        <f t="shared" si="57"/>
        <v>0.75214319933388207</v>
      </c>
      <c r="AC55" s="179">
        <v>0.98953302727421011</v>
      </c>
      <c r="AD55" s="179">
        <f>AD50/AD51</f>
        <v>0.90727119589996619</v>
      </c>
      <c r="AE55" s="179">
        <f>AE50/AE51</f>
        <v>0.88262754767647256</v>
      </c>
      <c r="AF55" s="179">
        <f>AF50/AF51</f>
        <v>0.80213446759384532</v>
      </c>
      <c r="AG55" s="179">
        <f>AG50/AG51</f>
        <v>0.83957029101907743</v>
      </c>
      <c r="AH55" s="179">
        <f t="shared" ref="AH55:AU55" si="58">AH50/AH51</f>
        <v>0.57009835907629536</v>
      </c>
      <c r="AI55" s="179">
        <f t="shared" si="58"/>
        <v>0.53800152497171061</v>
      </c>
      <c r="AJ55" s="179">
        <f t="shared" si="58"/>
        <v>0.39312571353347869</v>
      </c>
      <c r="AK55" s="179">
        <f t="shared" si="58"/>
        <v>0.45178614399823064</v>
      </c>
      <c r="AL55" s="179">
        <f t="shared" si="58"/>
        <v>0.5278208238010349</v>
      </c>
      <c r="AM55" s="179">
        <f t="shared" si="58"/>
        <v>0.60473449309286964</v>
      </c>
      <c r="AN55" s="179">
        <f t="shared" si="58"/>
        <v>0.64685907362599449</v>
      </c>
      <c r="AO55" s="179">
        <f t="shared" si="58"/>
        <v>0.64691356955968315</v>
      </c>
      <c r="AP55" s="179">
        <f t="shared" si="58"/>
        <v>0.60572278192649054</v>
      </c>
      <c r="AQ55" s="179">
        <f t="shared" si="58"/>
        <v>0.66331049055181546</v>
      </c>
      <c r="AR55" s="179">
        <f t="shared" si="58"/>
        <v>1.3456792919484273</v>
      </c>
      <c r="AS55" s="179">
        <f t="shared" si="58"/>
        <v>1.3220750205377572</v>
      </c>
      <c r="AT55" s="179">
        <f t="shared" si="58"/>
        <v>1.2908820038963902</v>
      </c>
      <c r="AU55" s="150">
        <f t="shared" si="58"/>
        <v>1.2354161955586018</v>
      </c>
      <c r="AW55" s="46">
        <f t="shared" ref="AW55:BC55" si="59">AW50/AW51</f>
        <v>0.98953302727421011</v>
      </c>
      <c r="AX55" s="46">
        <f t="shared" si="59"/>
        <v>0.88262754767647256</v>
      </c>
      <c r="AY55" s="46">
        <f t="shared" si="59"/>
        <v>0.83957029101907743</v>
      </c>
      <c r="AZ55" s="46">
        <f t="shared" si="59"/>
        <v>0.53800152497171061</v>
      </c>
      <c r="BA55" s="46">
        <f t="shared" si="59"/>
        <v>0.45178614399823064</v>
      </c>
      <c r="BB55" s="46">
        <f t="shared" si="59"/>
        <v>0.60473449309286964</v>
      </c>
      <c r="BC55" s="181">
        <f t="shared" si="59"/>
        <v>0.64691356955968315</v>
      </c>
      <c r="BD55" s="182"/>
      <c r="BE55" s="182"/>
      <c r="BF55" s="183"/>
      <c r="BG55" s="184"/>
      <c r="BH55" s="46">
        <v>0</v>
      </c>
      <c r="BI55" s="46">
        <v>0</v>
      </c>
      <c r="BJ55" s="46">
        <v>0</v>
      </c>
      <c r="BK55" s="46">
        <v>0</v>
      </c>
      <c r="BL55" s="46">
        <v>-0.36946051268121322</v>
      </c>
      <c r="BM55" s="46">
        <v>0.34046210224997586</v>
      </c>
      <c r="BN55" s="46">
        <v>0.64691356955968315</v>
      </c>
      <c r="BO55" s="46">
        <f>BO50/BO51</f>
        <v>0.5993416080637799</v>
      </c>
      <c r="BP55" s="46"/>
      <c r="BQ55" s="46"/>
      <c r="BR55" s="46"/>
    </row>
    <row r="56" spans="1:76">
      <c r="A56" s="35" t="s">
        <v>116</v>
      </c>
      <c r="B56" s="36" t="s">
        <v>83</v>
      </c>
      <c r="C56" s="105">
        <f t="shared" ref="C56:AB56" si="60">C51+C50</f>
        <v>62285</v>
      </c>
      <c r="D56" s="105">
        <f t="shared" si="60"/>
        <v>95713</v>
      </c>
      <c r="E56" s="105">
        <f t="shared" si="60"/>
        <v>127625.90296471387</v>
      </c>
      <c r="F56" s="105">
        <f t="shared" si="60"/>
        <v>133426.2709312645</v>
      </c>
      <c r="G56" s="105">
        <f t="shared" si="60"/>
        <v>132622.40498726882</v>
      </c>
      <c r="H56" s="105">
        <f t="shared" si="60"/>
        <v>150249.37458995881</v>
      </c>
      <c r="I56" s="105">
        <f t="shared" si="60"/>
        <v>172853.31838861457</v>
      </c>
      <c r="J56" s="105">
        <f t="shared" si="60"/>
        <v>183001.71374733924</v>
      </c>
      <c r="K56" s="105">
        <f t="shared" si="60"/>
        <v>243687.52660436422</v>
      </c>
      <c r="L56" s="106">
        <f t="shared" si="60"/>
        <v>229815.10290811496</v>
      </c>
      <c r="M56" s="106">
        <f t="shared" si="60"/>
        <v>303139.8388328288</v>
      </c>
      <c r="N56" s="106">
        <f t="shared" si="60"/>
        <v>229815.10290811496</v>
      </c>
      <c r="O56" s="106">
        <f t="shared" si="60"/>
        <v>303139.8388328288</v>
      </c>
      <c r="P56" s="105">
        <f t="shared" si="60"/>
        <v>121915.04566454679</v>
      </c>
      <c r="Q56" s="105">
        <f t="shared" si="60"/>
        <v>127651.93938482273</v>
      </c>
      <c r="R56" s="105">
        <f t="shared" si="60"/>
        <v>129907.33089431355</v>
      </c>
      <c r="S56" s="105">
        <f t="shared" si="60"/>
        <v>134559.03653689739</v>
      </c>
      <c r="T56" s="105">
        <f t="shared" si="60"/>
        <v>133107.34588344319</v>
      </c>
      <c r="U56" s="105">
        <f t="shared" si="60"/>
        <v>134137.49695852262</v>
      </c>
      <c r="V56" s="105">
        <f t="shared" si="60"/>
        <v>130435.4004741309</v>
      </c>
      <c r="W56" s="105">
        <f t="shared" si="60"/>
        <v>132622.40498726882</v>
      </c>
      <c r="X56" s="105">
        <f t="shared" si="60"/>
        <v>124679.94454551752</v>
      </c>
      <c r="Y56" s="105">
        <f t="shared" si="60"/>
        <v>146857.19050558229</v>
      </c>
      <c r="Z56" s="105">
        <f t="shared" si="60"/>
        <v>153251.49127134684</v>
      </c>
      <c r="AA56" s="105">
        <f t="shared" si="60"/>
        <v>150249.37458995881</v>
      </c>
      <c r="AB56" s="105">
        <f t="shared" si="60"/>
        <v>151198.10835805695</v>
      </c>
      <c r="AC56" s="105">
        <v>177530.87653659919</v>
      </c>
      <c r="AD56" s="105">
        <f t="shared" ref="AD56:AU56" si="61">AD51+AD50</f>
        <v>170221.21729990587</v>
      </c>
      <c r="AE56" s="105">
        <f t="shared" si="61"/>
        <v>172853.31838861457</v>
      </c>
      <c r="AF56" s="105">
        <f t="shared" si="61"/>
        <v>168391.74741055947</v>
      </c>
      <c r="AG56" s="105">
        <f t="shared" si="61"/>
        <v>174384.80770709048</v>
      </c>
      <c r="AH56" s="105">
        <f t="shared" si="61"/>
        <v>173708.99853948673</v>
      </c>
      <c r="AI56" s="105">
        <f t="shared" si="61"/>
        <v>183001.71374733924</v>
      </c>
      <c r="AJ56" s="105">
        <f t="shared" si="61"/>
        <v>178198.72361324794</v>
      </c>
      <c r="AK56" s="105">
        <f t="shared" si="61"/>
        <v>207288.04275173586</v>
      </c>
      <c r="AL56" s="105">
        <f t="shared" si="61"/>
        <v>229222.35759620223</v>
      </c>
      <c r="AM56" s="105">
        <f t="shared" si="61"/>
        <v>243687.52660436422</v>
      </c>
      <c r="AN56" s="105">
        <f t="shared" si="61"/>
        <v>251652.61222247483</v>
      </c>
      <c r="AO56" s="105">
        <f t="shared" si="61"/>
        <v>240197.88477270634</v>
      </c>
      <c r="AP56" s="105">
        <f t="shared" si="61"/>
        <v>232046.92199695337</v>
      </c>
      <c r="AQ56" s="105">
        <f t="shared" si="61"/>
        <v>229815.10290811496</v>
      </c>
      <c r="AR56" s="105">
        <f t="shared" si="61"/>
        <v>337326.56179419172</v>
      </c>
      <c r="AS56" s="105">
        <f t="shared" si="61"/>
        <v>314491.92087714619</v>
      </c>
      <c r="AT56" s="105">
        <f t="shared" si="61"/>
        <v>317379.37928559887</v>
      </c>
      <c r="AU56" s="89">
        <f t="shared" si="61"/>
        <v>303139.8388328288</v>
      </c>
      <c r="AW56" s="98">
        <f t="shared" ref="AW56:BC56" si="62">AW51+AW50</f>
        <v>177530.87653659919</v>
      </c>
      <c r="AX56" s="98">
        <f t="shared" si="62"/>
        <v>172853.31838861457</v>
      </c>
      <c r="AY56" s="98">
        <f t="shared" si="62"/>
        <v>174384.80770709048</v>
      </c>
      <c r="AZ56" s="98">
        <f t="shared" si="62"/>
        <v>183001.71374733924</v>
      </c>
      <c r="BA56" s="98">
        <f t="shared" si="62"/>
        <v>207288.04275173586</v>
      </c>
      <c r="BB56" s="98">
        <f t="shared" si="62"/>
        <v>243687.52660436422</v>
      </c>
      <c r="BC56" s="185">
        <f t="shared" si="62"/>
        <v>240197.88477270634</v>
      </c>
      <c r="BD56" s="186"/>
      <c r="BE56" s="186"/>
      <c r="BF56" s="183"/>
      <c r="BG56" s="184"/>
      <c r="BH56" s="46">
        <v>0</v>
      </c>
      <c r="BI56" s="46">
        <v>0</v>
      </c>
      <c r="BJ56" s="46">
        <v>0</v>
      </c>
      <c r="BK56" s="46">
        <v>0</v>
      </c>
      <c r="BL56" s="46"/>
      <c r="BM56" s="46">
        <v>58605.370771642134</v>
      </c>
      <c r="BN56" s="46">
        <v>240197.88477270634</v>
      </c>
      <c r="BO56" s="98">
        <f>BO51+BO50</f>
        <v>227671.63618235884</v>
      </c>
      <c r="BP56" s="46"/>
      <c r="BQ56" s="46"/>
      <c r="BR56" s="46"/>
    </row>
    <row r="57" spans="1:76" hidden="1" outlineLevel="1">
      <c r="A57" s="187"/>
      <c r="B57" s="188"/>
      <c r="C57" s="105"/>
      <c r="D57" s="105"/>
      <c r="E57" s="105"/>
      <c r="F57" s="105"/>
      <c r="G57" s="105"/>
      <c r="H57" s="105"/>
      <c r="I57" s="105"/>
      <c r="J57" s="105"/>
      <c r="K57" s="105"/>
      <c r="L57" s="189"/>
      <c r="M57" s="189"/>
      <c r="N57" s="189"/>
      <c r="O57" s="189"/>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90"/>
      <c r="AW57" s="191"/>
      <c r="AX57" s="191"/>
      <c r="AY57" s="191"/>
      <c r="AZ57" s="191"/>
      <c r="BA57" s="191"/>
      <c r="BB57" s="191"/>
      <c r="BC57" s="192"/>
      <c r="BD57" s="193"/>
      <c r="BE57" s="193"/>
      <c r="BF57" s="183"/>
      <c r="BG57" s="184"/>
      <c r="BH57" s="46">
        <v>0</v>
      </c>
      <c r="BI57" s="46">
        <v>0</v>
      </c>
      <c r="BJ57" s="46">
        <v>0</v>
      </c>
      <c r="BK57" s="46">
        <v>0</v>
      </c>
      <c r="BL57" s="46">
        <v>0</v>
      </c>
      <c r="BM57" s="46">
        <v>0</v>
      </c>
      <c r="BN57" s="46">
        <v>0</v>
      </c>
      <c r="BO57" s="191"/>
      <c r="BP57" s="46"/>
      <c r="BQ57" s="46"/>
      <c r="BR57" s="46"/>
    </row>
    <row r="58" spans="1:76" collapsed="1">
      <c r="A58" s="35"/>
      <c r="B58" s="36"/>
      <c r="C58" s="194"/>
      <c r="D58" s="194"/>
      <c r="E58" s="194"/>
      <c r="F58" s="194"/>
      <c r="G58" s="194"/>
      <c r="H58" s="194"/>
      <c r="I58" s="194"/>
      <c r="J58" s="194"/>
      <c r="K58" s="194"/>
      <c r="L58" s="189"/>
      <c r="M58" s="189"/>
      <c r="N58" s="189"/>
      <c r="O58" s="189"/>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0"/>
      <c r="BC58" s="195"/>
      <c r="BD58" s="196"/>
      <c r="BE58" s="196"/>
      <c r="BF58" s="46"/>
      <c r="BG58" s="46"/>
      <c r="BH58" s="46">
        <v>0</v>
      </c>
      <c r="BI58" s="46">
        <v>0</v>
      </c>
      <c r="BJ58" s="46">
        <v>0</v>
      </c>
      <c r="BK58" s="46">
        <v>0</v>
      </c>
      <c r="BL58" s="46">
        <v>0</v>
      </c>
      <c r="BM58" s="46">
        <v>0</v>
      </c>
      <c r="BN58" s="46">
        <v>0</v>
      </c>
      <c r="BP58" s="46"/>
      <c r="BQ58" s="46"/>
      <c r="BR58" s="46"/>
    </row>
    <row r="59" spans="1:76" s="30" customFormat="1" ht="26">
      <c r="A59" s="80" t="s">
        <v>117</v>
      </c>
      <c r="B59" s="81"/>
      <c r="C59" s="31"/>
      <c r="D59" s="31"/>
      <c r="E59" s="31"/>
      <c r="F59" s="31"/>
      <c r="G59" s="82"/>
      <c r="H59" s="82"/>
      <c r="I59" s="82"/>
      <c r="J59" s="82"/>
      <c r="K59" s="82"/>
      <c r="L59" s="84"/>
      <c r="M59" s="84"/>
      <c r="N59" s="84"/>
      <c r="O59" s="84"/>
      <c r="P59" s="82"/>
      <c r="Q59" s="82"/>
      <c r="R59" s="82"/>
      <c r="S59" s="82"/>
      <c r="T59" s="82"/>
      <c r="U59" s="82"/>
      <c r="V59" s="82"/>
      <c r="W59" s="82"/>
      <c r="X59" s="82"/>
      <c r="Y59" s="82"/>
      <c r="Z59" s="82"/>
      <c r="AA59" s="82"/>
      <c r="AB59" s="82"/>
      <c r="AC59" s="82"/>
      <c r="AD59" s="82"/>
      <c r="AE59" s="31"/>
      <c r="AF59" s="31"/>
      <c r="AG59" s="31"/>
      <c r="AH59" s="31"/>
      <c r="AI59" s="31"/>
      <c r="AJ59" s="31"/>
      <c r="AK59" s="31"/>
      <c r="AL59" s="31"/>
      <c r="AM59" s="31"/>
      <c r="AN59" s="31"/>
      <c r="AO59" s="31"/>
      <c r="AP59" s="31"/>
      <c r="AQ59" s="31"/>
      <c r="AR59" s="31"/>
      <c r="AS59" s="31"/>
      <c r="AT59" s="31"/>
      <c r="AU59" s="84"/>
      <c r="AW59" s="31"/>
      <c r="AX59" s="31"/>
      <c r="AY59" s="31"/>
      <c r="AZ59" s="31"/>
      <c r="BA59" s="31"/>
      <c r="BB59" s="31"/>
      <c r="BC59" s="32"/>
      <c r="BD59" s="32"/>
      <c r="BE59" s="32"/>
      <c r="BF59" s="46"/>
      <c r="BG59" s="46"/>
      <c r="BH59" s="46">
        <v>0</v>
      </c>
      <c r="BI59" s="46">
        <v>0</v>
      </c>
      <c r="BJ59" s="46">
        <v>0</v>
      </c>
      <c r="BK59" s="46">
        <v>0</v>
      </c>
      <c r="BL59" s="46">
        <v>0</v>
      </c>
      <c r="BM59" s="46">
        <v>0</v>
      </c>
      <c r="BN59" s="46">
        <v>0</v>
      </c>
      <c r="BO59" s="31"/>
      <c r="BP59" s="46"/>
      <c r="BQ59" s="46"/>
      <c r="BR59" s="46"/>
      <c r="BV59" s="33"/>
      <c r="BW59" s="34"/>
      <c r="BX59" s="34"/>
    </row>
    <row r="60" spans="1:76">
      <c r="A60" s="169" t="s">
        <v>0</v>
      </c>
      <c r="B60" s="36" t="s">
        <v>83</v>
      </c>
      <c r="C60" s="88">
        <f t="shared" ref="C60:M60" si="63">C15</f>
        <v>12598.892037187703</v>
      </c>
      <c r="D60" s="88">
        <f t="shared" si="63"/>
        <v>16893.61615875503</v>
      </c>
      <c r="E60" s="88">
        <f t="shared" si="63"/>
        <v>14341.036854706465</v>
      </c>
      <c r="F60" s="88">
        <f t="shared" si="63"/>
        <v>14683.230933748007</v>
      </c>
      <c r="G60" s="88">
        <f t="shared" si="63"/>
        <v>18458.275642770219</v>
      </c>
      <c r="H60" s="88">
        <f t="shared" si="63"/>
        <v>21957.556401914953</v>
      </c>
      <c r="I60" s="88">
        <f t="shared" si="63"/>
        <v>27365.670995187207</v>
      </c>
      <c r="J60" s="88">
        <f t="shared" si="63"/>
        <v>34077.45016858937</v>
      </c>
      <c r="K60" s="88">
        <f t="shared" si="63"/>
        <v>46589.086444475666</v>
      </c>
      <c r="L60" s="122">
        <f t="shared" si="63"/>
        <v>35602.635528739993</v>
      </c>
      <c r="M60" s="122">
        <f t="shared" si="63"/>
        <v>34846.85192501251</v>
      </c>
      <c r="N60" s="122">
        <f>SUM(AN60:AQ60)</f>
        <v>35602.635528739993</v>
      </c>
      <c r="O60" s="122">
        <f>SUM(AR60:AU60)</f>
        <v>34846.830374432226</v>
      </c>
      <c r="P60" s="88">
        <f t="shared" ref="P60:AB60" si="64">P15</f>
        <v>2728.9290302383843</v>
      </c>
      <c r="Q60" s="88">
        <f t="shared" si="64"/>
        <v>3973.8986550615773</v>
      </c>
      <c r="R60" s="88">
        <f t="shared" si="64"/>
        <v>3996.4319668739645</v>
      </c>
      <c r="S60" s="88">
        <f t="shared" si="64"/>
        <v>3983.9712815740886</v>
      </c>
      <c r="T60" s="88">
        <f t="shared" si="64"/>
        <v>4564.7158750190174</v>
      </c>
      <c r="U60" s="88">
        <f t="shared" si="64"/>
        <v>4967.6911947234566</v>
      </c>
      <c r="V60" s="88">
        <f t="shared" si="64"/>
        <v>4351.9445855158519</v>
      </c>
      <c r="W60" s="88">
        <f t="shared" si="64"/>
        <v>4573.923987511891</v>
      </c>
      <c r="X60" s="88">
        <f t="shared" si="64"/>
        <v>4760.9631841459059</v>
      </c>
      <c r="Y60" s="88">
        <f t="shared" si="64"/>
        <v>6212.132216600181</v>
      </c>
      <c r="Z60" s="88">
        <f t="shared" si="64"/>
        <v>5911.347079164846</v>
      </c>
      <c r="AA60" s="88">
        <f t="shared" si="64"/>
        <v>5073.1139220040222</v>
      </c>
      <c r="AB60" s="88">
        <f t="shared" si="64"/>
        <v>4804.096332878582</v>
      </c>
      <c r="AC60" s="88">
        <v>7749.5042689853317</v>
      </c>
      <c r="AD60" s="88">
        <f>AD15</f>
        <v>7560.9718045045393</v>
      </c>
      <c r="AE60" s="88">
        <f>AE15</f>
        <v>7251.098588465843</v>
      </c>
      <c r="AF60" s="88">
        <f>AF15</f>
        <v>7681.4401338957323</v>
      </c>
      <c r="AG60" s="88">
        <f>AG15</f>
        <v>8188.6900193756355</v>
      </c>
      <c r="AH60" s="88">
        <f>AH15</f>
        <v>9771.9235752647492</v>
      </c>
      <c r="AI60" s="88">
        <f>J60-AF60-AG60-AH60</f>
        <v>8435.3964400532514</v>
      </c>
      <c r="AJ60" s="88">
        <f t="shared" ref="AJ60:AQ60" si="65">AJ15</f>
        <v>10289.799532620993</v>
      </c>
      <c r="AK60" s="88">
        <f t="shared" si="65"/>
        <v>12394.367090379281</v>
      </c>
      <c r="AL60" s="88">
        <f t="shared" si="65"/>
        <v>13447.407466201623</v>
      </c>
      <c r="AM60" s="88">
        <f t="shared" si="65"/>
        <v>10457.512355273777</v>
      </c>
      <c r="AN60" s="88">
        <f t="shared" si="65"/>
        <v>9604.2935179112392</v>
      </c>
      <c r="AO60" s="88">
        <f t="shared" si="65"/>
        <v>11418.99928215523</v>
      </c>
      <c r="AP60" s="88">
        <f t="shared" si="65"/>
        <v>8593.0027508083658</v>
      </c>
      <c r="AQ60" s="88">
        <f t="shared" si="65"/>
        <v>5986.3399778651583</v>
      </c>
      <c r="AR60" s="88">
        <v>9502.4245247159579</v>
      </c>
      <c r="AS60" s="88">
        <f>AS15</f>
        <v>9721.5622568343224</v>
      </c>
      <c r="AT60" s="88">
        <f>AT15</f>
        <v>7842.4244053030416</v>
      </c>
      <c r="AU60" s="89">
        <f>AU15</f>
        <v>7780.4191875789038</v>
      </c>
      <c r="AV60" s="34"/>
      <c r="AW60" s="128">
        <f t="shared" ref="AW60:BC60" si="66">AW15</f>
        <v>12553.600601863913</v>
      </c>
      <c r="AX60" s="128">
        <f t="shared" si="66"/>
        <v>14812.070392970381</v>
      </c>
      <c r="AY60" s="128">
        <f t="shared" si="66"/>
        <v>15870.130153271368</v>
      </c>
      <c r="AZ60" s="128">
        <f t="shared" si="66"/>
        <v>18207.320015318001</v>
      </c>
      <c r="BA60" s="128">
        <f t="shared" si="66"/>
        <v>22684.166623000274</v>
      </c>
      <c r="BB60" s="128">
        <f t="shared" si="66"/>
        <v>23904.9198214754</v>
      </c>
      <c r="BC60" s="100">
        <f t="shared" si="66"/>
        <v>21023.292800066469</v>
      </c>
      <c r="BD60" s="124"/>
      <c r="BE60" s="124"/>
      <c r="BF60" s="46"/>
      <c r="BG60" s="46"/>
      <c r="BH60" s="46">
        <v>0</v>
      </c>
      <c r="BI60" s="46">
        <v>-3.529094101395458E-7</v>
      </c>
      <c r="BJ60" s="46">
        <v>0</v>
      </c>
      <c r="BK60" s="46">
        <v>0</v>
      </c>
      <c r="BL60" s="46">
        <v>0</v>
      </c>
      <c r="BM60" s="46">
        <v>-18328.801418058109</v>
      </c>
      <c r="BN60" s="46">
        <v>21023.292800066469</v>
      </c>
      <c r="BO60" s="128">
        <f>BO15</f>
        <v>8507.7816793457096</v>
      </c>
      <c r="BP60" s="46"/>
      <c r="BQ60" s="46"/>
      <c r="BR60" s="46"/>
      <c r="BT60" s="119"/>
      <c r="BU60" s="119"/>
    </row>
    <row r="61" spans="1:76" hidden="1">
      <c r="A61" s="157"/>
      <c r="B61" s="36"/>
      <c r="C61" s="88"/>
      <c r="D61" s="88"/>
      <c r="E61" s="88"/>
      <c r="F61" s="88"/>
      <c r="G61" s="88"/>
      <c r="H61" s="88"/>
      <c r="I61" s="88"/>
      <c r="J61" s="88"/>
      <c r="K61" s="88"/>
      <c r="L61" s="122"/>
      <c r="M61" s="122"/>
      <c r="N61" s="122"/>
      <c r="O61" s="122"/>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9"/>
      <c r="AV61" s="34"/>
      <c r="AW61" s="128"/>
      <c r="AX61" s="128"/>
      <c r="AY61" s="128"/>
      <c r="AZ61" s="128"/>
      <c r="BA61" s="128"/>
      <c r="BB61" s="128"/>
      <c r="BC61" s="100"/>
      <c r="BD61" s="124"/>
      <c r="BE61" s="124"/>
      <c r="BF61" s="46"/>
      <c r="BG61" s="46"/>
      <c r="BH61" s="46"/>
      <c r="BI61" s="46"/>
      <c r="BJ61" s="46"/>
      <c r="BK61" s="46"/>
      <c r="BL61" s="46"/>
      <c r="BM61" s="46"/>
      <c r="BN61" s="46"/>
      <c r="BO61" s="128"/>
      <c r="BP61" s="46"/>
      <c r="BQ61" s="46"/>
      <c r="BR61" s="46"/>
      <c r="BT61" s="119"/>
      <c r="BU61" s="119"/>
    </row>
    <row r="62" spans="1:76">
      <c r="A62" s="35" t="s">
        <v>10</v>
      </c>
      <c r="B62" s="36" t="s">
        <v>83</v>
      </c>
      <c r="C62" s="88">
        <f t="shared" ref="C62:J62" si="67">C65-C60-C64</f>
        <v>-1746.572703528396</v>
      </c>
      <c r="D62" s="88">
        <f t="shared" si="67"/>
        <v>-7309.9913702824979</v>
      </c>
      <c r="E62" s="88">
        <f t="shared" si="67"/>
        <v>1803.5636376788002</v>
      </c>
      <c r="F62" s="88">
        <f t="shared" si="67"/>
        <v>-3807.5965660486122</v>
      </c>
      <c r="G62" s="88">
        <f t="shared" si="67"/>
        <v>4222.3131553131943</v>
      </c>
      <c r="H62" s="88">
        <f t="shared" si="67"/>
        <v>3482.3132038592566</v>
      </c>
      <c r="I62" s="88">
        <f t="shared" si="67"/>
        <v>-1156.662988355828</v>
      </c>
      <c r="J62" s="88">
        <f t="shared" si="67"/>
        <v>-2923.2742528732838</v>
      </c>
      <c r="K62" s="88">
        <f>K65-K60-K64</f>
        <v>-11423.013623152554</v>
      </c>
      <c r="L62" s="122">
        <f>L65-L60-L64</f>
        <v>8490.4231505390799</v>
      </c>
      <c r="M62" s="122">
        <f>M65-M60-M64</f>
        <v>9902.7568457524558</v>
      </c>
      <c r="N62" s="122">
        <f t="shared" ref="N62:N76" si="68">SUM(AN62:AQ62)</f>
        <v>8490.423313598294</v>
      </c>
      <c r="O62" s="122">
        <f t="shared" ref="O62:O76" si="69">SUM(AR62:AU62)</f>
        <v>9902.778396332742</v>
      </c>
      <c r="P62" s="88">
        <f>P65-P60-P64</f>
        <v>-260.35749936743798</v>
      </c>
      <c r="Q62" s="88">
        <f t="shared" ref="Q62:AM62" si="70">Q65-Q60-Q64</f>
        <v>615.6527447242803</v>
      </c>
      <c r="R62" s="88">
        <f t="shared" si="70"/>
        <v>-1752.5769154271038</v>
      </c>
      <c r="S62" s="88">
        <f t="shared" si="70"/>
        <v>-2410.314895978358</v>
      </c>
      <c r="T62" s="88">
        <f t="shared" si="70"/>
        <v>200.88460567605128</v>
      </c>
      <c r="U62" s="88">
        <f t="shared" si="70"/>
        <v>3365.8111933006489</v>
      </c>
      <c r="V62" s="88">
        <f t="shared" si="70"/>
        <v>2180.4301400896175</v>
      </c>
      <c r="W62" s="88">
        <f t="shared" si="70"/>
        <v>-1524.8127837531206</v>
      </c>
      <c r="X62" s="88">
        <f t="shared" si="70"/>
        <v>4275.5464559565335</v>
      </c>
      <c r="Y62" s="88">
        <f t="shared" si="70"/>
        <v>285.128411244544</v>
      </c>
      <c r="Z62" s="88">
        <f t="shared" si="70"/>
        <v>-3075.447030004284</v>
      </c>
      <c r="AA62" s="88">
        <f t="shared" si="70"/>
        <v>1997.0853666624635</v>
      </c>
      <c r="AB62" s="88">
        <f t="shared" si="70"/>
        <v>231.46365691036846</v>
      </c>
      <c r="AC62" s="88">
        <v>-3542.7240907578102</v>
      </c>
      <c r="AD62" s="88">
        <f t="shared" si="70"/>
        <v>2945.41098945158</v>
      </c>
      <c r="AE62" s="88">
        <f t="shared" si="70"/>
        <v>-790.81354360705541</v>
      </c>
      <c r="AF62" s="88">
        <f t="shared" si="70"/>
        <v>240.85871289695967</v>
      </c>
      <c r="AG62" s="88">
        <f t="shared" si="70"/>
        <v>664.3804718520671</v>
      </c>
      <c r="AH62" s="88">
        <f t="shared" si="70"/>
        <v>-3563.7804260704888</v>
      </c>
      <c r="AI62" s="88">
        <f t="shared" si="70"/>
        <v>-264.73301155181798</v>
      </c>
      <c r="AJ62" s="88">
        <f t="shared" si="70"/>
        <v>-2446.5961669243034</v>
      </c>
      <c r="AK62" s="88">
        <f t="shared" si="70"/>
        <v>-4729.7358901499701</v>
      </c>
      <c r="AL62" s="88">
        <f t="shared" si="70"/>
        <v>-3564.1361976597614</v>
      </c>
      <c r="AM62" s="88">
        <f t="shared" si="70"/>
        <v>-682.54536841852678</v>
      </c>
      <c r="AN62" s="88">
        <f>AN65-AN60-AN64</f>
        <v>-9.5578390354373823</v>
      </c>
      <c r="AO62" s="88">
        <v>2174.1702110278102</v>
      </c>
      <c r="AP62" s="88">
        <v>3977.5092099990284</v>
      </c>
      <c r="AQ62" s="88">
        <f>AQ65-AQ60-AQ64</f>
        <v>2348.3017316068926</v>
      </c>
      <c r="AR62" s="88">
        <v>1283.0698716958684</v>
      </c>
      <c r="AS62" s="88">
        <f>AS65-AS60-AS64</f>
        <v>286.91586562939619</v>
      </c>
      <c r="AT62" s="88">
        <f>AT65-AT60-AT64</f>
        <v>3526.9256143953621</v>
      </c>
      <c r="AU62" s="89">
        <f>AU65-AU60-AU64</f>
        <v>4805.8670446121141</v>
      </c>
      <c r="AV62" s="34"/>
      <c r="AW62" s="128">
        <f t="shared" ref="AW62:BC62" si="71">AW63-AW60</f>
        <v>-3311.2604338474412</v>
      </c>
      <c r="AX62" s="128">
        <f t="shared" si="71"/>
        <v>2154.5974458445271</v>
      </c>
      <c r="AY62" s="128">
        <f t="shared" si="71"/>
        <v>905.23918474902712</v>
      </c>
      <c r="AZ62" s="128">
        <f t="shared" si="71"/>
        <v>-3828.5134376223068</v>
      </c>
      <c r="BA62" s="128">
        <f t="shared" si="71"/>
        <v>-7176.3320570742726</v>
      </c>
      <c r="BB62" s="128">
        <f t="shared" si="71"/>
        <v>-4246.6815660782886</v>
      </c>
      <c r="BC62" s="100">
        <f t="shared" si="71"/>
        <v>2164.6123719923708</v>
      </c>
      <c r="BD62" s="124"/>
      <c r="BE62" s="124"/>
      <c r="BF62" s="46"/>
      <c r="BG62" s="46"/>
      <c r="BH62" s="46">
        <v>0</v>
      </c>
      <c r="BI62" s="46">
        <v>3.529094101395458E-7</v>
      </c>
      <c r="BJ62" s="46">
        <v>9.0003595687448978E-8</v>
      </c>
      <c r="BK62" s="46">
        <v>-8.9989043772220612E-8</v>
      </c>
      <c r="BL62" s="46">
        <v>0</v>
      </c>
      <c r="BM62" s="46">
        <v>-14932.331599640667</v>
      </c>
      <c r="BN62" s="46">
        <v>2164.6123719923708</v>
      </c>
      <c r="BO62" s="128"/>
      <c r="BP62" s="46"/>
      <c r="BQ62" s="46"/>
      <c r="BR62" s="46"/>
      <c r="BT62" s="119"/>
      <c r="BU62" s="119"/>
    </row>
    <row r="63" spans="1:76">
      <c r="A63" s="169" t="str">
        <f>'Historical Financials USD_EN'!A63</f>
        <v xml:space="preserve">Operating cash flow before tax (OCF before tax) </v>
      </c>
      <c r="B63" s="36" t="s">
        <v>83</v>
      </c>
      <c r="C63" s="171">
        <f>C60+C62</f>
        <v>10852.319333659307</v>
      </c>
      <c r="D63" s="171">
        <f t="shared" ref="D63:K63" si="72">D60+D62</f>
        <v>9583.6247884725326</v>
      </c>
      <c r="E63" s="171">
        <f t="shared" si="72"/>
        <v>16144.600492385265</v>
      </c>
      <c r="F63" s="171">
        <f t="shared" si="72"/>
        <v>10875.634367699395</v>
      </c>
      <c r="G63" s="171">
        <f t="shared" si="72"/>
        <v>22680.588798083412</v>
      </c>
      <c r="H63" s="171">
        <f t="shared" si="72"/>
        <v>25439.869605774209</v>
      </c>
      <c r="I63" s="171">
        <f t="shared" si="72"/>
        <v>26209.00800683138</v>
      </c>
      <c r="J63" s="171">
        <f t="shared" si="72"/>
        <v>31154.175915716085</v>
      </c>
      <c r="K63" s="171">
        <f t="shared" si="72"/>
        <v>35166.072821323112</v>
      </c>
      <c r="L63" s="96">
        <f>L60+L62</f>
        <v>44093.058679279071</v>
      </c>
      <c r="M63" s="96">
        <f>M60+M62</f>
        <v>44749.608770764964</v>
      </c>
      <c r="N63" s="96">
        <f t="shared" si="68"/>
        <v>44093.058842338287</v>
      </c>
      <c r="O63" s="96">
        <f t="shared" si="69"/>
        <v>44749.608770764971</v>
      </c>
      <c r="P63" s="171">
        <f t="shared" ref="P63:AQ63" si="73">P60+P62</f>
        <v>2468.5715308709464</v>
      </c>
      <c r="Q63" s="171">
        <f t="shared" si="73"/>
        <v>4589.5513997858579</v>
      </c>
      <c r="R63" s="171">
        <f t="shared" si="73"/>
        <v>2243.8550514468607</v>
      </c>
      <c r="S63" s="171">
        <f t="shared" si="73"/>
        <v>1573.6563855957306</v>
      </c>
      <c r="T63" s="171">
        <f t="shared" si="73"/>
        <v>4765.6004806950687</v>
      </c>
      <c r="U63" s="171">
        <f t="shared" si="73"/>
        <v>8333.502388024106</v>
      </c>
      <c r="V63" s="171">
        <f t="shared" si="73"/>
        <v>6532.3747256054694</v>
      </c>
      <c r="W63" s="171">
        <f t="shared" si="73"/>
        <v>3049.1112037587704</v>
      </c>
      <c r="X63" s="171">
        <f t="shared" si="73"/>
        <v>9036.5096401024384</v>
      </c>
      <c r="Y63" s="171">
        <f t="shared" si="73"/>
        <v>6497.2606278447247</v>
      </c>
      <c r="Z63" s="171">
        <f t="shared" si="73"/>
        <v>2835.900049160562</v>
      </c>
      <c r="AA63" s="171">
        <f t="shared" si="73"/>
        <v>7070.1992886664857</v>
      </c>
      <c r="AB63" s="171">
        <f t="shared" si="73"/>
        <v>5035.5599897889506</v>
      </c>
      <c r="AC63" s="171">
        <f t="shared" si="73"/>
        <v>4206.7801782275219</v>
      </c>
      <c r="AD63" s="171">
        <f t="shared" si="73"/>
        <v>10506.38279395612</v>
      </c>
      <c r="AE63" s="171">
        <f t="shared" si="73"/>
        <v>6460.2850448587878</v>
      </c>
      <c r="AF63" s="171">
        <f t="shared" si="73"/>
        <v>7922.2988467926916</v>
      </c>
      <c r="AG63" s="171">
        <f t="shared" si="73"/>
        <v>8853.0704912277033</v>
      </c>
      <c r="AH63" s="171">
        <f t="shared" si="73"/>
        <v>6208.1431491942603</v>
      </c>
      <c r="AI63" s="171">
        <f t="shared" si="73"/>
        <v>8170.6634285014334</v>
      </c>
      <c r="AJ63" s="171">
        <f t="shared" si="73"/>
        <v>7843.2033656966896</v>
      </c>
      <c r="AK63" s="171">
        <f t="shared" si="73"/>
        <v>7664.6312002293107</v>
      </c>
      <c r="AL63" s="171">
        <f t="shared" si="73"/>
        <v>9883.271268541861</v>
      </c>
      <c r="AM63" s="171">
        <f t="shared" si="73"/>
        <v>9774.9669868552501</v>
      </c>
      <c r="AN63" s="171">
        <f t="shared" si="73"/>
        <v>9594.7356788758025</v>
      </c>
      <c r="AO63" s="171">
        <f t="shared" si="73"/>
        <v>13593.169493183039</v>
      </c>
      <c r="AP63" s="171">
        <f t="shared" si="73"/>
        <v>12570.511960807395</v>
      </c>
      <c r="AQ63" s="171">
        <f t="shared" si="73"/>
        <v>8334.6417094720509</v>
      </c>
      <c r="AR63" s="171">
        <v>10785.494396411827</v>
      </c>
      <c r="AS63" s="171">
        <f>AS60+AS62</f>
        <v>10008.478122463719</v>
      </c>
      <c r="AT63" s="171">
        <f>AT60+AT62</f>
        <v>11369.350019698404</v>
      </c>
      <c r="AU63" s="97">
        <f>AU60+AU62</f>
        <v>12586.286232191018</v>
      </c>
      <c r="AV63" s="34"/>
      <c r="AW63" s="102">
        <f t="shared" ref="AW63:AW73" si="74">AB63+AC63</f>
        <v>9242.3401680164716</v>
      </c>
      <c r="AX63" s="102">
        <f t="shared" ref="AX63:AX73" si="75">AD63+AE63</f>
        <v>16966.667838814908</v>
      </c>
      <c r="AY63" s="102">
        <f t="shared" ref="AY63:AY73" si="76">AF63+AG63</f>
        <v>16775.369338020395</v>
      </c>
      <c r="AZ63" s="102">
        <f t="shared" ref="AZ63:AZ73" si="77">AH63+AI63</f>
        <v>14378.806577695694</v>
      </c>
      <c r="BA63" s="102">
        <f t="shared" ref="BA63:BA73" si="78">AJ63+AK63</f>
        <v>15507.834565926001</v>
      </c>
      <c r="BB63" s="102">
        <f t="shared" ref="BB63:BB73" si="79">AL63+AM63</f>
        <v>19658.238255397111</v>
      </c>
      <c r="BC63" s="109">
        <f t="shared" ref="BC63:BC73" si="80">AN63+AO63</f>
        <v>23187.90517205884</v>
      </c>
      <c r="BD63" s="167"/>
      <c r="BE63" s="167"/>
      <c r="BF63" s="46"/>
      <c r="BG63" s="46"/>
      <c r="BH63" s="46">
        <v>0</v>
      </c>
      <c r="BI63" s="46">
        <v>0</v>
      </c>
      <c r="BJ63" s="46">
        <v>9.0003595687448978E-8</v>
      </c>
      <c r="BK63" s="46">
        <v>-8.9989043772220612E-8</v>
      </c>
      <c r="BL63" s="46">
        <v>0</v>
      </c>
      <c r="BM63" s="46">
        <v>-33261.133017698776</v>
      </c>
      <c r="BN63" s="46">
        <v>23187.90517205884</v>
      </c>
      <c r="BO63" s="102"/>
      <c r="BP63" s="46"/>
      <c r="BQ63" s="46"/>
      <c r="BR63" s="46"/>
      <c r="BT63" s="119"/>
      <c r="BU63" s="119"/>
    </row>
    <row r="64" spans="1:76">
      <c r="A64" s="35" t="s">
        <v>12</v>
      </c>
      <c r="B64" s="36" t="s">
        <v>83</v>
      </c>
      <c r="C64" s="88">
        <v>-468.90779157728701</v>
      </c>
      <c r="D64" s="88">
        <v>-192.43799999999999</v>
      </c>
      <c r="E64" s="88">
        <v>-640.56277060567425</v>
      </c>
      <c r="F64" s="88">
        <v>-496.53989626196966</v>
      </c>
      <c r="G64" s="88">
        <v>-259.10609644277514</v>
      </c>
      <c r="H64" s="88">
        <v>-633.76990956883037</v>
      </c>
      <c r="I64" s="88">
        <v>-1262.8351817456632</v>
      </c>
      <c r="J64" s="88">
        <v>-2247.3664181435138</v>
      </c>
      <c r="K64" s="88">
        <v>-3185.5091735549568</v>
      </c>
      <c r="L64" s="122">
        <v>-3248.1367917158873</v>
      </c>
      <c r="M64" s="122">
        <v>-1313.557448492292</v>
      </c>
      <c r="N64" s="122">
        <f t="shared" si="68"/>
        <v>-3248.1367917158873</v>
      </c>
      <c r="O64" s="122">
        <f t="shared" si="69"/>
        <v>-1313.5574484922918</v>
      </c>
      <c r="P64" s="88">
        <v>-288.72973506081178</v>
      </c>
      <c r="Q64" s="88">
        <v>-155.19410527729235</v>
      </c>
      <c r="R64" s="88">
        <v>-4.9349943725974299</v>
      </c>
      <c r="S64" s="88">
        <v>-47.681061551268101</v>
      </c>
      <c r="T64" s="88">
        <v>-14.420984203093237</v>
      </c>
      <c r="U64" s="88">
        <v>-146.00729903693664</v>
      </c>
      <c r="V64" s="88">
        <v>-190.12187882717438</v>
      </c>
      <c r="W64" s="88">
        <v>91.444065624429129</v>
      </c>
      <c r="X64" s="88">
        <v>-24.563276843921713</v>
      </c>
      <c r="Y64" s="88">
        <v>-226.46499110324231</v>
      </c>
      <c r="Z64" s="88">
        <v>-114.3460468248104</v>
      </c>
      <c r="AA64" s="88">
        <v>-268.39559479685602</v>
      </c>
      <c r="AB64" s="88">
        <v>-70.789449913412511</v>
      </c>
      <c r="AC64" s="88">
        <v>-497.29993859764818</v>
      </c>
      <c r="AD64" s="88">
        <v>-79.971589549935345</v>
      </c>
      <c r="AE64" s="88">
        <v>-614.77420368466733</v>
      </c>
      <c r="AF64" s="88">
        <v>-195.26890953189684</v>
      </c>
      <c r="AG64" s="88">
        <v>-615.42427960139798</v>
      </c>
      <c r="AH64" s="88">
        <v>-367.68706568759967</v>
      </c>
      <c r="AI64" s="88">
        <v>-1068.9861633226192</v>
      </c>
      <c r="AJ64" s="88">
        <v>-253.19950654594393</v>
      </c>
      <c r="AK64" s="88">
        <v>-556.60999935975804</v>
      </c>
      <c r="AL64" s="88">
        <v>-804.45814221943556</v>
      </c>
      <c r="AM64" s="88">
        <v>-1571.2415254298194</v>
      </c>
      <c r="AN64" s="88">
        <v>-1339.6635681244527</v>
      </c>
      <c r="AO64" s="88">
        <v>-1435.0159079611324</v>
      </c>
      <c r="AP64" s="88">
        <v>-90.370836224527011</v>
      </c>
      <c r="AQ64" s="88">
        <v>-383.08647940577521</v>
      </c>
      <c r="AR64" s="88">
        <v>-153.88184181676812</v>
      </c>
      <c r="AS64" s="88">
        <v>-423.83308167601854</v>
      </c>
      <c r="AT64" s="88">
        <v>-256.2489087989394</v>
      </c>
      <c r="AU64" s="89">
        <v>-479.59361620056586</v>
      </c>
      <c r="AV64" s="34"/>
      <c r="AW64" s="128">
        <f t="shared" si="74"/>
        <v>-568.08938851106063</v>
      </c>
      <c r="AX64" s="128">
        <f t="shared" si="75"/>
        <v>-694.74579323460262</v>
      </c>
      <c r="AY64" s="128">
        <f t="shared" si="76"/>
        <v>-810.69318913329482</v>
      </c>
      <c r="AZ64" s="128">
        <f t="shared" si="77"/>
        <v>-1436.6732290102188</v>
      </c>
      <c r="BA64" s="128">
        <f t="shared" si="78"/>
        <v>-809.80950590570194</v>
      </c>
      <c r="BB64" s="128">
        <f t="shared" si="79"/>
        <v>-2375.6996676492549</v>
      </c>
      <c r="BC64" s="100">
        <f t="shared" si="80"/>
        <v>-2774.6794760855851</v>
      </c>
      <c r="BD64" s="124"/>
      <c r="BE64" s="124"/>
      <c r="BF64" s="46"/>
      <c r="BG64" s="46"/>
      <c r="BH64" s="46">
        <v>0</v>
      </c>
      <c r="BI64" s="46">
        <v>0</v>
      </c>
      <c r="BJ64" s="46">
        <v>0</v>
      </c>
      <c r="BK64" s="46">
        <v>0</v>
      </c>
      <c r="BL64" s="46">
        <v>0</v>
      </c>
      <c r="BM64" s="46">
        <v>212.47523726144436</v>
      </c>
      <c r="BN64" s="46">
        <v>-2774.6794760855851</v>
      </c>
      <c r="BO64" s="128"/>
      <c r="BP64" s="46"/>
      <c r="BQ64" s="46"/>
      <c r="BR64" s="46"/>
      <c r="BT64" s="119"/>
      <c r="BU64" s="119"/>
    </row>
    <row r="65" spans="1:76">
      <c r="A65" s="169" t="str">
        <f>'Historical Financials USD_EN'!A65</f>
        <v xml:space="preserve">Operating cash flow after tax (OCF after tax) </v>
      </c>
      <c r="B65" s="36" t="s">
        <v>83</v>
      </c>
      <c r="C65" s="171">
        <f>'Historical Financials USD_EN'!C65*'Historical Financials USD_EN'!$C$8</f>
        <v>10383.41154208202</v>
      </c>
      <c r="D65" s="171">
        <f>'Historical Financials USD_EN'!D65*'Historical Financials USD_EN'!$D$8</f>
        <v>9391.1867884725325</v>
      </c>
      <c r="E65" s="171">
        <f>'Historical Financials USD_EN'!E65*'Historical Financials USD_EN'!$E$8</f>
        <v>15504.03772177959</v>
      </c>
      <c r="F65" s="171">
        <f>'Historical Financials USD_EN'!F65*'Historical Financials USD_EN'!$F$8</f>
        <v>10379.094471437425</v>
      </c>
      <c r="G65" s="171">
        <f>'Historical Financials USD_EN'!G65*'Historical Financials USD_EN'!$G$8</f>
        <v>22421.482701640638</v>
      </c>
      <c r="H65" s="171">
        <v>24806.09969620538</v>
      </c>
      <c r="I65" s="171">
        <v>24946.172825085716</v>
      </c>
      <c r="J65" s="171">
        <v>28906.809497572573</v>
      </c>
      <c r="K65" s="171">
        <v>31980.563647768155</v>
      </c>
      <c r="L65" s="96">
        <v>40844.921887563185</v>
      </c>
      <c r="M65" s="96">
        <v>43436.051322272673</v>
      </c>
      <c r="N65" s="96">
        <f t="shared" si="68"/>
        <v>40844.921887563185</v>
      </c>
      <c r="O65" s="96">
        <f t="shared" si="69"/>
        <v>43436.051322272673</v>
      </c>
      <c r="P65" s="171">
        <v>2179.8417958101345</v>
      </c>
      <c r="Q65" s="171">
        <v>4434.3572945085652</v>
      </c>
      <c r="R65" s="171">
        <v>2238.9200570742632</v>
      </c>
      <c r="S65" s="171">
        <f>F65-R65-Q65-P65</f>
        <v>1525.9753240444625</v>
      </c>
      <c r="T65" s="171">
        <v>4751.1794964919754</v>
      </c>
      <c r="U65" s="171">
        <v>8187.4950889871689</v>
      </c>
      <c r="V65" s="171">
        <v>6342.252846778295</v>
      </c>
      <c r="W65" s="171">
        <f>G65-V65-U65-T65</f>
        <v>3140.5552693831996</v>
      </c>
      <c r="X65" s="171">
        <v>9011.9463632585175</v>
      </c>
      <c r="Y65" s="171">
        <v>6270.7956367414827</v>
      </c>
      <c r="Z65" s="171">
        <v>2721.5540023357516</v>
      </c>
      <c r="AA65" s="171">
        <f>H65-Z65-Y65-X65</f>
        <v>6801.8036938696296</v>
      </c>
      <c r="AB65" s="171">
        <v>4964.7705398755379</v>
      </c>
      <c r="AC65" s="171">
        <v>3709.4802396298733</v>
      </c>
      <c r="AD65" s="171">
        <v>10426.411204406184</v>
      </c>
      <c r="AE65" s="171">
        <f>I65-AB65-AC65-AD65</f>
        <v>5845.5108411741203</v>
      </c>
      <c r="AF65" s="171">
        <f>J65-(AG65+AH65+AI65)</f>
        <v>7727.0299372607951</v>
      </c>
      <c r="AG65" s="171">
        <v>8237.6462116263046</v>
      </c>
      <c r="AH65" s="171">
        <v>5840.4560835066604</v>
      </c>
      <c r="AI65" s="171">
        <v>7101.6772651788142</v>
      </c>
      <c r="AJ65" s="171">
        <v>7590.0038591507455</v>
      </c>
      <c r="AK65" s="171">
        <v>7108.0212008695526</v>
      </c>
      <c r="AL65" s="171">
        <v>9078.8131263224259</v>
      </c>
      <c r="AM65" s="171">
        <v>8203.7254614254307</v>
      </c>
      <c r="AN65" s="171">
        <v>8255.0721107513491</v>
      </c>
      <c r="AO65" s="171">
        <v>12158.153585221906</v>
      </c>
      <c r="AP65" s="171">
        <v>12480.140961523655</v>
      </c>
      <c r="AQ65" s="171">
        <v>7951.5552300662757</v>
      </c>
      <c r="AR65" s="171">
        <v>10631.612554595058</v>
      </c>
      <c r="AS65" s="171">
        <v>9584.6450407877001</v>
      </c>
      <c r="AT65" s="171">
        <v>11113.101110899464</v>
      </c>
      <c r="AU65" s="97">
        <v>12106.692615990452</v>
      </c>
      <c r="AV65" s="34"/>
      <c r="AW65" s="102">
        <f t="shared" si="74"/>
        <v>8674.2507795054116</v>
      </c>
      <c r="AX65" s="102">
        <f t="shared" si="75"/>
        <v>16271.922045580304</v>
      </c>
      <c r="AY65" s="102">
        <f t="shared" si="76"/>
        <v>15964.6761488871</v>
      </c>
      <c r="AZ65" s="102">
        <f t="shared" si="77"/>
        <v>12942.133348685475</v>
      </c>
      <c r="BA65" s="102">
        <f t="shared" si="78"/>
        <v>14698.025060020298</v>
      </c>
      <c r="BB65" s="102">
        <f t="shared" si="79"/>
        <v>17282.538587747855</v>
      </c>
      <c r="BC65" s="109">
        <f t="shared" si="80"/>
        <v>20413.225695973255</v>
      </c>
      <c r="BD65" s="167"/>
      <c r="BE65" s="167"/>
      <c r="BF65" s="46"/>
      <c r="BG65" s="46"/>
      <c r="BH65" s="46"/>
      <c r="BI65" s="46"/>
      <c r="BJ65" s="46"/>
      <c r="BK65" s="46"/>
      <c r="BL65" s="46"/>
      <c r="BM65" s="46"/>
      <c r="BN65" s="46"/>
      <c r="BO65" s="102"/>
      <c r="BP65" s="46"/>
      <c r="BQ65" s="46"/>
      <c r="BR65" s="46"/>
      <c r="BT65" s="119"/>
      <c r="BU65" s="119"/>
    </row>
    <row r="66" spans="1:76">
      <c r="A66" s="35" t="s">
        <v>118</v>
      </c>
      <c r="B66" s="36" t="s">
        <v>83</v>
      </c>
      <c r="C66" s="88">
        <f>('Historical Financials USD_EN'!C66+'Historical Financials USD_EN'!C67)*'Historical Financials USD_EN'!$C$8-C67</f>
        <v>-5625.1484000000009</v>
      </c>
      <c r="D66" s="88">
        <f>('Historical Financials USD_EN'!D66+'Historical Financials USD_EN'!D67)*'Historical Financials USD_EN'!$D$8-D67</f>
        <v>-19827.48404664894</v>
      </c>
      <c r="E66" s="88">
        <v>-38044.319247453226</v>
      </c>
      <c r="F66" s="88">
        <v>-5581.248733562441</v>
      </c>
      <c r="G66" s="88">
        <v>-7872.6894930135331</v>
      </c>
      <c r="H66" s="88">
        <v>-24089.868669044816</v>
      </c>
      <c r="I66" s="88">
        <v>-26391.267340060156</v>
      </c>
      <c r="J66" s="88">
        <v>-24447.269108532979</v>
      </c>
      <c r="K66" s="88">
        <v>-70017.838454717756</v>
      </c>
      <c r="L66" s="122">
        <v>-25646.153322937786</v>
      </c>
      <c r="M66" s="122">
        <v>-65509.087472377003</v>
      </c>
      <c r="N66" s="122">
        <f t="shared" si="68"/>
        <v>-25646.153322937786</v>
      </c>
      <c r="O66" s="122">
        <f t="shared" si="69"/>
        <v>-65509.087472377003</v>
      </c>
      <c r="P66" s="88">
        <v>-1512.8920430350181</v>
      </c>
      <c r="Q66" s="88">
        <v>-1991.791875154463</v>
      </c>
      <c r="R66" s="88">
        <v>-985.24004592059146</v>
      </c>
      <c r="S66" s="88">
        <v>-1091.3247694523702</v>
      </c>
      <c r="T66" s="88">
        <v>-1756.7654058881856</v>
      </c>
      <c r="U66" s="88">
        <v>-1264.9668204667364</v>
      </c>
      <c r="V66" s="88">
        <v>-2558.7546876587217</v>
      </c>
      <c r="W66" s="88">
        <f>(G66+G67-V66-U66-T66)-W67-U67</f>
        <v>-2292.2025789998893</v>
      </c>
      <c r="X66" s="88">
        <v>-2987.3820540580596</v>
      </c>
      <c r="Y66" s="88">
        <v>-12576.755837949477</v>
      </c>
      <c r="Z66" s="88">
        <v>-4218.4502666182725</v>
      </c>
      <c r="AA66" s="88">
        <v>-4307.2975104190018</v>
      </c>
      <c r="AB66" s="88">
        <v>-13310.113472024826</v>
      </c>
      <c r="AC66" s="88">
        <v>-5941.3750050205499</v>
      </c>
      <c r="AD66" s="88">
        <v>-3595.9461225640757</v>
      </c>
      <c r="AE66" s="88">
        <v>-3543.8332331121064</v>
      </c>
      <c r="AF66" s="88">
        <v>-4079.0435821705491</v>
      </c>
      <c r="AG66" s="88">
        <v>-10346.375907517868</v>
      </c>
      <c r="AH66" s="88">
        <v>-4239.7058018406515</v>
      </c>
      <c r="AI66" s="88">
        <f t="shared" ref="AI66:AI71" si="81">J66-AF66-AG66-AH66</f>
        <v>-5782.1438170039091</v>
      </c>
      <c r="AJ66" s="88">
        <v>-3748.3762666324274</v>
      </c>
      <c r="AK66" s="88">
        <v>-17263.768607502567</v>
      </c>
      <c r="AL66" s="88">
        <v>-23220.874551925841</v>
      </c>
      <c r="AM66" s="88">
        <v>-25784.819028656933</v>
      </c>
      <c r="AN66" s="88">
        <v>-9889.1165132661281</v>
      </c>
      <c r="AO66" s="88">
        <v>-3218.8689504632421</v>
      </c>
      <c r="AP66" s="88">
        <v>-6473.8996394957449</v>
      </c>
      <c r="AQ66" s="88">
        <v>-6064.2682197126705</v>
      </c>
      <c r="AR66" s="88">
        <v>-57845.396291325866</v>
      </c>
      <c r="AS66" s="88">
        <v>-2149.9006199430369</v>
      </c>
      <c r="AT66" s="88">
        <v>-2427.122742899388</v>
      </c>
      <c r="AU66" s="89">
        <v>-3086.6678182087126</v>
      </c>
      <c r="AV66" s="34"/>
      <c r="AW66" s="128">
        <f t="shared" si="74"/>
        <v>-19251.488477045375</v>
      </c>
      <c r="AX66" s="128">
        <f t="shared" si="75"/>
        <v>-7139.7793556761826</v>
      </c>
      <c r="AY66" s="128">
        <f t="shared" si="76"/>
        <v>-14425.419489688416</v>
      </c>
      <c r="AZ66" s="128">
        <f t="shared" si="77"/>
        <v>-10021.849618844561</v>
      </c>
      <c r="BA66" s="128">
        <f t="shared" si="78"/>
        <v>-21012.144874134996</v>
      </c>
      <c r="BB66" s="128">
        <f t="shared" si="79"/>
        <v>-49005.693580582774</v>
      </c>
      <c r="BC66" s="100">
        <f t="shared" si="80"/>
        <v>-13107.98546372937</v>
      </c>
      <c r="BD66" s="167"/>
      <c r="BE66" s="167"/>
      <c r="BF66" s="197"/>
      <c r="BG66" s="46"/>
      <c r="BH66" s="46">
        <v>0</v>
      </c>
      <c r="BI66" s="46">
        <v>0</v>
      </c>
      <c r="BJ66" s="46">
        <v>0</v>
      </c>
      <c r="BK66" s="46">
        <v>0</v>
      </c>
      <c r="BL66" s="46">
        <v>-67.448465875953843</v>
      </c>
      <c r="BM66" s="46">
        <v>-24255.552089080062</v>
      </c>
      <c r="BN66" s="46">
        <v>-13107.98546372937</v>
      </c>
      <c r="BO66" s="123"/>
      <c r="BP66" s="46"/>
      <c r="BQ66" s="46"/>
      <c r="BR66" s="46"/>
      <c r="BT66" s="119"/>
      <c r="BU66" s="119"/>
    </row>
    <row r="67" spans="1:76">
      <c r="A67" s="35" t="s">
        <v>119</v>
      </c>
      <c r="B67" s="36" t="s">
        <v>83</v>
      </c>
      <c r="C67" s="88">
        <v>-379.02099999999996</v>
      </c>
      <c r="D67" s="88">
        <v>-10239.47025</v>
      </c>
      <c r="E67" s="88">
        <v>-2810.5786800000001</v>
      </c>
      <c r="F67" s="88">
        <v>-76.712000000000003</v>
      </c>
      <c r="G67" s="88">
        <v>-3840.8357991790895</v>
      </c>
      <c r="H67" s="88">
        <v>-5777.8421044931038</v>
      </c>
      <c r="I67" s="88">
        <v>-7911.205468972601</v>
      </c>
      <c r="J67" s="88">
        <v>-1762.3790755117247</v>
      </c>
      <c r="K67" s="88">
        <v>-3029.4373155829171</v>
      </c>
      <c r="L67" s="122">
        <v>-2984.0625979942442</v>
      </c>
      <c r="M67" s="122">
        <v>-4390.0806272853924</v>
      </c>
      <c r="N67" s="122">
        <f t="shared" si="68"/>
        <v>-2984.0625979942442</v>
      </c>
      <c r="O67" s="122">
        <f t="shared" si="69"/>
        <v>-4390.0806272853924</v>
      </c>
      <c r="P67" s="88">
        <v>0</v>
      </c>
      <c r="Q67" s="88">
        <v>-76.712000000000003</v>
      </c>
      <c r="R67" s="88">
        <v>0</v>
      </c>
      <c r="S67" s="88">
        <v>0</v>
      </c>
      <c r="T67" s="88">
        <v>0</v>
      </c>
      <c r="U67" s="88">
        <v>-3840.8357991790895</v>
      </c>
      <c r="V67" s="88">
        <v>0</v>
      </c>
      <c r="W67" s="88">
        <v>0</v>
      </c>
      <c r="X67" s="88">
        <v>-14.299623337371051</v>
      </c>
      <c r="Y67" s="88">
        <v>-5414.962426666687</v>
      </c>
      <c r="Z67" s="88">
        <v>0</v>
      </c>
      <c r="AA67" s="88">
        <v>-348.58005448904498</v>
      </c>
      <c r="AB67" s="88">
        <v>-4497.0823289975997</v>
      </c>
      <c r="AC67" s="88">
        <v>-3917.1365836150007</v>
      </c>
      <c r="AD67" s="88">
        <v>494.30946505000003</v>
      </c>
      <c r="AE67" s="88">
        <v>8.703978589999906</v>
      </c>
      <c r="AF67" s="88">
        <v>0</v>
      </c>
      <c r="AG67" s="88">
        <v>-1013.4325156803286</v>
      </c>
      <c r="AH67" s="88">
        <v>-394.47622754841609</v>
      </c>
      <c r="AI67" s="88">
        <f t="shared" si="81"/>
        <v>-354.47033228298005</v>
      </c>
      <c r="AJ67" s="88">
        <v>0</v>
      </c>
      <c r="AK67" s="88">
        <v>-1035.1337023673377</v>
      </c>
      <c r="AL67" s="88">
        <v>-183.42771092402208</v>
      </c>
      <c r="AM67" s="88">
        <v>-1810.8759022915574</v>
      </c>
      <c r="AN67" s="88">
        <v>-4547.5057186647391</v>
      </c>
      <c r="AO67" s="88">
        <v>0</v>
      </c>
      <c r="AP67" s="88">
        <v>1184.0378341740688</v>
      </c>
      <c r="AQ67" s="88">
        <v>379.40528649642602</v>
      </c>
      <c r="AR67" s="88">
        <v>-4433.6348108652974</v>
      </c>
      <c r="AS67" s="88">
        <v>37.973517971214278</v>
      </c>
      <c r="AT67" s="88">
        <v>108.80935232652882</v>
      </c>
      <c r="AU67" s="89">
        <v>-103.22868671783817</v>
      </c>
      <c r="AV67" s="34"/>
      <c r="AW67" s="128">
        <f t="shared" si="74"/>
        <v>-8414.2189126125995</v>
      </c>
      <c r="AX67" s="128">
        <f t="shared" si="75"/>
        <v>503.01344363999993</v>
      </c>
      <c r="AY67" s="128">
        <f t="shared" si="76"/>
        <v>-1013.4325156803286</v>
      </c>
      <c r="AZ67" s="128">
        <f t="shared" si="77"/>
        <v>-748.94655983139614</v>
      </c>
      <c r="BA67" s="128">
        <f t="shared" si="78"/>
        <v>-1035.1337023673377</v>
      </c>
      <c r="BB67" s="128">
        <f t="shared" si="79"/>
        <v>-1994.3036132155794</v>
      </c>
      <c r="BC67" s="100">
        <f t="shared" si="80"/>
        <v>-4547.5057186647391</v>
      </c>
      <c r="BD67" s="124"/>
      <c r="BE67" s="124"/>
      <c r="BF67" s="197"/>
      <c r="BG67" s="46"/>
      <c r="BH67" s="46">
        <v>0</v>
      </c>
      <c r="BI67" s="46">
        <v>0</v>
      </c>
      <c r="BJ67" s="46">
        <v>0</v>
      </c>
      <c r="BK67" s="46">
        <v>0</v>
      </c>
      <c r="BL67" s="46">
        <v>75.159601586253075</v>
      </c>
      <c r="BM67" s="46">
        <v>-1994.3036132155794</v>
      </c>
      <c r="BN67" s="46">
        <v>-4547.5057186647391</v>
      </c>
      <c r="BO67" s="123"/>
      <c r="BP67" s="46"/>
      <c r="BQ67" s="46"/>
      <c r="BR67" s="46"/>
      <c r="BT67" s="119"/>
      <c r="BU67" s="119"/>
    </row>
    <row r="68" spans="1:76">
      <c r="A68" s="35" t="s">
        <v>120</v>
      </c>
      <c r="B68" s="36" t="s">
        <v>83</v>
      </c>
      <c r="C68" s="88">
        <f>'Historical Financials USD_EN'!C68*'Historical Financials USD_EN'!$C$8</f>
        <v>-544.80818583596204</v>
      </c>
      <c r="D68" s="88">
        <f>'Historical Financials USD_EN'!E68*'Historical Financials USD_EN'!$E$8</f>
        <v>-1285.1895806422469</v>
      </c>
      <c r="E68" s="88">
        <v>-1328.5225587632294</v>
      </c>
      <c r="F68" s="88">
        <v>-1312.6409257636308</v>
      </c>
      <c r="G68" s="88">
        <v>-2011.9977811110657</v>
      </c>
      <c r="H68" s="88">
        <v>-1869.5559657444485</v>
      </c>
      <c r="I68" s="88">
        <v>-2814.8215788079315</v>
      </c>
      <c r="J68" s="88">
        <v>-3414.75620202153</v>
      </c>
      <c r="K68" s="88">
        <v>-3637.3950691409959</v>
      </c>
      <c r="L68" s="122">
        <v>-5929.1964572075904</v>
      </c>
      <c r="M68" s="122">
        <v>-10211.531894872691</v>
      </c>
      <c r="N68" s="122">
        <f t="shared" si="68"/>
        <v>-5929.1964572075904</v>
      </c>
      <c r="O68" s="122">
        <f t="shared" si="69"/>
        <v>-10211.531894872689</v>
      </c>
      <c r="P68" s="88">
        <v>-240.99041482064737</v>
      </c>
      <c r="Q68" s="88">
        <v>-343.14687286110734</v>
      </c>
      <c r="R68" s="88">
        <v>-421.49351259789114</v>
      </c>
      <c r="S68" s="88">
        <v>-307.01012548398535</v>
      </c>
      <c r="T68" s="88">
        <v>-286.34781533024716</v>
      </c>
      <c r="U68" s="88">
        <v>-411.30393167905538</v>
      </c>
      <c r="V68" s="88">
        <v>-385.69392227391461</v>
      </c>
      <c r="W68" s="88">
        <f>G68-V68-U68-T68</f>
        <v>-928.65211182784833</v>
      </c>
      <c r="X68" s="88">
        <v>-378.00171748960531</v>
      </c>
      <c r="Y68" s="88">
        <v>-349.22728782602314</v>
      </c>
      <c r="Z68" s="88">
        <v>-518.5865058029483</v>
      </c>
      <c r="AA68" s="88">
        <v>-623.74045462587173</v>
      </c>
      <c r="AB68" s="88">
        <v>-633.78241924375004</v>
      </c>
      <c r="AC68" s="88">
        <v>-611.17129147923163</v>
      </c>
      <c r="AD68" s="88">
        <v>-662.33559032559333</v>
      </c>
      <c r="AE68" s="88">
        <v>-907.53227775935648</v>
      </c>
      <c r="AF68" s="88">
        <v>-842.84329288423362</v>
      </c>
      <c r="AG68" s="88">
        <v>-754.9656341566407</v>
      </c>
      <c r="AH68" s="88">
        <v>-837.60403656976848</v>
      </c>
      <c r="AI68" s="88">
        <f t="shared" si="81"/>
        <v>-979.34323841088747</v>
      </c>
      <c r="AJ68" s="88">
        <v>-704.35098363539271</v>
      </c>
      <c r="AK68" s="88">
        <v>-826.85540855048509</v>
      </c>
      <c r="AL68" s="88">
        <v>-734.62575334572807</v>
      </c>
      <c r="AM68" s="88">
        <v>-1371.5629236093901</v>
      </c>
      <c r="AN68" s="88">
        <v>-1883.8796940778971</v>
      </c>
      <c r="AO68" s="88">
        <v>-1231.8334036938745</v>
      </c>
      <c r="AP68" s="88">
        <v>-1284.5565655634473</v>
      </c>
      <c r="AQ68" s="88">
        <v>-1528.9267938723715</v>
      </c>
      <c r="AR68" s="88">
        <v>-4197.3977574255305</v>
      </c>
      <c r="AS68" s="88">
        <v>-1558.7330410736758</v>
      </c>
      <c r="AT68" s="88">
        <v>-1383.9449350218874</v>
      </c>
      <c r="AU68" s="89">
        <v>-3071.4561613515953</v>
      </c>
      <c r="AV68" s="34"/>
      <c r="AW68" s="128">
        <f t="shared" si="74"/>
        <v>-1244.9537107229817</v>
      </c>
      <c r="AX68" s="128">
        <f t="shared" si="75"/>
        <v>-1569.8678680849498</v>
      </c>
      <c r="AY68" s="128">
        <f t="shared" si="76"/>
        <v>-1597.8089270408743</v>
      </c>
      <c r="AZ68" s="128">
        <f t="shared" si="77"/>
        <v>-1816.9472749806559</v>
      </c>
      <c r="BA68" s="128">
        <f t="shared" si="78"/>
        <v>-1531.2063921858778</v>
      </c>
      <c r="BB68" s="128">
        <f t="shared" si="79"/>
        <v>-2106.1886769551184</v>
      </c>
      <c r="BC68" s="100">
        <f t="shared" si="80"/>
        <v>-3115.7130977717716</v>
      </c>
      <c r="BD68" s="124"/>
      <c r="BE68" s="124"/>
      <c r="BF68" s="197"/>
      <c r="BG68" s="46"/>
      <c r="BH68" s="46">
        <v>0</v>
      </c>
      <c r="BI68" s="46">
        <v>0</v>
      </c>
      <c r="BJ68" s="46">
        <v>0</v>
      </c>
      <c r="BK68" s="46">
        <v>0</v>
      </c>
      <c r="BL68" s="46">
        <v>-7.711135710300141</v>
      </c>
      <c r="BM68" s="46">
        <v>1016.9498084439729</v>
      </c>
      <c r="BN68" s="46">
        <v>-3115.7130977717716</v>
      </c>
      <c r="BO68" s="123"/>
      <c r="BP68" s="46"/>
      <c r="BQ68" s="46"/>
      <c r="BR68" s="46"/>
      <c r="BT68" s="119"/>
      <c r="BU68" s="119"/>
    </row>
    <row r="69" spans="1:76">
      <c r="A69" s="169" t="s">
        <v>14</v>
      </c>
      <c r="B69" s="36" t="s">
        <v>83</v>
      </c>
      <c r="C69" s="171">
        <f t="shared" ref="C69:AE69" si="82">C65+C66+C67+C68</f>
        <v>3834.4339562460573</v>
      </c>
      <c r="D69" s="171">
        <f t="shared" si="82"/>
        <v>-21960.957088818657</v>
      </c>
      <c r="E69" s="171">
        <f t="shared" si="82"/>
        <v>-26679.382764436865</v>
      </c>
      <c r="F69" s="171">
        <f t="shared" si="82"/>
        <v>3408.4928121113535</v>
      </c>
      <c r="G69" s="171">
        <f t="shared" si="82"/>
        <v>8695.9596283369501</v>
      </c>
      <c r="H69" s="171">
        <f t="shared" si="82"/>
        <v>-6931.1670430769882</v>
      </c>
      <c r="I69" s="171">
        <f>I65+I66+I67+I68</f>
        <v>-12171.121562754972</v>
      </c>
      <c r="J69" s="171">
        <f>J65+J66+J67+J68</f>
        <v>-717.59488849366107</v>
      </c>
      <c r="K69" s="171">
        <f>K65+K66+K67+K68</f>
        <v>-44704.107191673516</v>
      </c>
      <c r="L69" s="96">
        <f>L65+L66+L67+L68</f>
        <v>6285.5095094235639</v>
      </c>
      <c r="M69" s="96">
        <f>M65+M66+M67+M68</f>
        <v>-36674.64867226241</v>
      </c>
      <c r="N69" s="96">
        <f t="shared" si="68"/>
        <v>6285.5095094235658</v>
      </c>
      <c r="O69" s="96">
        <f t="shared" si="69"/>
        <v>-36674.648672262418</v>
      </c>
      <c r="P69" s="171">
        <f t="shared" si="82"/>
        <v>425.95933795446899</v>
      </c>
      <c r="Q69" s="171">
        <f t="shared" si="82"/>
        <v>2022.7065464929949</v>
      </c>
      <c r="R69" s="171">
        <f t="shared" si="82"/>
        <v>832.18649855578064</v>
      </c>
      <c r="S69" s="171">
        <f t="shared" si="82"/>
        <v>127.6404291081069</v>
      </c>
      <c r="T69" s="171">
        <f t="shared" si="82"/>
        <v>2708.0662752735429</v>
      </c>
      <c r="U69" s="171">
        <f t="shared" si="82"/>
        <v>2670.3885376622879</v>
      </c>
      <c r="V69" s="171">
        <f t="shared" si="82"/>
        <v>3397.8042368456586</v>
      </c>
      <c r="W69" s="171">
        <f t="shared" si="82"/>
        <v>-80.299421444537984</v>
      </c>
      <c r="X69" s="171">
        <f t="shared" si="82"/>
        <v>5632.2629683734804</v>
      </c>
      <c r="Y69" s="171">
        <f t="shared" si="82"/>
        <v>-12070.149915700704</v>
      </c>
      <c r="Z69" s="171">
        <f t="shared" si="82"/>
        <v>-2015.4827700854692</v>
      </c>
      <c r="AA69" s="171">
        <f t="shared" si="82"/>
        <v>1522.1856743357112</v>
      </c>
      <c r="AB69" s="171">
        <f t="shared" si="82"/>
        <v>-13476.207680390637</v>
      </c>
      <c r="AC69" s="171">
        <v>-6760.2026404849094</v>
      </c>
      <c r="AD69" s="171">
        <f t="shared" si="82"/>
        <v>6662.4389565665151</v>
      </c>
      <c r="AE69" s="171">
        <f t="shared" si="82"/>
        <v>1402.8493088926571</v>
      </c>
      <c r="AF69" s="171">
        <f>AF65+AF66+AF67+AF68</f>
        <v>2805.1430622060125</v>
      </c>
      <c r="AG69" s="171">
        <f>AG65+AG66+AG67+AG68</f>
        <v>-3877.1278457285325</v>
      </c>
      <c r="AH69" s="171">
        <f>AH65+AH66+AH67+AH68</f>
        <v>368.67001754782439</v>
      </c>
      <c r="AI69" s="171">
        <f t="shared" si="81"/>
        <v>-14.280122518965413</v>
      </c>
      <c r="AJ69" s="171">
        <f>AJ65+AJ66+AJ67+AJ68</f>
        <v>3137.2766088829253</v>
      </c>
      <c r="AK69" s="171">
        <f>AK65+AK66+AK67+AK68</f>
        <v>-12017.736517550837</v>
      </c>
      <c r="AL69" s="171">
        <f>AL65+AL66+AL67+AL68</f>
        <v>-15060.114889873166</v>
      </c>
      <c r="AM69" s="171">
        <f>AM65+AM66+AM67+AM68</f>
        <v>-20763.532393132453</v>
      </c>
      <c r="AN69" s="171">
        <v>-8065.4298152574156</v>
      </c>
      <c r="AO69" s="171">
        <v>7707.4512310647897</v>
      </c>
      <c r="AP69" s="171">
        <v>5905.722590638532</v>
      </c>
      <c r="AQ69" s="171">
        <f>AQ65+AQ66+AQ67+AQ68</f>
        <v>737.76550297765971</v>
      </c>
      <c r="AR69" s="171">
        <v>-55844.816305021639</v>
      </c>
      <c r="AS69" s="171">
        <f>AS65+AS66+AS67+AS68</f>
        <v>5913.9848977422016</v>
      </c>
      <c r="AT69" s="171">
        <f>AT65+AT66+AT67+AT68</f>
        <v>7410.8427853047178</v>
      </c>
      <c r="AU69" s="97">
        <f>AU65+AU66+AU67+AU68</f>
        <v>5845.3399497123055</v>
      </c>
      <c r="AV69" s="34"/>
      <c r="AW69" s="102">
        <f t="shared" si="74"/>
        <v>-20236.410320875548</v>
      </c>
      <c r="AX69" s="102">
        <f t="shared" si="75"/>
        <v>8065.2882654591722</v>
      </c>
      <c r="AY69" s="102">
        <f t="shared" si="76"/>
        <v>-1071.98478352252</v>
      </c>
      <c r="AZ69" s="102">
        <f t="shared" si="77"/>
        <v>354.38989502885897</v>
      </c>
      <c r="BA69" s="102">
        <f t="shared" si="78"/>
        <v>-8880.4599086679118</v>
      </c>
      <c r="BB69" s="102">
        <f t="shared" si="79"/>
        <v>-35823.647283005615</v>
      </c>
      <c r="BC69" s="109">
        <f t="shared" si="80"/>
        <v>-357.97858419262593</v>
      </c>
      <c r="BD69" s="167"/>
      <c r="BE69" s="167"/>
      <c r="BF69" s="46"/>
      <c r="BG69" s="46"/>
      <c r="BH69" s="46"/>
      <c r="BI69" s="46"/>
      <c r="BJ69" s="46"/>
      <c r="BK69" s="46"/>
      <c r="BL69" s="46"/>
      <c r="BM69" s="46"/>
      <c r="BN69" s="46"/>
      <c r="BO69" s="198"/>
      <c r="BP69" s="46"/>
      <c r="BQ69" s="46"/>
      <c r="BR69" s="46"/>
      <c r="BT69" s="119"/>
      <c r="BU69" s="119"/>
    </row>
    <row r="70" spans="1:76">
      <c r="A70" s="35" t="s">
        <v>15</v>
      </c>
      <c r="B70" s="36" t="s">
        <v>83</v>
      </c>
      <c r="C70" s="88">
        <f>'Historical Financials USD_EN'!C70*'Historical Financials USD_EN'!$C$8</f>
        <v>-1267.5654241656041</v>
      </c>
      <c r="D70" s="88">
        <v>-1867.6669999999999</v>
      </c>
      <c r="E70" s="88">
        <v>-3025.188065404192</v>
      </c>
      <c r="F70" s="88">
        <v>-3922.039354982338</v>
      </c>
      <c r="G70" s="88">
        <v>-3478.1142361539573</v>
      </c>
      <c r="H70" s="88">
        <v>-3544.1576970618721</v>
      </c>
      <c r="I70" s="88">
        <v>-4431.0961299719165</v>
      </c>
      <c r="J70" s="88">
        <v>-4336.1131699571943</v>
      </c>
      <c r="K70" s="88">
        <v>-4964.3974277632406</v>
      </c>
      <c r="L70" s="122">
        <v>-6824.5261553615655</v>
      </c>
      <c r="M70" s="122">
        <v>-8103.134264591652</v>
      </c>
      <c r="N70" s="122">
        <f t="shared" si="68"/>
        <v>-6824.5261553615655</v>
      </c>
      <c r="O70" s="122">
        <f t="shared" si="69"/>
        <v>-8103.134264591652</v>
      </c>
      <c r="P70" s="88">
        <v>-517.76072306822152</v>
      </c>
      <c r="Q70" s="88">
        <v>-1210.611889078335</v>
      </c>
      <c r="R70" s="88">
        <v>-643.33709243461271</v>
      </c>
      <c r="S70" s="88">
        <f>F70-R70-Q70-P70</f>
        <v>-1550.3296504011687</v>
      </c>
      <c r="T70" s="88">
        <v>-585.90263397488707</v>
      </c>
      <c r="U70" s="88">
        <v>-1171.2435128093357</v>
      </c>
      <c r="V70" s="88">
        <v>-609.43632401439345</v>
      </c>
      <c r="W70" s="88">
        <f>G70-V70-U70-T70</f>
        <v>-1111.5317653553411</v>
      </c>
      <c r="X70" s="88">
        <v>-473.46302911220334</v>
      </c>
      <c r="Y70" s="88">
        <v>-1161.6213194884926</v>
      </c>
      <c r="Z70" s="88">
        <v>-685.18522365633999</v>
      </c>
      <c r="AA70" s="88">
        <v>-1223.8553064333341</v>
      </c>
      <c r="AB70" s="88">
        <v>-705.04478442279299</v>
      </c>
      <c r="AC70" s="88">
        <v>-1437.3941748067132</v>
      </c>
      <c r="AD70" s="88">
        <v>-887.77675520896435</v>
      </c>
      <c r="AE70" s="88">
        <v>-1400.9132339049488</v>
      </c>
      <c r="AF70" s="88">
        <v>-746.64191273080041</v>
      </c>
      <c r="AG70" s="88">
        <v>-1465.2380991933705</v>
      </c>
      <c r="AH70" s="88">
        <v>-742.42149259471034</v>
      </c>
      <c r="AI70" s="88">
        <f t="shared" si="81"/>
        <v>-1381.811665438313</v>
      </c>
      <c r="AJ70" s="88">
        <v>-715.32407237726125</v>
      </c>
      <c r="AK70" s="88">
        <v>-1349.224640635859</v>
      </c>
      <c r="AL70" s="88">
        <v>-674.85662709335497</v>
      </c>
      <c r="AM70" s="88">
        <v>-2224.9920876567653</v>
      </c>
      <c r="AN70" s="88">
        <v>-1035.3162375505401</v>
      </c>
      <c r="AO70" s="88">
        <v>-2285.7683627413262</v>
      </c>
      <c r="AP70" s="88">
        <v>-478.91008350327274</v>
      </c>
      <c r="AQ70" s="88">
        <v>-3024.5314715664263</v>
      </c>
      <c r="AR70" s="88">
        <v>-2361.8419837321267</v>
      </c>
      <c r="AS70" s="88">
        <v>-2292.2425694479866</v>
      </c>
      <c r="AT70" s="88">
        <v>-1191.8209239367861</v>
      </c>
      <c r="AU70" s="89">
        <v>-2257.2287874747531</v>
      </c>
      <c r="AV70" s="34"/>
      <c r="AW70" s="128">
        <f t="shared" si="74"/>
        <v>-2142.4389592295061</v>
      </c>
      <c r="AX70" s="128">
        <f t="shared" si="75"/>
        <v>-2288.6899891139133</v>
      </c>
      <c r="AY70" s="128">
        <f t="shared" si="76"/>
        <v>-2211.880011924171</v>
      </c>
      <c r="AZ70" s="128">
        <f t="shared" si="77"/>
        <v>-2124.2331580330233</v>
      </c>
      <c r="BA70" s="128">
        <f t="shared" si="78"/>
        <v>-2064.5487130131205</v>
      </c>
      <c r="BB70" s="128">
        <f t="shared" si="79"/>
        <v>-2899.8487147501201</v>
      </c>
      <c r="BC70" s="100">
        <f t="shared" si="80"/>
        <v>-3321.0846002918661</v>
      </c>
      <c r="BD70" s="124"/>
      <c r="BE70" s="124"/>
      <c r="BF70" s="46"/>
      <c r="BG70" s="46"/>
      <c r="BH70" s="46">
        <v>0</v>
      </c>
      <c r="BI70" s="46">
        <v>-3.2818371502798982E-2</v>
      </c>
      <c r="BJ70" s="46">
        <v>0</v>
      </c>
      <c r="BK70" s="46">
        <v>0</v>
      </c>
      <c r="BL70" s="46">
        <v>0</v>
      </c>
      <c r="BM70" s="46">
        <v>1474.3173049380275</v>
      </c>
      <c r="BN70" s="46">
        <v>-3321.0846002918661</v>
      </c>
      <c r="BO70" s="123"/>
      <c r="BP70" s="46"/>
      <c r="BQ70" s="46"/>
      <c r="BR70" s="46"/>
      <c r="BT70" s="119"/>
      <c r="BU70" s="119"/>
    </row>
    <row r="71" spans="1:76">
      <c r="A71" s="35" t="s">
        <v>121</v>
      </c>
      <c r="B71" s="36" t="s">
        <v>83</v>
      </c>
      <c r="C71" s="88">
        <f>'Historical Financials USD_EN'!C71*'Historical Financials USD_EN'!$C$8</f>
        <v>-1415.965953318833</v>
      </c>
      <c r="D71" s="88">
        <v>-5629.8720000000003</v>
      </c>
      <c r="E71" s="88">
        <v>-3290.5638148854805</v>
      </c>
      <c r="F71" s="88">
        <v>-1626.1436242903901</v>
      </c>
      <c r="G71" s="88">
        <v>-1653.50775430005</v>
      </c>
      <c r="H71" s="88">
        <v>-3177.9897245669003</v>
      </c>
      <c r="I71" s="88">
        <v>-4035.8817301491999</v>
      </c>
      <c r="J71" s="88">
        <v>-5233.1987249969698</v>
      </c>
      <c r="K71" s="88">
        <v>-10042.553259153201</v>
      </c>
      <c r="L71" s="122">
        <v>-9109.8979501582035</v>
      </c>
      <c r="M71" s="122">
        <v>-4859.893083418785</v>
      </c>
      <c r="N71" s="122">
        <f t="shared" si="68"/>
        <v>-9109.8979501582035</v>
      </c>
      <c r="O71" s="122">
        <f t="shared" si="69"/>
        <v>-4859.893083418785</v>
      </c>
      <c r="P71" s="88">
        <v>-3.6469309010385875</v>
      </c>
      <c r="Q71" s="88">
        <v>-866.56630409402146</v>
      </c>
      <c r="R71" s="88">
        <v>-674.57101429748991</v>
      </c>
      <c r="S71" s="88">
        <f>F71-R71-Q71-P71</f>
        <v>-81.359374997840149</v>
      </c>
      <c r="T71" s="88">
        <v>-0.93437512403702738</v>
      </c>
      <c r="U71" s="88">
        <v>-732.20288927272293</v>
      </c>
      <c r="V71" s="88">
        <v>-919.90552950564006</v>
      </c>
      <c r="W71" s="88">
        <f>G71-V71-U71-T71</f>
        <v>-0.46496039764999397</v>
      </c>
      <c r="X71" s="88">
        <v>-318.93065924450531</v>
      </c>
      <c r="Y71" s="88">
        <v>-1170.7561329784041</v>
      </c>
      <c r="Z71" s="88">
        <v>-1423.5992105315158</v>
      </c>
      <c r="AA71" s="88">
        <v>-264.70372181247512</v>
      </c>
      <c r="AB71" s="88">
        <v>-264.65784217999999</v>
      </c>
      <c r="AC71" s="88">
        <v>-1494.8659742769</v>
      </c>
      <c r="AD71" s="88">
        <v>-1708.9436457074003</v>
      </c>
      <c r="AE71" s="88">
        <f>I71-AB71-AC71-AD71</f>
        <v>-567.41426798489965</v>
      </c>
      <c r="AF71" s="88">
        <v>-264.65820622841005</v>
      </c>
      <c r="AG71" s="88">
        <v>-2051.6007083867798</v>
      </c>
      <c r="AH71" s="88">
        <v>-2580.6919882833095</v>
      </c>
      <c r="AI71" s="88">
        <f t="shared" si="81"/>
        <v>-336.24782209847081</v>
      </c>
      <c r="AJ71" s="88">
        <v>-264.65805502341004</v>
      </c>
      <c r="AK71" s="88">
        <v>-3372.6820005402897</v>
      </c>
      <c r="AL71" s="88">
        <v>-4175.2745655292001</v>
      </c>
      <c r="AM71" s="88">
        <v>-2229.9386380603</v>
      </c>
      <c r="AN71" s="88">
        <v>-320.7641980885403</v>
      </c>
      <c r="AO71" s="88">
        <v>-4250.6472317150619</v>
      </c>
      <c r="AP71" s="88">
        <v>-2258.3985608903013</v>
      </c>
      <c r="AQ71" s="88">
        <v>-2280.0879594643002</v>
      </c>
      <c r="AR71" s="88">
        <v>-214.37176132022634</v>
      </c>
      <c r="AS71" s="88">
        <v>-2179.6603906088799</v>
      </c>
      <c r="AT71" s="88">
        <v>-1278.5929878290003</v>
      </c>
      <c r="AU71" s="89">
        <v>-1187.2679436606784</v>
      </c>
      <c r="AV71" s="34"/>
      <c r="AW71" s="128">
        <f t="shared" si="74"/>
        <v>-1759.5238164569</v>
      </c>
      <c r="AX71" s="128">
        <f t="shared" si="75"/>
        <v>-2276.3579136922999</v>
      </c>
      <c r="AY71" s="128">
        <f t="shared" si="76"/>
        <v>-2316.25891461519</v>
      </c>
      <c r="AZ71" s="128">
        <f t="shared" si="77"/>
        <v>-2916.9398103817803</v>
      </c>
      <c r="BA71" s="128">
        <f t="shared" si="78"/>
        <v>-3637.3400555636999</v>
      </c>
      <c r="BB71" s="128">
        <f t="shared" si="79"/>
        <v>-6405.2132035895002</v>
      </c>
      <c r="BC71" s="100">
        <f t="shared" si="80"/>
        <v>-4571.411429803602</v>
      </c>
      <c r="BD71" s="124"/>
      <c r="BE71" s="124"/>
      <c r="BF71" s="46"/>
      <c r="BG71" s="46"/>
      <c r="BH71" s="46">
        <v>0</v>
      </c>
      <c r="BI71" s="46">
        <v>0</v>
      </c>
      <c r="BJ71" s="46">
        <v>0</v>
      </c>
      <c r="BK71" s="46">
        <v>0</v>
      </c>
      <c r="BL71" s="46">
        <v>0</v>
      </c>
      <c r="BM71" s="46">
        <v>-120.75698538316374</v>
      </c>
      <c r="BN71" s="46">
        <v>-4571.411429803602</v>
      </c>
      <c r="BO71" s="123"/>
      <c r="BP71" s="46"/>
      <c r="BQ71" s="46"/>
      <c r="BR71" s="46"/>
      <c r="BT71" s="119"/>
      <c r="BU71" s="119"/>
    </row>
    <row r="72" spans="1:76">
      <c r="A72" s="35" t="s">
        <v>16</v>
      </c>
      <c r="B72" s="36" t="s">
        <v>83</v>
      </c>
      <c r="C72" s="199">
        <v>3824.5039999999999</v>
      </c>
      <c r="D72" s="88">
        <v>17223.786</v>
      </c>
      <c r="E72" s="88">
        <v>0</v>
      </c>
      <c r="F72" s="88">
        <v>0</v>
      </c>
      <c r="G72" s="88">
        <v>0</v>
      </c>
      <c r="H72" s="88">
        <v>0.53531446576118469</v>
      </c>
      <c r="I72" s="88">
        <v>0</v>
      </c>
      <c r="J72" s="88">
        <v>15504.14671434039</v>
      </c>
      <c r="K72" s="88">
        <v>15852.420697027823</v>
      </c>
      <c r="L72" s="122">
        <v>0</v>
      </c>
      <c r="M72" s="122">
        <v>0</v>
      </c>
      <c r="N72" s="122">
        <f t="shared" si="68"/>
        <v>0</v>
      </c>
      <c r="O72" s="122">
        <f t="shared" si="69"/>
        <v>0</v>
      </c>
      <c r="P72" s="88">
        <v>0</v>
      </c>
      <c r="Q72" s="88">
        <v>0</v>
      </c>
      <c r="R72" s="88">
        <v>0</v>
      </c>
      <c r="S72" s="88">
        <v>0</v>
      </c>
      <c r="T72" s="88">
        <v>0</v>
      </c>
      <c r="U72" s="88">
        <v>0</v>
      </c>
      <c r="V72" s="88">
        <v>0</v>
      </c>
      <c r="W72" s="88">
        <v>0</v>
      </c>
      <c r="X72" s="88">
        <v>0</v>
      </c>
      <c r="Y72" s="88">
        <v>0.53387999815177922</v>
      </c>
      <c r="Z72" s="88">
        <v>-7.504620552062988E-6</v>
      </c>
      <c r="AA72" s="88">
        <v>1.4419722299575807E-3</v>
      </c>
      <c r="AB72" s="88">
        <v>0</v>
      </c>
      <c r="AC72" s="88">
        <v>0</v>
      </c>
      <c r="AD72" s="88">
        <v>0</v>
      </c>
      <c r="AE72" s="88">
        <f>I72-AB72-AC72-AD72</f>
        <v>0</v>
      </c>
      <c r="AF72" s="88">
        <v>1.2895901252202988</v>
      </c>
      <c r="AG72" s="88">
        <v>0.71438790023040777</v>
      </c>
      <c r="AH72" s="88">
        <v>15482.966498967029</v>
      </c>
      <c r="AI72" s="88">
        <v>19.176237347908021</v>
      </c>
      <c r="AJ72" s="88">
        <v>7148.2880076440033</v>
      </c>
      <c r="AK72" s="88">
        <v>5850.4697464256078</v>
      </c>
      <c r="AL72" s="88">
        <v>2857.5008770953978</v>
      </c>
      <c r="AM72" s="88">
        <v>-3.8379341371860503</v>
      </c>
      <c r="AN72" s="88">
        <v>0</v>
      </c>
      <c r="AO72" s="88">
        <v>0</v>
      </c>
      <c r="AP72" s="88">
        <v>0</v>
      </c>
      <c r="AQ72" s="200">
        <v>0</v>
      </c>
      <c r="AR72" s="200">
        <v>0</v>
      </c>
      <c r="AS72" s="200">
        <v>0</v>
      </c>
      <c r="AT72" s="200">
        <v>0</v>
      </c>
      <c r="AU72" s="89">
        <v>0</v>
      </c>
      <c r="AV72" s="34"/>
      <c r="AW72" s="90">
        <f t="shared" si="74"/>
        <v>0</v>
      </c>
      <c r="AX72" s="154">
        <f t="shared" si="75"/>
        <v>0</v>
      </c>
      <c r="AY72" s="128">
        <f t="shared" si="76"/>
        <v>2.0039780254507065</v>
      </c>
      <c r="AZ72" s="128">
        <f t="shared" si="77"/>
        <v>15502.142736314938</v>
      </c>
      <c r="BA72" s="128">
        <f t="shared" si="78"/>
        <v>12998.757754069611</v>
      </c>
      <c r="BB72" s="128">
        <f t="shared" si="79"/>
        <v>2853.6629429582117</v>
      </c>
      <c r="BC72" s="201">
        <f t="shared" si="80"/>
        <v>0</v>
      </c>
      <c r="BD72" s="124"/>
      <c r="BE72" s="124"/>
      <c r="BF72" s="46"/>
      <c r="BG72" s="46"/>
      <c r="BH72" s="46">
        <v>0</v>
      </c>
      <c r="BI72" s="46">
        <v>0</v>
      </c>
      <c r="BJ72" s="46">
        <v>0</v>
      </c>
      <c r="BK72" s="46">
        <v>0</v>
      </c>
      <c r="BL72" s="46">
        <v>0</v>
      </c>
      <c r="BM72" s="46">
        <v>-13069.567826272558</v>
      </c>
      <c r="BN72" s="46">
        <v>0</v>
      </c>
      <c r="BO72" s="202"/>
      <c r="BP72" s="46"/>
      <c r="BQ72" s="46"/>
      <c r="BR72" s="46"/>
      <c r="BT72" s="119"/>
      <c r="BU72" s="119"/>
    </row>
    <row r="73" spans="1:76">
      <c r="A73" s="35" t="s">
        <v>17</v>
      </c>
      <c r="B73" s="36" t="s">
        <v>83</v>
      </c>
      <c r="C73" s="88">
        <v>0</v>
      </c>
      <c r="D73" s="88">
        <v>0</v>
      </c>
      <c r="E73" s="88">
        <v>0</v>
      </c>
      <c r="F73" s="88">
        <v>0</v>
      </c>
      <c r="G73" s="88">
        <v>14874.07167302</v>
      </c>
      <c r="H73" s="88">
        <v>0</v>
      </c>
      <c r="I73" s="88">
        <v>0</v>
      </c>
      <c r="J73" s="88"/>
      <c r="K73" s="88">
        <f>AM73+AK73+AJ73+AL73</f>
        <v>0</v>
      </c>
      <c r="L73" s="122">
        <v>-774.03123281999967</v>
      </c>
      <c r="M73" s="122">
        <v>678.78894000000003</v>
      </c>
      <c r="N73" s="122">
        <f t="shared" si="68"/>
        <v>-774.03123281999967</v>
      </c>
      <c r="O73" s="122">
        <f t="shared" si="69"/>
        <v>678.78894000000003</v>
      </c>
      <c r="P73" s="88">
        <v>0</v>
      </c>
      <c r="Q73" s="88">
        <v>0</v>
      </c>
      <c r="R73" s="88">
        <v>0</v>
      </c>
      <c r="S73" s="88">
        <v>0</v>
      </c>
      <c r="T73" s="88">
        <v>0</v>
      </c>
      <c r="U73" s="88">
        <v>0</v>
      </c>
      <c r="V73" s="88">
        <v>0</v>
      </c>
      <c r="W73" s="88">
        <f>G73-V73-U73-T73</f>
        <v>14874.07167302</v>
      </c>
      <c r="X73" s="88">
        <v>0</v>
      </c>
      <c r="Y73" s="88">
        <v>0</v>
      </c>
      <c r="Z73" s="88">
        <v>0</v>
      </c>
      <c r="AA73" s="88">
        <v>0</v>
      </c>
      <c r="AB73" s="88">
        <v>0</v>
      </c>
      <c r="AC73" s="88">
        <v>0</v>
      </c>
      <c r="AD73" s="88">
        <v>0</v>
      </c>
      <c r="AE73" s="88">
        <f>I73-AB73-AC73-AD73</f>
        <v>0</v>
      </c>
      <c r="AF73" s="88">
        <v>0</v>
      </c>
      <c r="AG73" s="88"/>
      <c r="AH73" s="88"/>
      <c r="AI73" s="88">
        <f>J73-AF73-AG73-AH73</f>
        <v>0</v>
      </c>
      <c r="AJ73" s="88">
        <v>0</v>
      </c>
      <c r="AK73" s="88">
        <v>0</v>
      </c>
      <c r="AL73" s="88">
        <v>0</v>
      </c>
      <c r="AM73" s="88">
        <v>0</v>
      </c>
      <c r="AN73" s="88">
        <v>0</v>
      </c>
      <c r="AO73" s="88">
        <v>0</v>
      </c>
      <c r="AP73" s="88">
        <v>0</v>
      </c>
      <c r="AQ73" s="88">
        <v>-774.03123281999967</v>
      </c>
      <c r="AR73" s="88">
        <v>678.78893982248007</v>
      </c>
      <c r="AS73" s="88">
        <v>1.7751995073922444E-7</v>
      </c>
      <c r="AT73" s="88">
        <v>0</v>
      </c>
      <c r="AU73" s="89">
        <v>0</v>
      </c>
      <c r="AV73" s="34"/>
      <c r="AW73" s="154">
        <f t="shared" si="74"/>
        <v>0</v>
      </c>
      <c r="AX73" s="154">
        <f t="shared" si="75"/>
        <v>0</v>
      </c>
      <c r="AY73" s="154">
        <f t="shared" si="76"/>
        <v>0</v>
      </c>
      <c r="AZ73" s="154">
        <f t="shared" si="77"/>
        <v>0</v>
      </c>
      <c r="BA73" s="154">
        <f t="shared" si="78"/>
        <v>0</v>
      </c>
      <c r="BB73" s="154">
        <f t="shared" si="79"/>
        <v>0</v>
      </c>
      <c r="BC73" s="201">
        <f t="shared" si="80"/>
        <v>0</v>
      </c>
      <c r="BD73" s="153"/>
      <c r="BE73" s="153"/>
      <c r="BF73" s="46"/>
      <c r="BG73" s="46"/>
      <c r="BH73" s="46">
        <v>0</v>
      </c>
      <c r="BI73" s="46">
        <v>0</v>
      </c>
      <c r="BJ73" s="46">
        <v>0</v>
      </c>
      <c r="BK73" s="46">
        <v>0</v>
      </c>
      <c r="BL73" s="46">
        <v>0</v>
      </c>
      <c r="BM73" s="46">
        <v>0</v>
      </c>
      <c r="BN73" s="46">
        <v>0</v>
      </c>
      <c r="BO73" s="203"/>
      <c r="BP73" s="46"/>
      <c r="BQ73" s="46"/>
      <c r="BR73" s="46"/>
      <c r="BT73" s="119"/>
      <c r="BU73" s="119"/>
    </row>
    <row r="74" spans="1:76">
      <c r="A74" s="169" t="s">
        <v>18</v>
      </c>
      <c r="B74" s="36" t="s">
        <v>83</v>
      </c>
      <c r="C74" s="88">
        <f t="shared" ref="C74:J74" si="83">SUM(C69:C73)</f>
        <v>4975.40657876162</v>
      </c>
      <c r="D74" s="88">
        <f t="shared" si="83"/>
        <v>-12234.710088818658</v>
      </c>
      <c r="E74" s="88">
        <f t="shared" si="83"/>
        <v>-32995.134644726539</v>
      </c>
      <c r="F74" s="88">
        <f t="shared" si="83"/>
        <v>-2139.6901671613746</v>
      </c>
      <c r="G74" s="88">
        <f t="shared" si="83"/>
        <v>18438.409310902942</v>
      </c>
      <c r="H74" s="88">
        <f t="shared" si="83"/>
        <v>-13652.779150239998</v>
      </c>
      <c r="I74" s="88">
        <f t="shared" si="83"/>
        <v>-20638.09942287609</v>
      </c>
      <c r="J74" s="88">
        <f t="shared" si="83"/>
        <v>5217.2399308925651</v>
      </c>
      <c r="K74" s="88">
        <f>SUM(K69:K73)</f>
        <v>-43858.637181562139</v>
      </c>
      <c r="L74" s="122">
        <f>SUM(L69:L73)</f>
        <v>-10422.945828916205</v>
      </c>
      <c r="M74" s="122">
        <f>SUM(M69:M73)</f>
        <v>-48958.887080272849</v>
      </c>
      <c r="N74" s="122">
        <f t="shared" si="68"/>
        <v>-10422.945828916203</v>
      </c>
      <c r="O74" s="122">
        <f t="shared" si="69"/>
        <v>-48958.887080272849</v>
      </c>
      <c r="P74" s="88">
        <f t="shared" ref="P74:AH74" si="84">SUM(P69:P73)</f>
        <v>-95.448316014791118</v>
      </c>
      <c r="Q74" s="88">
        <f t="shared" si="84"/>
        <v>-54.471646679361584</v>
      </c>
      <c r="R74" s="88">
        <f t="shared" si="84"/>
        <v>-485.72160817632198</v>
      </c>
      <c r="S74" s="88">
        <f t="shared" si="84"/>
        <v>-1504.048596290902</v>
      </c>
      <c r="T74" s="88">
        <f t="shared" si="84"/>
        <v>2121.2292661746187</v>
      </c>
      <c r="U74" s="88">
        <f t="shared" si="84"/>
        <v>766.94213558022932</v>
      </c>
      <c r="V74" s="88">
        <f t="shared" si="84"/>
        <v>1868.4623833256251</v>
      </c>
      <c r="W74" s="88">
        <f t="shared" si="84"/>
        <v>13681.775525822472</v>
      </c>
      <c r="X74" s="88">
        <f t="shared" si="84"/>
        <v>4839.8692800167719</v>
      </c>
      <c r="Y74" s="88">
        <f t="shared" si="84"/>
        <v>-14401.99348816945</v>
      </c>
      <c r="Z74" s="88">
        <f t="shared" si="84"/>
        <v>-4124.2672117779457</v>
      </c>
      <c r="AA74" s="88">
        <f t="shared" si="84"/>
        <v>33.628088062131852</v>
      </c>
      <c r="AB74" s="88">
        <f t="shared" si="84"/>
        <v>-14445.91030699343</v>
      </c>
      <c r="AC74" s="88">
        <v>-9692.4627895685226</v>
      </c>
      <c r="AD74" s="88">
        <f t="shared" si="84"/>
        <v>4065.7185556501504</v>
      </c>
      <c r="AE74" s="88">
        <f t="shared" si="84"/>
        <v>-565.4781929971914</v>
      </c>
      <c r="AF74" s="88">
        <f t="shared" si="84"/>
        <v>1795.1325333720222</v>
      </c>
      <c r="AG74" s="88">
        <f t="shared" si="84"/>
        <v>-7393.2522654084523</v>
      </c>
      <c r="AH74" s="88">
        <f t="shared" si="84"/>
        <v>12528.523035636834</v>
      </c>
      <c r="AI74" s="88">
        <f>J74-AF74-AG74-AH74</f>
        <v>-1713.1633727078388</v>
      </c>
      <c r="AJ74" s="88">
        <f t="shared" ref="AJ74:AQ74" si="85">SUM(AJ69:AJ73)</f>
        <v>9305.5824891262564</v>
      </c>
      <c r="AK74" s="88">
        <f t="shared" si="85"/>
        <v>-10889.173412301376</v>
      </c>
      <c r="AL74" s="88">
        <f t="shared" si="85"/>
        <v>-17052.745205400326</v>
      </c>
      <c r="AM74" s="88">
        <f t="shared" si="85"/>
        <v>-25222.301052986706</v>
      </c>
      <c r="AN74" s="88">
        <f t="shared" si="85"/>
        <v>-9421.5102508964956</v>
      </c>
      <c r="AO74" s="88">
        <f t="shared" si="85"/>
        <v>1171.0356366084015</v>
      </c>
      <c r="AP74" s="88">
        <f t="shared" si="85"/>
        <v>3168.4139462449575</v>
      </c>
      <c r="AQ74" s="88">
        <f t="shared" si="85"/>
        <v>-5340.8851608730665</v>
      </c>
      <c r="AR74" s="88">
        <v>-57742.241110251511</v>
      </c>
      <c r="AS74" s="88">
        <f>SUM(AS69:AS73)</f>
        <v>1442.0819378628551</v>
      </c>
      <c r="AT74" s="88">
        <f>SUM(AT69:AT73)</f>
        <v>4940.4288735389309</v>
      </c>
      <c r="AU74" s="89">
        <f>SUM(AU69:AU73)</f>
        <v>2400.8432185768743</v>
      </c>
      <c r="AV74" s="34"/>
      <c r="AW74" s="128">
        <f>SUM(AW69:AW73)</f>
        <v>-24138.373096561954</v>
      </c>
      <c r="AX74" s="128">
        <f t="shared" ref="AX74:BC74" si="86">SUM(AX69:AX73)</f>
        <v>3500.2403626529594</v>
      </c>
      <c r="AY74" s="128">
        <f t="shared" si="86"/>
        <v>-5598.1197320364299</v>
      </c>
      <c r="AZ74" s="128">
        <f t="shared" si="86"/>
        <v>10815.359662928993</v>
      </c>
      <c r="BA74" s="128">
        <f t="shared" si="86"/>
        <v>-1583.5909231751211</v>
      </c>
      <c r="BB74" s="128">
        <f t="shared" si="86"/>
        <v>-42275.046258387025</v>
      </c>
      <c r="BC74" s="100">
        <f t="shared" si="86"/>
        <v>-8250.474614288094</v>
      </c>
      <c r="BD74" s="124"/>
      <c r="BE74" s="124"/>
      <c r="BF74" s="46"/>
      <c r="BG74" s="46"/>
      <c r="BH74" s="46">
        <v>0</v>
      </c>
      <c r="BI74" s="46">
        <v>-3.2818371504617971E-2</v>
      </c>
      <c r="BJ74" s="46">
        <v>9.0002686192747205E-8</v>
      </c>
      <c r="BK74" s="46">
        <v>-8.9992681751027703E-8</v>
      </c>
      <c r="BL74" s="46">
        <v>-1.8189894035458565E-12</v>
      </c>
      <c r="BM74" s="46">
        <v>-69997.5711810067</v>
      </c>
      <c r="BN74" s="46">
        <v>-8250.474614288094</v>
      </c>
      <c r="BO74" s="123"/>
      <c r="BP74" s="46"/>
      <c r="BQ74" s="46"/>
      <c r="BR74" s="46"/>
      <c r="BT74" s="119"/>
      <c r="BU74" s="119"/>
    </row>
    <row r="75" spans="1:76">
      <c r="A75" s="35" t="s">
        <v>19</v>
      </c>
      <c r="B75" s="36" t="s">
        <v>83</v>
      </c>
      <c r="C75" s="88">
        <f>C76-C74</f>
        <v>2520.59342123838</v>
      </c>
      <c r="D75" s="88">
        <f>D76-D74</f>
        <v>-1360.2899111813422</v>
      </c>
      <c r="E75" s="88">
        <f>E76-E74</f>
        <v>635.57277063067886</v>
      </c>
      <c r="F75" s="88">
        <f>F76-F74</f>
        <v>-2775.756495640147</v>
      </c>
      <c r="G75" s="88">
        <f>G76-G74</f>
        <v>-179.9385127384885</v>
      </c>
      <c r="H75" s="88">
        <f t="shared" ref="H75:AB75" si="87">H76-H74</f>
        <v>-3025.9038045637008</v>
      </c>
      <c r="I75" s="88">
        <f>I76-I74</f>
        <v>2443.8040172785913</v>
      </c>
      <c r="J75" s="88">
        <f>J76-J74</f>
        <v>3344.2485363506439</v>
      </c>
      <c r="K75" s="88">
        <f>K76-K74</f>
        <v>1415.3991038072418</v>
      </c>
      <c r="L75" s="122">
        <f>L76-L74</f>
        <v>5538.1790415227497</v>
      </c>
      <c r="M75" s="122">
        <f>M76-M74</f>
        <v>-7025.0223987146601</v>
      </c>
      <c r="N75" s="122">
        <f t="shared" si="68"/>
        <v>5538.1790415227479</v>
      </c>
      <c r="O75" s="122">
        <f t="shared" si="69"/>
        <v>-7025.0223987146292</v>
      </c>
      <c r="P75" s="88">
        <f t="shared" si="87"/>
        <v>1084.1928844705371</v>
      </c>
      <c r="Q75" s="88">
        <f t="shared" si="87"/>
        <v>-2029.1327100947383</v>
      </c>
      <c r="R75" s="88">
        <f t="shared" si="87"/>
        <v>-272.61835885219239</v>
      </c>
      <c r="S75" s="88">
        <f t="shared" si="87"/>
        <v>-1558.1983111637514</v>
      </c>
      <c r="T75" s="88">
        <f t="shared" si="87"/>
        <v>437.82321334954668</v>
      </c>
      <c r="U75" s="88">
        <f t="shared" si="87"/>
        <v>-660.14005679888544</v>
      </c>
      <c r="V75" s="88">
        <f t="shared" si="87"/>
        <v>-64.535424024294571</v>
      </c>
      <c r="W75" s="88">
        <f t="shared" si="87"/>
        <v>106.91375473514199</v>
      </c>
      <c r="X75" s="88">
        <f t="shared" si="87"/>
        <v>38.682668464474773</v>
      </c>
      <c r="Y75" s="88">
        <f t="shared" si="87"/>
        <v>-819.14423130243085</v>
      </c>
      <c r="Z75" s="88">
        <f t="shared" si="87"/>
        <v>-2576.8626039879146</v>
      </c>
      <c r="AA75" s="88">
        <f t="shared" si="87"/>
        <v>331.40454389066394</v>
      </c>
      <c r="AB75" s="88">
        <f t="shared" si="87"/>
        <v>1157.6929479727496</v>
      </c>
      <c r="AC75" s="88">
        <v>-26.033791732657846</v>
      </c>
      <c r="AD75" s="88">
        <f>AD76-AD74</f>
        <v>3039.8127175431869</v>
      </c>
      <c r="AE75" s="88">
        <f>AE76-AE74</f>
        <v>-1727.6345454717839</v>
      </c>
      <c r="AF75" s="88">
        <f>AF76-AF74</f>
        <v>2360.1251308524015</v>
      </c>
      <c r="AG75" s="88">
        <f>AG76-AG74</f>
        <v>-408.16717663041436</v>
      </c>
      <c r="AH75" s="88">
        <f>AH76-AH74</f>
        <v>436.18163337620354</v>
      </c>
      <c r="AI75" s="88">
        <f>J75-AF75-AG75-AH75</f>
        <v>956.10894875245322</v>
      </c>
      <c r="AJ75" s="88">
        <f t="shared" ref="AJ75:AQ75" si="88">AJ76-AJ74</f>
        <v>2139.3011117757014</v>
      </c>
      <c r="AK75" s="88">
        <f t="shared" si="88"/>
        <v>-2471.3981186459114</v>
      </c>
      <c r="AL75" s="88">
        <f t="shared" si="88"/>
        <v>1429.6962363607781</v>
      </c>
      <c r="AM75" s="88">
        <f t="shared" si="88"/>
        <v>317.79987431668633</v>
      </c>
      <c r="AN75" s="88">
        <f t="shared" si="88"/>
        <v>967.19597399748818</v>
      </c>
      <c r="AO75" s="88">
        <f t="shared" si="88"/>
        <v>1671.7670606676838</v>
      </c>
      <c r="AP75" s="88">
        <f t="shared" si="88"/>
        <v>1474.8211032989739</v>
      </c>
      <c r="AQ75" s="88">
        <f t="shared" si="88"/>
        <v>1424.394903558602</v>
      </c>
      <c r="AR75" s="88">
        <v>-19190.25413750302</v>
      </c>
      <c r="AS75" s="88">
        <f>AS76-AS74</f>
        <v>10199.340013100587</v>
      </c>
      <c r="AT75" s="88">
        <f>AT76-AT74</f>
        <v>-5161.032752102783</v>
      </c>
      <c r="AU75" s="89">
        <f>AU76-AU74</f>
        <v>7126.924477790586</v>
      </c>
      <c r="AV75" s="34"/>
      <c r="AW75" s="128">
        <f>AB75+AC75</f>
        <v>1131.6591562400918</v>
      </c>
      <c r="AX75" s="128">
        <f>AD75+AE75</f>
        <v>1312.178172071403</v>
      </c>
      <c r="AY75" s="128">
        <f>AF75+AG75</f>
        <v>1951.9579542219872</v>
      </c>
      <c r="AZ75" s="128">
        <f>AH75+AI75</f>
        <v>1392.2905821286568</v>
      </c>
      <c r="BA75" s="128">
        <f>AJ75+AK75</f>
        <v>-332.09700687020995</v>
      </c>
      <c r="BB75" s="128">
        <f>AL75+AM75</f>
        <v>1747.4961106774645</v>
      </c>
      <c r="BC75" s="100">
        <f>AN75+AO75</f>
        <v>2638.963034665172</v>
      </c>
      <c r="BD75" s="124"/>
      <c r="BE75" s="124"/>
      <c r="BF75" s="46"/>
      <c r="BG75" s="46"/>
      <c r="BH75" s="46">
        <v>5.4569682106375694E-12</v>
      </c>
      <c r="BI75" s="46">
        <v>3.2818371505072719E-2</v>
      </c>
      <c r="BJ75" s="46">
        <v>-9.0002686192747205E-8</v>
      </c>
      <c r="BK75" s="46">
        <v>8.9990862761624157E-8</v>
      </c>
      <c r="BL75" s="46">
        <v>0</v>
      </c>
      <c r="BM75" s="46">
        <v>-16352.718299252763</v>
      </c>
      <c r="BN75" s="46">
        <v>2638.963034665172</v>
      </c>
      <c r="BO75" s="123"/>
      <c r="BP75" s="46"/>
      <c r="BQ75" s="46"/>
      <c r="BR75" s="46"/>
      <c r="BT75" s="119"/>
      <c r="BU75" s="119"/>
    </row>
    <row r="76" spans="1:76">
      <c r="A76" s="169" t="s">
        <v>20</v>
      </c>
      <c r="B76" s="36" t="s">
        <v>83</v>
      </c>
      <c r="C76" s="171">
        <f>-C48+37540</f>
        <v>7496</v>
      </c>
      <c r="D76" s="204">
        <f t="shared" ref="D76:M76" si="89">-D48+C48</f>
        <v>-13595</v>
      </c>
      <c r="E76" s="171">
        <f t="shared" si="89"/>
        <v>-32359.56187409586</v>
      </c>
      <c r="F76" s="171">
        <f t="shared" si="89"/>
        <v>-4915.4466628015216</v>
      </c>
      <c r="G76" s="171">
        <f t="shared" si="89"/>
        <v>18258.470798164453</v>
      </c>
      <c r="H76" s="171">
        <f t="shared" si="89"/>
        <v>-16678.682954803699</v>
      </c>
      <c r="I76" s="171">
        <f t="shared" si="89"/>
        <v>-18194.295405597499</v>
      </c>
      <c r="J76" s="171">
        <f t="shared" si="89"/>
        <v>8561.488467243209</v>
      </c>
      <c r="K76" s="171">
        <f t="shared" si="89"/>
        <v>-42443.238077754897</v>
      </c>
      <c r="L76" s="96">
        <f t="shared" si="89"/>
        <v>-4884.7667873934552</v>
      </c>
      <c r="M76" s="96">
        <f t="shared" si="89"/>
        <v>-55983.909478987509</v>
      </c>
      <c r="N76" s="96">
        <f t="shared" si="68"/>
        <v>-4884.7667873934552</v>
      </c>
      <c r="O76" s="96">
        <f t="shared" si="69"/>
        <v>-55983.90947898748</v>
      </c>
      <c r="P76" s="171">
        <f>-P48+E48</f>
        <v>988.74456845574605</v>
      </c>
      <c r="Q76" s="171">
        <f t="shared" ref="Q76:AB76" si="90">-Q48+P48</f>
        <v>-2083.6043567740999</v>
      </c>
      <c r="R76" s="171">
        <f t="shared" si="90"/>
        <v>-758.33996702851437</v>
      </c>
      <c r="S76" s="171">
        <f t="shared" si="90"/>
        <v>-3062.2469074546534</v>
      </c>
      <c r="T76" s="171">
        <f t="shared" si="90"/>
        <v>2559.0524795241654</v>
      </c>
      <c r="U76" s="171">
        <f t="shared" si="90"/>
        <v>106.80207878134388</v>
      </c>
      <c r="V76" s="171">
        <f t="shared" si="90"/>
        <v>1803.9269593013305</v>
      </c>
      <c r="W76" s="171">
        <f t="shared" si="90"/>
        <v>13788.689280557614</v>
      </c>
      <c r="X76" s="171">
        <f t="shared" si="90"/>
        <v>4878.5519484812467</v>
      </c>
      <c r="Y76" s="171">
        <f t="shared" si="90"/>
        <v>-15221.137719471881</v>
      </c>
      <c r="Z76" s="171">
        <f t="shared" si="90"/>
        <v>-6701.1298157658603</v>
      </c>
      <c r="AA76" s="171">
        <f t="shared" si="90"/>
        <v>365.03263195279578</v>
      </c>
      <c r="AB76" s="171">
        <f t="shared" si="90"/>
        <v>-13288.21735902068</v>
      </c>
      <c r="AC76" s="171">
        <v>-9718.4965813011804</v>
      </c>
      <c r="AD76" s="171">
        <f t="shared" ref="AD76:AQ76" si="91">-AD48+AC48</f>
        <v>7105.5312731933373</v>
      </c>
      <c r="AE76" s="171">
        <f t="shared" si="91"/>
        <v>-2293.1127384689753</v>
      </c>
      <c r="AF76" s="171">
        <f t="shared" si="91"/>
        <v>4155.2576642244239</v>
      </c>
      <c r="AG76" s="171">
        <f t="shared" si="91"/>
        <v>-7801.4194420388667</v>
      </c>
      <c r="AH76" s="171">
        <f t="shared" si="91"/>
        <v>12964.704669013037</v>
      </c>
      <c r="AI76" s="171">
        <f t="shared" si="91"/>
        <v>-757.05442395538557</v>
      </c>
      <c r="AJ76" s="171">
        <f t="shared" si="91"/>
        <v>11444.883600901958</v>
      </c>
      <c r="AK76" s="171">
        <f t="shared" si="91"/>
        <v>-13360.571530947287</v>
      </c>
      <c r="AL76" s="171">
        <f t="shared" si="91"/>
        <v>-15623.048969039548</v>
      </c>
      <c r="AM76" s="171">
        <f t="shared" si="91"/>
        <v>-24904.50117867002</v>
      </c>
      <c r="AN76" s="171">
        <f t="shared" si="91"/>
        <v>-8454.3142768990074</v>
      </c>
      <c r="AO76" s="171">
        <f t="shared" si="91"/>
        <v>2842.8026972760854</v>
      </c>
      <c r="AP76" s="171">
        <f t="shared" si="91"/>
        <v>4643.2350495439314</v>
      </c>
      <c r="AQ76" s="171">
        <f t="shared" si="91"/>
        <v>-3916.4902573144645</v>
      </c>
      <c r="AR76" s="171">
        <v>-76932.49524775453</v>
      </c>
      <c r="AS76" s="171">
        <f>-AS48+AR48</f>
        <v>11641.421950963442</v>
      </c>
      <c r="AT76" s="171">
        <f>-AT48+AS48</f>
        <v>-220.60387856385205</v>
      </c>
      <c r="AU76" s="97">
        <f>-AU48+AT48</f>
        <v>9527.7676963674603</v>
      </c>
      <c r="AV76" s="34"/>
      <c r="AW76" s="102">
        <f>AB76+AC76</f>
        <v>-23006.713940321861</v>
      </c>
      <c r="AX76" s="128">
        <f>AD76+AE76</f>
        <v>4812.418534724362</v>
      </c>
      <c r="AY76" s="128">
        <f>AF76+AG76</f>
        <v>-3646.1617778144428</v>
      </c>
      <c r="AZ76" s="128">
        <f>AH76+AI76</f>
        <v>12207.650245057652</v>
      </c>
      <c r="BA76" s="128">
        <f>AJ76+AK76</f>
        <v>-1915.6879300453293</v>
      </c>
      <c r="BB76" s="128">
        <f>AL76+AM76</f>
        <v>-40527.550147709568</v>
      </c>
      <c r="BC76" s="100">
        <f>AN76+AO76</f>
        <v>-5611.511579622922</v>
      </c>
      <c r="BD76" s="167"/>
      <c r="BE76" s="167"/>
      <c r="BF76" s="46"/>
      <c r="BG76" s="46"/>
      <c r="BH76" s="46">
        <v>0</v>
      </c>
      <c r="BI76" s="46">
        <v>0</v>
      </c>
      <c r="BJ76" s="46">
        <v>0</v>
      </c>
      <c r="BK76" s="46">
        <v>0</v>
      </c>
      <c r="BL76" s="46">
        <v>0</v>
      </c>
      <c r="BM76" s="46">
        <v>-86350.289480259467</v>
      </c>
      <c r="BN76" s="46">
        <v>-5611.511579622922</v>
      </c>
      <c r="BO76" s="198"/>
      <c r="BP76" s="46"/>
      <c r="BQ76" s="46"/>
      <c r="BR76" s="46"/>
      <c r="BT76" s="119"/>
      <c r="BU76" s="119"/>
    </row>
    <row r="77" spans="1:76" s="34" customFormat="1" hidden="1" outlineLevel="1">
      <c r="A77" s="187" t="s">
        <v>122</v>
      </c>
      <c r="B77" s="188"/>
      <c r="C77" s="105"/>
      <c r="D77" s="105"/>
      <c r="E77" s="105"/>
      <c r="F77" s="105"/>
      <c r="G77" s="105"/>
      <c r="H77" s="105"/>
      <c r="I77" s="105"/>
      <c r="J77" s="105"/>
      <c r="K77" s="105"/>
      <c r="L77" s="106"/>
      <c r="M77" s="106"/>
      <c r="N77" s="106"/>
      <c r="O77" s="106"/>
      <c r="P77" s="105">
        <f>E48-P48-P76</f>
        <v>0</v>
      </c>
      <c r="Q77" s="105">
        <f>P48-Q48-Q76</f>
        <v>0</v>
      </c>
      <c r="R77" s="105">
        <f>Q48-R48-R76</f>
        <v>0</v>
      </c>
      <c r="S77" s="105">
        <f>R48-S48-S76</f>
        <v>0</v>
      </c>
      <c r="T77" s="105">
        <f>S48-T48-T76</f>
        <v>0</v>
      </c>
      <c r="U77" s="105">
        <f t="shared" ref="U77:AB77" si="92">P48-SUM(Q76:U76)-U48</f>
        <v>0</v>
      </c>
      <c r="V77" s="105">
        <f t="shared" si="92"/>
        <v>0</v>
      </c>
      <c r="W77" s="105">
        <f t="shared" si="92"/>
        <v>0</v>
      </c>
      <c r="X77" s="105">
        <f t="shared" si="92"/>
        <v>0</v>
      </c>
      <c r="Y77" s="105">
        <f t="shared" si="92"/>
        <v>0</v>
      </c>
      <c r="Z77" s="105">
        <f t="shared" si="92"/>
        <v>0</v>
      </c>
      <c r="AA77" s="105">
        <f t="shared" si="92"/>
        <v>0</v>
      </c>
      <c r="AB77" s="105">
        <f t="shared" si="92"/>
        <v>0</v>
      </c>
      <c r="AC77" s="105">
        <v>0</v>
      </c>
      <c r="AD77" s="105">
        <f t="shared" ref="AD77:AU77" si="93">Y48-SUM(Z76:AD76)-AD48</f>
        <v>0</v>
      </c>
      <c r="AE77" s="105">
        <f t="shared" si="93"/>
        <v>0</v>
      </c>
      <c r="AF77" s="105">
        <f t="shared" si="93"/>
        <v>0</v>
      </c>
      <c r="AG77" s="105">
        <f t="shared" si="93"/>
        <v>0</v>
      </c>
      <c r="AH77" s="105">
        <f t="shared" si="93"/>
        <v>0</v>
      </c>
      <c r="AI77" s="105">
        <f t="shared" si="93"/>
        <v>0</v>
      </c>
      <c r="AJ77" s="105">
        <f t="shared" si="93"/>
        <v>0</v>
      </c>
      <c r="AK77" s="105">
        <f t="shared" si="93"/>
        <v>0</v>
      </c>
      <c r="AL77" s="105">
        <f t="shared" si="93"/>
        <v>0</v>
      </c>
      <c r="AM77" s="105">
        <f t="shared" si="93"/>
        <v>0</v>
      </c>
      <c r="AN77" s="105">
        <f t="shared" si="93"/>
        <v>0</v>
      </c>
      <c r="AO77" s="105">
        <f t="shared" si="93"/>
        <v>0</v>
      </c>
      <c r="AP77" s="105">
        <f t="shared" si="93"/>
        <v>0</v>
      </c>
      <c r="AQ77" s="105">
        <f t="shared" si="93"/>
        <v>0</v>
      </c>
      <c r="AR77" s="105">
        <f t="shared" si="93"/>
        <v>0</v>
      </c>
      <c r="AS77" s="105">
        <f t="shared" si="93"/>
        <v>0</v>
      </c>
      <c r="AT77" s="105">
        <f t="shared" si="93"/>
        <v>0</v>
      </c>
      <c r="AU77" s="107">
        <f t="shared" si="93"/>
        <v>0</v>
      </c>
      <c r="AW77" s="205">
        <f>AB77+AC77</f>
        <v>0</v>
      </c>
      <c r="AX77" s="154">
        <f>AD77+AE77</f>
        <v>0</v>
      </c>
      <c r="AY77" s="154">
        <f>AE77+AF77</f>
        <v>0</v>
      </c>
      <c r="AZ77" s="154">
        <f>AF77+AG77</f>
        <v>0</v>
      </c>
      <c r="BA77" s="154">
        <f>AG77+AH77</f>
        <v>0</v>
      </c>
      <c r="BB77" s="154">
        <f>AH77+AI77</f>
        <v>0</v>
      </c>
      <c r="BC77" s="201">
        <f>AI77+AJ77</f>
        <v>0</v>
      </c>
      <c r="BD77" s="206"/>
      <c r="BE77" s="206"/>
      <c r="BH77" s="34">
        <v>0</v>
      </c>
      <c r="BI77" s="34">
        <v>0</v>
      </c>
      <c r="BJ77" s="34">
        <v>0</v>
      </c>
      <c r="BK77" s="34">
        <v>0</v>
      </c>
      <c r="BL77" s="34">
        <v>0</v>
      </c>
      <c r="BM77" s="34">
        <v>-0.28592368094590709</v>
      </c>
      <c r="BN77" s="34">
        <v>0</v>
      </c>
      <c r="BO77" s="103"/>
    </row>
    <row r="78" spans="1:76" s="66" customFormat="1" collapsed="1">
      <c r="A78" s="61" t="s">
        <v>123</v>
      </c>
      <c r="B78" s="36" t="s">
        <v>78</v>
      </c>
      <c r="C78" s="63">
        <f t="shared" ref="C78:K78" si="94">C65/C56</f>
        <v>0.16670806040109207</v>
      </c>
      <c r="D78" s="63">
        <f t="shared" si="94"/>
        <v>9.8118194900092284E-2</v>
      </c>
      <c r="E78" s="63">
        <f t="shared" si="94"/>
        <v>0.12148033715433271</v>
      </c>
      <c r="F78" s="63">
        <f t="shared" si="94"/>
        <v>7.7788987123714862E-2</v>
      </c>
      <c r="G78" s="63">
        <f t="shared" si="94"/>
        <v>0.16906255548444477</v>
      </c>
      <c r="H78" s="63">
        <f t="shared" si="94"/>
        <v>0.16509952047323315</v>
      </c>
      <c r="I78" s="63">
        <f t="shared" si="94"/>
        <v>0.14431989537511164</v>
      </c>
      <c r="J78" s="63">
        <f t="shared" si="94"/>
        <v>0.15795922838997384</v>
      </c>
      <c r="K78" s="63">
        <f t="shared" si="94"/>
        <v>0.131235948320366</v>
      </c>
      <c r="L78" s="64">
        <f>L65/L56</f>
        <v>0.17772949371344784</v>
      </c>
      <c r="M78" s="64">
        <f>M65/M56</f>
        <v>0.14328717561345067</v>
      </c>
      <c r="N78" s="64">
        <f t="shared" ref="N78:O78" si="95">N65/N56</f>
        <v>0.17772949371344784</v>
      </c>
      <c r="O78" s="64">
        <f t="shared" si="95"/>
        <v>0.14328717561345067</v>
      </c>
      <c r="P78" s="63">
        <f>P65/P56*4</f>
        <v>7.1520025569544218E-2</v>
      </c>
      <c r="Q78" s="63">
        <f t="shared" ref="Q78:AU78" si="96">Q65/Q56*4</f>
        <v>0.13895150566073708</v>
      </c>
      <c r="R78" s="63">
        <f t="shared" si="96"/>
        <v>6.8938990329829572E-2</v>
      </c>
      <c r="S78" s="63">
        <f t="shared" si="96"/>
        <v>4.5362254763945946E-2</v>
      </c>
      <c r="T78" s="63">
        <f t="shared" si="96"/>
        <v>0.14277737911331789</v>
      </c>
      <c r="U78" s="63">
        <f t="shared" si="96"/>
        <v>0.24415231459161246</v>
      </c>
      <c r="V78" s="63">
        <f t="shared" si="96"/>
        <v>0.19449483265200374</v>
      </c>
      <c r="W78" s="63">
        <f t="shared" si="96"/>
        <v>9.4721710699928255E-2</v>
      </c>
      <c r="X78" s="63">
        <f t="shared" si="96"/>
        <v>0.28912256565749378</v>
      </c>
      <c r="Y78" s="63">
        <f t="shared" si="96"/>
        <v>0.17079982573963565</v>
      </c>
      <c r="Z78" s="63">
        <f t="shared" si="96"/>
        <v>7.1034976032095437E-2</v>
      </c>
      <c r="AA78" s="63">
        <f t="shared" si="96"/>
        <v>0.18108038618948621</v>
      </c>
      <c r="AB78" s="63">
        <f t="shared" si="96"/>
        <v>0.1313447792116105</v>
      </c>
      <c r="AC78" s="63">
        <f t="shared" si="96"/>
        <v>8.3579382065747623E-2</v>
      </c>
      <c r="AD78" s="63">
        <f t="shared" si="96"/>
        <v>0.24500849823054227</v>
      </c>
      <c r="AE78" s="63">
        <f t="shared" si="96"/>
        <v>0.13527101233965433</v>
      </c>
      <c r="AF78" s="63">
        <f t="shared" si="96"/>
        <v>0.18354889847235473</v>
      </c>
      <c r="AG78" s="63">
        <f t="shared" si="96"/>
        <v>0.18895329977283021</v>
      </c>
      <c r="AH78" s="63">
        <f t="shared" si="96"/>
        <v>0.13448827942391331</v>
      </c>
      <c r="AI78" s="63">
        <f t="shared" si="96"/>
        <v>0.15522646470914964</v>
      </c>
      <c r="AJ78" s="63">
        <f t="shared" si="96"/>
        <v>0.17037167731063316</v>
      </c>
      <c r="AK78" s="63">
        <f t="shared" si="96"/>
        <v>0.13716220398458134</v>
      </c>
      <c r="AL78" s="63">
        <f t="shared" si="96"/>
        <v>0.15842805599819629</v>
      </c>
      <c r="AM78" s="63">
        <f t="shared" si="96"/>
        <v>0.13465975178523576</v>
      </c>
      <c r="AN78" s="63">
        <f t="shared" si="96"/>
        <v>0.13121377183962485</v>
      </c>
      <c r="AO78" s="63">
        <f t="shared" si="96"/>
        <v>0.20246895340859281</v>
      </c>
      <c r="AP78" s="63">
        <f t="shared" si="96"/>
        <v>0.21513133385475394</v>
      </c>
      <c r="AQ78" s="63">
        <f t="shared" si="96"/>
        <v>0.13839917619766667</v>
      </c>
      <c r="AR78" s="63">
        <f t="shared" si="96"/>
        <v>0.12606908270783104</v>
      </c>
      <c r="AS78" s="63">
        <f t="shared" si="96"/>
        <v>0.12190640718598131</v>
      </c>
      <c r="AT78" s="63">
        <f t="shared" si="96"/>
        <v>0.14006078322938761</v>
      </c>
      <c r="AU78" s="65">
        <f t="shared" si="96"/>
        <v>0.15975059777829964</v>
      </c>
      <c r="AV78" s="98"/>
      <c r="AW78" s="159"/>
      <c r="AX78" s="159"/>
      <c r="AY78" s="159"/>
      <c r="AZ78" s="159"/>
      <c r="BA78" s="159"/>
      <c r="BB78" s="159"/>
      <c r="BC78" s="160"/>
      <c r="BD78" s="193"/>
      <c r="BE78" s="193"/>
      <c r="BF78" s="46"/>
      <c r="BG78" s="46"/>
      <c r="BH78" s="46">
        <v>-0.23544582629295421</v>
      </c>
      <c r="BI78" s="46">
        <v>-0.27189551337846313</v>
      </c>
      <c r="BJ78" s="46">
        <v>-0.28113057330074898</v>
      </c>
      <c r="BK78" s="46">
        <v>-0.28278519836353488</v>
      </c>
      <c r="BL78" s="46">
        <v>-0.24301920970929705</v>
      </c>
      <c r="BM78" s="46">
        <v>-0.24973225366019514</v>
      </c>
      <c r="BN78" s="46">
        <v>0</v>
      </c>
      <c r="BO78" s="207"/>
      <c r="BP78" s="46"/>
      <c r="BQ78" s="46"/>
      <c r="BR78" s="46"/>
      <c r="BV78" s="34"/>
      <c r="BW78" s="34"/>
      <c r="BX78" s="34"/>
    </row>
    <row r="79" spans="1:76">
      <c r="A79" s="208" t="s">
        <v>124</v>
      </c>
      <c r="B79" s="209" t="s">
        <v>78</v>
      </c>
      <c r="C79" s="210">
        <f t="shared" ref="C79:AB79" si="97">C68/C16</f>
        <v>0.15696000744337713</v>
      </c>
      <c r="D79" s="211">
        <f t="shared" si="97"/>
        <v>0.26909329577936492</v>
      </c>
      <c r="E79" s="211">
        <f t="shared" si="97"/>
        <v>0.19772228962292304</v>
      </c>
      <c r="F79" s="211">
        <f t="shared" si="97"/>
        <v>0.1918741908894874</v>
      </c>
      <c r="G79" s="211">
        <f t="shared" si="97"/>
        <v>0.25474482485711042</v>
      </c>
      <c r="H79" s="211">
        <f t="shared" si="97"/>
        <v>0.20048844641434532</v>
      </c>
      <c r="I79" s="211">
        <f t="shared" si="97"/>
        <v>0.25447164665415756</v>
      </c>
      <c r="J79" s="211">
        <f t="shared" si="97"/>
        <v>0.28200855979974809</v>
      </c>
      <c r="K79" s="211">
        <f t="shared" si="97"/>
        <v>0.25492288559355786</v>
      </c>
      <c r="L79" s="212">
        <f t="shared" si="97"/>
        <v>0.34807708180197844</v>
      </c>
      <c r="M79" s="212">
        <f t="shared" si="97"/>
        <v>0.49887212816153564</v>
      </c>
      <c r="N79" s="212">
        <f t="shared" si="97"/>
        <v>0.34807708180197844</v>
      </c>
      <c r="O79" s="212">
        <f t="shared" si="97"/>
        <v>0.49887212816153559</v>
      </c>
      <c r="P79" s="211">
        <f t="shared" si="97"/>
        <v>0.13986675265272627</v>
      </c>
      <c r="Q79" s="211">
        <f t="shared" si="97"/>
        <v>0.20790492624418874</v>
      </c>
      <c r="R79" s="211">
        <f t="shared" si="97"/>
        <v>0.23468262380764701</v>
      </c>
      <c r="S79" s="211">
        <f t="shared" si="97"/>
        <v>0.16315693770585815</v>
      </c>
      <c r="T79" s="211">
        <f t="shared" si="97"/>
        <v>0.1532357075623868</v>
      </c>
      <c r="U79" s="211">
        <f t="shared" si="97"/>
        <v>0.20615083730638228</v>
      </c>
      <c r="V79" s="211">
        <f t="shared" si="97"/>
        <v>0.18951092880014958</v>
      </c>
      <c r="W79" s="211">
        <f t="shared" si="97"/>
        <v>0.46454706696905129</v>
      </c>
      <c r="X79" s="211">
        <f t="shared" si="97"/>
        <v>0.18359771268260158</v>
      </c>
      <c r="Y79" s="211">
        <f t="shared" si="97"/>
        <v>0.14791990872331462</v>
      </c>
      <c r="Z79" s="211">
        <f t="shared" si="97"/>
        <v>0.21624683379582627</v>
      </c>
      <c r="AA79" s="211">
        <f t="shared" si="97"/>
        <v>0.24878932162973433</v>
      </c>
      <c r="AB79" s="211">
        <f t="shared" si="97"/>
        <v>0.27061381220970548</v>
      </c>
      <c r="AC79" s="211">
        <v>0.20748434848118247</v>
      </c>
      <c r="AD79" s="211">
        <f t="shared" ref="AD79:AU79" si="98">AD68/AD16</f>
        <v>0.23345812597859505</v>
      </c>
      <c r="AE79" s="211">
        <f t="shared" si="98"/>
        <v>0.30902845438330723</v>
      </c>
      <c r="AF79" s="211">
        <f t="shared" si="98"/>
        <v>0.30005015752330849</v>
      </c>
      <c r="AG79" s="211">
        <f t="shared" si="98"/>
        <v>0.26264207324094946</v>
      </c>
      <c r="AH79" s="211">
        <f t="shared" si="98"/>
        <v>0.26741526609873656</v>
      </c>
      <c r="AI79" s="211">
        <f t="shared" si="98"/>
        <v>0.29740487166448198</v>
      </c>
      <c r="AJ79" s="211">
        <f t="shared" si="98"/>
        <v>0.23088736004852534</v>
      </c>
      <c r="AK79" s="211">
        <f t="shared" si="98"/>
        <v>0.25691455685160258</v>
      </c>
      <c r="AL79" s="211">
        <f t="shared" si="98"/>
        <v>0.19176096994138131</v>
      </c>
      <c r="AM79" s="211">
        <f t="shared" si="98"/>
        <v>0.32901990948355353</v>
      </c>
      <c r="AN79" s="211">
        <f t="shared" si="98"/>
        <v>0.47262183395292662</v>
      </c>
      <c r="AO79" s="211">
        <f t="shared" si="98"/>
        <v>0.29961419288784014</v>
      </c>
      <c r="AP79" s="211">
        <f t="shared" si="98"/>
        <v>0.2871706242139288</v>
      </c>
      <c r="AQ79" s="211">
        <f t="shared" si="98"/>
        <v>0.34253356538738294</v>
      </c>
      <c r="AR79" s="211">
        <f t="shared" si="98"/>
        <v>0.86008362060722465</v>
      </c>
      <c r="AS79" s="211">
        <f t="shared" si="98"/>
        <v>0.2981601224810399</v>
      </c>
      <c r="AT79" s="211">
        <f t="shared" si="98"/>
        <v>0.27522227702867968</v>
      </c>
      <c r="AU79" s="213">
        <f t="shared" si="98"/>
        <v>0.57596478262784923</v>
      </c>
      <c r="AV79" s="98"/>
      <c r="AW79" s="214">
        <f t="shared" ref="AW79:BD79" si="99">AW68/AW16</f>
        <v>0.23544582629295421</v>
      </c>
      <c r="AX79" s="214">
        <f t="shared" si="99"/>
        <v>0.27189551337846313</v>
      </c>
      <c r="AY79" s="214">
        <f t="shared" si="99"/>
        <v>0.28113057330074898</v>
      </c>
      <c r="AZ79" s="214">
        <f t="shared" si="99"/>
        <v>0.28278519836353488</v>
      </c>
      <c r="BA79" s="214">
        <f t="shared" si="99"/>
        <v>0.2442492457716432</v>
      </c>
      <c r="BB79" s="214">
        <f t="shared" si="99"/>
        <v>0.26328750173643239</v>
      </c>
      <c r="BC79" s="161">
        <f t="shared" si="99"/>
        <v>0.38477859782022356</v>
      </c>
      <c r="BD79" s="214" t="e">
        <f t="shared" si="99"/>
        <v>#DIV/0!</v>
      </c>
      <c r="BE79" s="214"/>
      <c r="BF79" s="46"/>
      <c r="BG79" s="46"/>
      <c r="BH79" s="46"/>
      <c r="BI79" s="46"/>
      <c r="BJ79" s="46"/>
      <c r="BK79" s="46"/>
      <c r="BL79" s="46"/>
      <c r="BM79" s="46"/>
      <c r="BN79" s="46"/>
      <c r="BO79" s="214"/>
      <c r="BP79" s="46"/>
      <c r="BQ79" s="46"/>
      <c r="BR79" s="46"/>
    </row>
    <row r="80" spans="1:76" ht="14.5">
      <c r="A80" s="3"/>
      <c r="B80" s="2"/>
      <c r="C80" s="215"/>
      <c r="D80" s="215"/>
      <c r="E80" s="215"/>
      <c r="F80" s="215"/>
      <c r="G80" s="215"/>
      <c r="H80" s="215"/>
      <c r="I80" s="215"/>
      <c r="J80" s="215"/>
      <c r="K80" s="216"/>
      <c r="L80" s="216"/>
      <c r="M80" s="216"/>
      <c r="N80" s="216"/>
      <c r="O80" s="216"/>
      <c r="P80" s="215"/>
      <c r="Q80" s="215"/>
      <c r="R80" s="215"/>
      <c r="S80" s="215"/>
      <c r="T80" s="215"/>
      <c r="U80" s="215"/>
      <c r="V80" s="215"/>
      <c r="W80" s="215"/>
      <c r="X80" s="215"/>
      <c r="Y80" s="215"/>
      <c r="Z80" s="215"/>
      <c r="AA80" s="215"/>
      <c r="AB80" s="215"/>
      <c r="AC80" s="215"/>
      <c r="AD80" s="3"/>
      <c r="AE80" s="3"/>
      <c r="AF80" s="3"/>
      <c r="AG80" s="3"/>
      <c r="AH80" s="3"/>
      <c r="AI80" s="3"/>
      <c r="AJ80" s="3"/>
      <c r="AK80" s="3"/>
      <c r="AL80" s="3"/>
      <c r="AM80" s="3"/>
      <c r="AN80" s="3"/>
      <c r="AO80" s="3"/>
      <c r="AP80" s="3"/>
      <c r="AQ80" s="3"/>
      <c r="AR80" s="3"/>
      <c r="AS80" s="3"/>
      <c r="AT80" s="3"/>
      <c r="AU80" s="3"/>
      <c r="AW80" s="217"/>
      <c r="AX80" s="217"/>
      <c r="AY80" s="217"/>
      <c r="AZ80" s="217"/>
      <c r="BA80" s="217"/>
      <c r="BB80" s="217"/>
      <c r="BC80" s="217"/>
      <c r="BI80" s="46"/>
      <c r="BJ80" s="46"/>
      <c r="BK80" s="46"/>
      <c r="BL80" s="46"/>
    </row>
    <row r="81" spans="1:76" s="218" customFormat="1" ht="56.5" customHeight="1">
      <c r="A81" s="392" t="s">
        <v>125</v>
      </c>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W81" s="217"/>
      <c r="AX81" s="217"/>
      <c r="AY81" s="217"/>
      <c r="AZ81" s="217"/>
      <c r="BA81" s="217"/>
      <c r="BB81" s="217"/>
      <c r="BC81" s="217"/>
      <c r="BV81" s="219"/>
      <c r="BW81" s="219"/>
      <c r="BX81" s="219"/>
    </row>
    <row r="82" spans="1:76" s="218" customFormat="1" ht="41.5" customHeight="1">
      <c r="A82" s="392" t="s">
        <v>126</v>
      </c>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W82" s="220"/>
      <c r="AX82" s="220"/>
      <c r="AY82" s="220"/>
      <c r="AZ82" s="220"/>
      <c r="BA82" s="220"/>
      <c r="BB82" s="220"/>
      <c r="BC82" s="220"/>
      <c r="BV82" s="219"/>
      <c r="BW82" s="219"/>
      <c r="BX82" s="219"/>
    </row>
    <row r="83" spans="1:76">
      <c r="A83" s="3"/>
      <c r="B83" s="2"/>
      <c r="C83" s="3"/>
      <c r="D83" s="3"/>
      <c r="E83" s="3"/>
      <c r="F83" s="3"/>
      <c r="G83" s="3"/>
      <c r="H83" s="3"/>
      <c r="P83" s="3"/>
      <c r="Q83" s="3"/>
      <c r="R83" s="3"/>
      <c r="S83" s="3"/>
      <c r="T83" s="3"/>
      <c r="U83" s="3"/>
      <c r="V83" s="3"/>
      <c r="W83" s="3"/>
      <c r="X83" s="3"/>
      <c r="Y83" s="3"/>
      <c r="Z83" s="3"/>
      <c r="AA83" s="3"/>
      <c r="AB83" s="3"/>
      <c r="AC83" s="3"/>
      <c r="AD83" s="3"/>
      <c r="AE83" s="3"/>
      <c r="AF83" s="221"/>
      <c r="AG83" s="221"/>
      <c r="AH83" s="3"/>
      <c r="AI83" s="3"/>
      <c r="AJ83" s="3"/>
      <c r="AK83" s="221"/>
      <c r="AL83" s="221"/>
      <c r="AM83" s="3"/>
      <c r="AN83" s="3"/>
      <c r="AO83" s="221"/>
      <c r="AP83" s="3"/>
      <c r="AQ83" s="3"/>
      <c r="AR83" s="3"/>
      <c r="AS83" s="3"/>
      <c r="AT83" s="3"/>
      <c r="AU83" s="222"/>
      <c r="BD83" s="223"/>
      <c r="BE83" s="223"/>
      <c r="BO83" s="223"/>
    </row>
    <row r="84" spans="1:76">
      <c r="L84" s="225"/>
      <c r="M84" s="225"/>
      <c r="N84" s="225"/>
      <c r="O84" s="225"/>
      <c r="P84" s="226"/>
      <c r="Q84" s="226"/>
      <c r="R84" s="226"/>
      <c r="S84" s="226"/>
      <c r="T84" s="226"/>
      <c r="U84" s="226"/>
      <c r="V84" s="226"/>
      <c r="W84" s="226"/>
      <c r="X84" s="226"/>
      <c r="Y84" s="227"/>
      <c r="Z84" s="227"/>
      <c r="AA84" s="227"/>
      <c r="AB84" s="227"/>
      <c r="AC84" s="227"/>
      <c r="AD84" s="226"/>
      <c r="AE84" s="226"/>
      <c r="AF84" s="226"/>
      <c r="AG84" s="226"/>
      <c r="AH84" s="226"/>
      <c r="AI84" s="226"/>
      <c r="AJ84" s="226"/>
      <c r="AK84" s="226"/>
      <c r="AL84" s="226"/>
      <c r="AM84" s="226"/>
      <c r="AN84" s="226"/>
      <c r="AO84" s="228"/>
      <c r="AP84" s="228"/>
      <c r="AQ84" s="228"/>
      <c r="AR84" s="228"/>
      <c r="AS84" s="228"/>
      <c r="AT84" s="228"/>
      <c r="AU84" s="228"/>
    </row>
    <row r="85" spans="1:76">
      <c r="L85" s="225"/>
      <c r="M85" s="225"/>
      <c r="N85" s="225"/>
      <c r="O85" s="225"/>
      <c r="P85" s="226"/>
      <c r="Q85" s="226"/>
      <c r="R85" s="226"/>
      <c r="S85" s="226"/>
      <c r="T85" s="226"/>
      <c r="U85" s="226"/>
      <c r="V85" s="226"/>
      <c r="W85" s="226"/>
      <c r="X85" s="226"/>
      <c r="Y85" s="227"/>
      <c r="Z85" s="227"/>
      <c r="AA85" s="227"/>
      <c r="AB85" s="227"/>
      <c r="AC85" s="227"/>
      <c r="AD85" s="226"/>
      <c r="AE85" s="226"/>
      <c r="AF85" s="226"/>
      <c r="AG85" s="226"/>
      <c r="AH85" s="226"/>
      <c r="AI85" s="226"/>
      <c r="AJ85" s="226"/>
      <c r="AK85" s="226"/>
      <c r="AL85" s="226"/>
      <c r="AM85" s="226"/>
      <c r="AN85" s="228"/>
      <c r="AO85" s="228"/>
      <c r="AP85" s="228"/>
      <c r="AQ85" s="228"/>
      <c r="AR85" s="228"/>
      <c r="AS85" s="228"/>
      <c r="AT85" s="228"/>
      <c r="AU85" s="228"/>
      <c r="BF85" s="46"/>
    </row>
    <row r="86" spans="1:76">
      <c r="L86" s="229"/>
      <c r="N86" s="229">
        <v>-7.3826397056109272E-5</v>
      </c>
    </row>
    <row r="87" spans="1:76">
      <c r="L87" s="229"/>
      <c r="N87" s="229">
        <v>0</v>
      </c>
    </row>
    <row r="90" spans="1:76">
      <c r="AN90" s="119"/>
      <c r="AO90" s="119"/>
    </row>
    <row r="91" spans="1:76">
      <c r="AN91" s="230"/>
      <c r="AO91" s="230"/>
    </row>
    <row r="92" spans="1:76">
      <c r="AN92" s="230"/>
      <c r="AO92" s="230"/>
    </row>
    <row r="93" spans="1:76">
      <c r="AN93" s="119"/>
      <c r="AO93" s="119"/>
    </row>
    <row r="94" spans="1:76">
      <c r="AN94" s="119"/>
      <c r="AO94" s="119"/>
    </row>
    <row r="95" spans="1:76">
      <c r="AN95" s="119"/>
    </row>
  </sheetData>
  <mergeCells count="2">
    <mergeCell ref="A81:AU81"/>
    <mergeCell ref="A82:AU82"/>
  </mergeCells>
  <pageMargins left="0.19685039370078741" right="0.19685039370078741" top="0.19685039370078741" bottom="0.19685039370078741" header="0.31496062992125984" footer="0.31496062992125984"/>
  <pageSetup paperSize="9" scale="7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X91"/>
  <sheetViews>
    <sheetView showGridLines="0" view="pageBreakPreview" zoomScale="70" zoomScaleNormal="70" zoomScaleSheetLayoutView="70" workbookViewId="0">
      <pane xSplit="2" ySplit="2" topLeftCell="C3" activePane="bottomRight" state="frozen"/>
      <selection activeCell="CC10" sqref="CC10"/>
      <selection pane="topRight" activeCell="CC10" sqref="CC10"/>
      <selection pane="bottomLeft" activeCell="CC10" sqref="CC10"/>
      <selection pane="bottomRight" activeCell="CC10" sqref="CC10"/>
    </sheetView>
  </sheetViews>
  <sheetFormatPr defaultColWidth="9.1796875" defaultRowHeight="13" outlineLevelRow="1" outlineLevelCol="1"/>
  <cols>
    <col min="1" max="1" width="49.90625" style="8" customWidth="1"/>
    <col min="2" max="2" width="13.81640625" style="224" customWidth="1"/>
    <col min="3" max="3" width="6.36328125" style="8" hidden="1" customWidth="1" outlineLevel="1"/>
    <col min="4" max="8" width="7.26953125" style="8" hidden="1" customWidth="1" outlineLevel="1"/>
    <col min="9" max="10" width="7.26953125" style="3" hidden="1" customWidth="1" outlineLevel="1"/>
    <col min="11" max="11" width="8.26953125" style="3" hidden="1" customWidth="1" outlineLevel="1"/>
    <col min="12" max="12" width="8.26953125" style="3" customWidth="1" collapsed="1"/>
    <col min="13" max="13" width="8.26953125" style="3" customWidth="1"/>
    <col min="14" max="15" width="8.26953125" style="3" hidden="1" customWidth="1"/>
    <col min="16" max="24" width="7.26953125" style="8" hidden="1" customWidth="1" outlineLevel="1"/>
    <col min="25" max="29" width="7.26953125" style="224" hidden="1" customWidth="1" outlineLevel="1"/>
    <col min="30" max="34" width="7.26953125" style="8" hidden="1" customWidth="1" outlineLevel="1"/>
    <col min="35" max="35" width="7.26953125" style="8" hidden="1" customWidth="1" outlineLevel="1" collapsed="1"/>
    <col min="36" max="36" width="8.26953125" style="8" hidden="1" customWidth="1" outlineLevel="1" collapsed="1"/>
    <col min="37" max="39" width="8.26953125" style="8" hidden="1" customWidth="1" outlineLevel="1"/>
    <col min="40" max="40" width="8.26953125" style="8" customWidth="1" collapsed="1"/>
    <col min="41" max="47" width="8.26953125" style="8" customWidth="1"/>
    <col min="48" max="48" width="10.1796875" style="8" bestFit="1" customWidth="1"/>
    <col min="49" max="49" width="9.6328125" style="8" hidden="1" customWidth="1" outlineLevel="1"/>
    <col min="50" max="53" width="9.54296875" style="8" hidden="1" customWidth="1" outlineLevel="1"/>
    <col min="54" max="54" width="6.36328125" style="8" hidden="1" customWidth="1" outlineLevel="1"/>
    <col min="55" max="55" width="8.1796875" style="8" hidden="1" customWidth="1" outlineLevel="1"/>
    <col min="56" max="57" width="9.90625" style="8" hidden="1" customWidth="1" outlineLevel="1"/>
    <col min="58" max="59" width="15.6328125" style="8" hidden="1" customWidth="1" outlineLevel="1"/>
    <col min="60" max="65" width="11.453125" style="8" hidden="1" customWidth="1" outlineLevel="1"/>
    <col min="66" max="66" width="9.1796875" style="8" hidden="1" customWidth="1" outlineLevel="1"/>
    <col min="67" max="67" width="9.90625" style="8" hidden="1" customWidth="1" outlineLevel="1"/>
    <col min="68" max="68" width="9.1796875" style="8" hidden="1" customWidth="1" outlineLevel="1"/>
    <col min="69" max="69" width="10.36328125" style="8" hidden="1" customWidth="1" outlineLevel="1"/>
    <col min="70" max="73" width="9.1796875" style="8" hidden="1" customWidth="1" outlineLevel="1"/>
    <col min="74" max="74" width="10.1796875" style="34" customWidth="1" collapsed="1"/>
    <col min="75" max="76" width="9.1796875" style="34"/>
    <col min="77" max="16384" width="9.1796875" style="8"/>
  </cols>
  <sheetData>
    <row r="1" spans="1:76" s="7" customFormat="1" ht="15.5">
      <c r="A1" s="1">
        <v>44252</v>
      </c>
      <c r="B1" s="2"/>
      <c r="C1" s="3"/>
      <c r="D1" s="3"/>
      <c r="E1" s="3"/>
      <c r="F1" s="3"/>
      <c r="G1" s="3"/>
      <c r="H1" s="3"/>
      <c r="I1" s="3"/>
      <c r="J1" s="3"/>
      <c r="K1" s="4"/>
      <c r="L1" s="5"/>
      <c r="M1" s="5"/>
      <c r="N1" s="5"/>
      <c r="O1" s="5"/>
      <c r="P1" s="5"/>
      <c r="Q1" s="5"/>
      <c r="R1" s="3"/>
      <c r="S1" s="3"/>
      <c r="T1" s="3"/>
      <c r="U1" s="3"/>
      <c r="V1" s="3"/>
      <c r="W1" s="3"/>
      <c r="X1" s="3"/>
      <c r="Y1" s="3"/>
      <c r="Z1" s="3"/>
      <c r="AA1" s="3"/>
      <c r="AB1" s="3"/>
      <c r="AC1" s="3"/>
      <c r="AD1" s="3"/>
      <c r="AE1" s="3"/>
      <c r="AF1" s="3"/>
      <c r="AG1" s="3"/>
      <c r="AH1" s="3"/>
      <c r="AI1" s="3"/>
      <c r="AJ1" s="3"/>
      <c r="AK1" s="3"/>
      <c r="AL1" s="3"/>
      <c r="AM1" s="3"/>
      <c r="AN1" s="3"/>
      <c r="AO1" s="3"/>
      <c r="AP1" s="3"/>
      <c r="AQ1" s="3"/>
      <c r="AR1" s="6"/>
      <c r="AS1" s="6"/>
      <c r="AT1" s="6"/>
      <c r="AU1" s="6"/>
      <c r="AW1" s="8"/>
      <c r="AX1" s="8"/>
      <c r="AY1" s="8"/>
      <c r="AZ1" s="8"/>
      <c r="BA1" s="8"/>
      <c r="BB1" s="8"/>
      <c r="BC1" s="8"/>
      <c r="BP1" s="9" t="s">
        <v>21</v>
      </c>
      <c r="BQ1" s="9" t="s">
        <v>22</v>
      </c>
      <c r="BR1" s="9"/>
      <c r="BS1" s="9" t="s">
        <v>23</v>
      </c>
      <c r="BV1" s="10"/>
      <c r="BW1" s="10"/>
      <c r="BX1" s="10"/>
    </row>
    <row r="2" spans="1:76" s="7" customFormat="1" ht="45" customHeight="1">
      <c r="A2" s="11" t="s">
        <v>166</v>
      </c>
      <c r="B2" s="12"/>
      <c r="C2" s="13">
        <v>2010</v>
      </c>
      <c r="D2" s="13">
        <v>2011</v>
      </c>
      <c r="E2" s="13">
        <v>2012</v>
      </c>
      <c r="F2" s="14" t="s">
        <v>25</v>
      </c>
      <c r="G2" s="14" t="s">
        <v>26</v>
      </c>
      <c r="H2" s="13">
        <v>2015</v>
      </c>
      <c r="I2" s="13">
        <v>2016</v>
      </c>
      <c r="J2" s="13">
        <v>2017</v>
      </c>
      <c r="K2" s="13">
        <v>2018</v>
      </c>
      <c r="L2" s="15">
        <v>2562</v>
      </c>
      <c r="M2" s="15">
        <v>2563</v>
      </c>
      <c r="N2" s="15" t="s">
        <v>27</v>
      </c>
      <c r="O2" s="15" t="s">
        <v>28</v>
      </c>
      <c r="P2" s="16" t="s">
        <v>29</v>
      </c>
      <c r="Q2" s="17" t="s">
        <v>30</v>
      </c>
      <c r="R2" s="17" t="s">
        <v>31</v>
      </c>
      <c r="S2" s="17" t="s">
        <v>32</v>
      </c>
      <c r="T2" s="17" t="s">
        <v>33</v>
      </c>
      <c r="U2" s="17" t="s">
        <v>34</v>
      </c>
      <c r="V2" s="17" t="s">
        <v>35</v>
      </c>
      <c r="W2" s="17" t="s">
        <v>36</v>
      </c>
      <c r="X2" s="17" t="s">
        <v>37</v>
      </c>
      <c r="Y2" s="18" t="s">
        <v>38</v>
      </c>
      <c r="Z2" s="18" t="s">
        <v>39</v>
      </c>
      <c r="AA2" s="17" t="s">
        <v>40</v>
      </c>
      <c r="AB2" s="388" t="s">
        <v>165</v>
      </c>
      <c r="AC2" s="388" t="s">
        <v>164</v>
      </c>
      <c r="AD2" s="388" t="s">
        <v>163</v>
      </c>
      <c r="AE2" s="388" t="s">
        <v>162</v>
      </c>
      <c r="AF2" s="388" t="s">
        <v>161</v>
      </c>
      <c r="AG2" s="388" t="s">
        <v>160</v>
      </c>
      <c r="AH2" s="388" t="s">
        <v>159</v>
      </c>
      <c r="AI2" s="388" t="s">
        <v>158</v>
      </c>
      <c r="AJ2" s="388" t="s">
        <v>154</v>
      </c>
      <c r="AK2" s="388" t="s">
        <v>155</v>
      </c>
      <c r="AL2" s="388" t="s">
        <v>156</v>
      </c>
      <c r="AM2" s="388" t="s">
        <v>157</v>
      </c>
      <c r="AN2" s="388" t="s">
        <v>146</v>
      </c>
      <c r="AO2" s="388" t="s">
        <v>147</v>
      </c>
      <c r="AP2" s="388" t="s">
        <v>148</v>
      </c>
      <c r="AQ2" s="389" t="s">
        <v>149</v>
      </c>
      <c r="AR2" s="389" t="s">
        <v>150</v>
      </c>
      <c r="AS2" s="389" t="s">
        <v>151</v>
      </c>
      <c r="AT2" s="389" t="s">
        <v>152</v>
      </c>
      <c r="AU2" s="389" t="s">
        <v>153</v>
      </c>
      <c r="AW2" s="16" t="s">
        <v>61</v>
      </c>
      <c r="AX2" s="17" t="s">
        <v>62</v>
      </c>
      <c r="AY2" s="17" t="s">
        <v>63</v>
      </c>
      <c r="AZ2" s="17" t="s">
        <v>64</v>
      </c>
      <c r="BA2" s="17" t="s">
        <v>65</v>
      </c>
      <c r="BB2" s="17" t="s">
        <v>66</v>
      </c>
      <c r="BC2" s="17" t="s">
        <v>67</v>
      </c>
      <c r="BD2" s="17" t="s">
        <v>68</v>
      </c>
      <c r="BE2" s="20" t="s">
        <v>69</v>
      </c>
      <c r="BF2" s="21"/>
      <c r="BG2" s="21"/>
      <c r="BH2" s="17" t="s">
        <v>61</v>
      </c>
      <c r="BI2" s="17" t="s">
        <v>62</v>
      </c>
      <c r="BJ2" s="17" t="s">
        <v>63</v>
      </c>
      <c r="BK2" s="17" t="s">
        <v>64</v>
      </c>
      <c r="BL2" s="17" t="s">
        <v>65</v>
      </c>
      <c r="BM2" s="17" t="s">
        <v>66</v>
      </c>
      <c r="BN2" s="22" t="s">
        <v>67</v>
      </c>
      <c r="BO2" s="17" t="s">
        <v>70</v>
      </c>
      <c r="BP2" s="21"/>
      <c r="BQ2" s="21" t="s">
        <v>55</v>
      </c>
      <c r="BR2" s="21" t="s">
        <v>71</v>
      </c>
      <c r="BS2" s="7" t="s">
        <v>69</v>
      </c>
      <c r="BV2" s="10"/>
      <c r="BW2" s="10"/>
      <c r="BX2" s="10"/>
    </row>
    <row r="3" spans="1:76" s="30" customFormat="1" ht="26">
      <c r="A3" s="23" t="s">
        <v>167</v>
      </c>
      <c r="B3" s="24"/>
      <c r="C3" s="25"/>
      <c r="D3" s="25"/>
      <c r="E3" s="25"/>
      <c r="F3" s="25"/>
      <c r="G3" s="26"/>
      <c r="H3" s="26"/>
      <c r="I3" s="26"/>
      <c r="J3" s="26"/>
      <c r="K3" s="26"/>
      <c r="L3" s="27"/>
      <c r="M3" s="27"/>
      <c r="N3" s="27"/>
      <c r="O3" s="27"/>
      <c r="P3" s="25"/>
      <c r="Q3" s="25"/>
      <c r="R3" s="25"/>
      <c r="S3" s="25"/>
      <c r="T3" s="25"/>
      <c r="U3" s="25"/>
      <c r="V3" s="25"/>
      <c r="W3" s="25"/>
      <c r="X3" s="28"/>
      <c r="Y3" s="25"/>
      <c r="Z3" s="25"/>
      <c r="AA3" s="25"/>
      <c r="AB3" s="25"/>
      <c r="AC3" s="25"/>
      <c r="AD3" s="25"/>
      <c r="AE3" s="25"/>
      <c r="AF3" s="25"/>
      <c r="AG3" s="25"/>
      <c r="AH3" s="25"/>
      <c r="AI3" s="25"/>
      <c r="AJ3" s="25"/>
      <c r="AK3" s="25"/>
      <c r="AL3" s="25"/>
      <c r="AM3" s="25"/>
      <c r="AN3" s="25"/>
      <c r="AO3" s="25"/>
      <c r="AP3" s="25"/>
      <c r="AQ3" s="25"/>
      <c r="AR3" s="25"/>
      <c r="AS3" s="25"/>
      <c r="AT3" s="25"/>
      <c r="AU3" s="29"/>
      <c r="AW3" s="31"/>
      <c r="AX3" s="31"/>
      <c r="AY3" s="31"/>
      <c r="AZ3" s="31"/>
      <c r="BA3" s="31"/>
      <c r="BB3" s="31"/>
      <c r="BC3" s="32"/>
      <c r="BD3" s="32"/>
      <c r="BE3" s="32"/>
      <c r="BO3" s="31"/>
      <c r="BV3" s="33"/>
      <c r="BW3" s="34"/>
      <c r="BX3" s="34"/>
    </row>
    <row r="4" spans="1:76">
      <c r="A4" s="35" t="s">
        <v>168</v>
      </c>
      <c r="B4" s="36" t="s">
        <v>175</v>
      </c>
      <c r="C4" s="37">
        <v>3.26</v>
      </c>
      <c r="D4" s="37">
        <v>5.4939999999999998</v>
      </c>
      <c r="E4" s="37">
        <v>6.78</v>
      </c>
      <c r="F4" s="37">
        <v>7.0289999999999999</v>
      </c>
      <c r="G4" s="37">
        <v>7.51</v>
      </c>
      <c r="H4" s="37">
        <f>'Historical Financials USD_EN'!H4</f>
        <v>8.7759999999999998</v>
      </c>
      <c r="I4" s="37">
        <v>10.470313663308314</v>
      </c>
      <c r="J4" s="37">
        <v>10.691965558165966</v>
      </c>
      <c r="K4" s="37">
        <v>13.055700536732774</v>
      </c>
      <c r="L4" s="38">
        <v>14.818327045931488</v>
      </c>
      <c r="M4" s="38">
        <v>17.29521841196534</v>
      </c>
      <c r="N4" s="39"/>
      <c r="O4" s="39"/>
      <c r="P4" s="40"/>
      <c r="Q4" s="40"/>
      <c r="R4" s="40"/>
      <c r="S4" s="40"/>
      <c r="T4" s="40"/>
      <c r="U4" s="40"/>
      <c r="V4" s="40"/>
      <c r="W4" s="40"/>
      <c r="X4" s="40"/>
      <c r="Y4" s="40"/>
      <c r="Z4" s="40"/>
      <c r="AA4" s="40"/>
      <c r="AB4" s="40"/>
      <c r="AC4" s="40"/>
      <c r="AD4" s="40"/>
      <c r="AE4" s="40"/>
      <c r="AF4" s="40"/>
      <c r="AG4" s="40"/>
      <c r="AH4" s="40"/>
      <c r="AI4" s="40"/>
      <c r="AJ4" s="41"/>
      <c r="AK4" s="41"/>
      <c r="AL4" s="41"/>
      <c r="AM4" s="41"/>
      <c r="AN4" s="41"/>
      <c r="AO4" s="41"/>
      <c r="AP4" s="41"/>
      <c r="AQ4" s="41"/>
      <c r="AR4" s="41"/>
      <c r="AS4" s="41"/>
      <c r="AT4" s="41"/>
      <c r="AU4" s="42"/>
      <c r="AW4" s="43"/>
      <c r="AX4" s="43"/>
      <c r="AY4" s="43"/>
      <c r="AZ4" s="43"/>
      <c r="BA4" s="43"/>
      <c r="BB4" s="43"/>
      <c r="BC4" s="44"/>
      <c r="BD4" s="45"/>
      <c r="BE4" s="45"/>
      <c r="BF4" s="46"/>
      <c r="BG4" s="46"/>
      <c r="BH4" s="46"/>
      <c r="BI4" s="46"/>
      <c r="BJ4" s="46"/>
      <c r="BK4" s="46"/>
      <c r="BM4" s="46"/>
      <c r="BN4" s="46"/>
      <c r="BO4" s="43"/>
      <c r="BP4" s="46"/>
      <c r="BQ4" s="46"/>
      <c r="BR4" s="46"/>
    </row>
    <row r="5" spans="1:76">
      <c r="A5" s="35" t="s">
        <v>169</v>
      </c>
      <c r="B5" s="36" t="s">
        <v>175</v>
      </c>
      <c r="C5" s="37">
        <v>3.260861095890411</v>
      </c>
      <c r="D5" s="37">
        <v>5.0987422999999996</v>
      </c>
      <c r="E5" s="37">
        <v>6.2811430557377044</v>
      </c>
      <c r="F5" s="37">
        <v>6.8188870000000001</v>
      </c>
      <c r="G5" s="37">
        <f>SUM(T5:W5)</f>
        <v>7.3134799999999993</v>
      </c>
      <c r="H5" s="37">
        <f>SUM(X5:AA5)</f>
        <v>8.2030046986301386</v>
      </c>
      <c r="I5" s="37">
        <v>10.178894686942215</v>
      </c>
      <c r="J5" s="37">
        <v>10.380801593413699</v>
      </c>
      <c r="K5" s="37">
        <v>11.846721627691677</v>
      </c>
      <c r="L5" s="47">
        <v>14.548759004835595</v>
      </c>
      <c r="M5" s="47">
        <v>17.261264758427206</v>
      </c>
      <c r="N5" s="47">
        <f>SUM(AN5:AQ5)</f>
        <v>14.548759004835595</v>
      </c>
      <c r="O5" s="47">
        <f>SUM(AR5:AU5)</f>
        <v>17.26126475842721</v>
      </c>
      <c r="P5" s="37">
        <v>1.67126317</v>
      </c>
      <c r="Q5" s="37">
        <v>1.6925056200000004</v>
      </c>
      <c r="R5" s="37">
        <v>1.712436001095889</v>
      </c>
      <c r="S5" s="37">
        <v>1.7426822089041107</v>
      </c>
      <c r="T5" s="37">
        <v>1.7105372100000003</v>
      </c>
      <c r="U5" s="37">
        <v>1.8487242999999998</v>
      </c>
      <c r="V5" s="37">
        <v>1.8982822399999999</v>
      </c>
      <c r="W5" s="37">
        <v>1.8559362500000001</v>
      </c>
      <c r="X5" s="37">
        <v>1.8601375068493151</v>
      </c>
      <c r="Y5" s="37">
        <v>2.0221659753424661</v>
      </c>
      <c r="Z5" s="37">
        <v>2.157687594520548</v>
      </c>
      <c r="AA5" s="37">
        <v>2.1630136219178082</v>
      </c>
      <c r="AB5" s="37">
        <v>2.2045906940386901</v>
      </c>
      <c r="AC5" s="37">
        <v>2.6595395708522105</v>
      </c>
      <c r="AD5" s="37">
        <v>2.6688661836283969</v>
      </c>
      <c r="AE5" s="37">
        <f>'Historical Financials USD_EN'!AE5</f>
        <v>2.6458982384229173</v>
      </c>
      <c r="AF5" s="37">
        <v>2.5281743660283835</v>
      </c>
      <c r="AG5" s="37">
        <v>2.5673803761454876</v>
      </c>
      <c r="AH5" s="37">
        <v>2.6012438064418326</v>
      </c>
      <c r="AI5" s="37">
        <f>J5-AF5-AG5-AH5</f>
        <v>2.6840030447979952</v>
      </c>
      <c r="AJ5" s="37">
        <v>2.659591722756026</v>
      </c>
      <c r="AK5" s="37">
        <v>2.770971289842965</v>
      </c>
      <c r="AL5" s="37">
        <v>3.146663733642233</v>
      </c>
      <c r="AM5" s="37">
        <v>3.2694948814504534</v>
      </c>
      <c r="AN5" s="37">
        <v>3.4967181276910315</v>
      </c>
      <c r="AO5" s="37">
        <v>3.6323109643000802</v>
      </c>
      <c r="AP5" s="37">
        <v>3.8821864694022752</v>
      </c>
      <c r="AQ5" s="37">
        <f>L5-(AN5+AO5+AP5)</f>
        <v>3.5375434434422086</v>
      </c>
      <c r="AR5" s="37">
        <v>4.3206113856548596</v>
      </c>
      <c r="AS5" s="37">
        <v>4.2816442230411385</v>
      </c>
      <c r="AT5" s="37">
        <v>4.3286136773246211</v>
      </c>
      <c r="AU5" s="48">
        <v>4.3303954724065887</v>
      </c>
      <c r="AV5" s="49"/>
      <c r="AW5" s="50">
        <f>AB5+AC5</f>
        <v>4.8641302648909006</v>
      </c>
      <c r="AX5" s="50">
        <f>AD5+AE5</f>
        <v>5.3147644220513142</v>
      </c>
      <c r="AY5" s="50">
        <f>AF5+AG5</f>
        <v>5.0955547421738707</v>
      </c>
      <c r="AZ5" s="50">
        <f>AH5+AI5</f>
        <v>5.2852468512398278</v>
      </c>
      <c r="BA5" s="50">
        <f>AJ5+AK5</f>
        <v>5.4305630125989914</v>
      </c>
      <c r="BB5" s="50">
        <f>AL5+AM5</f>
        <v>6.4161586150926864</v>
      </c>
      <c r="BC5" s="51">
        <f>AN5+AO5</f>
        <v>7.1290290919911117</v>
      </c>
      <c r="BD5" s="52"/>
      <c r="BE5" s="53">
        <v>11.011215561393387</v>
      </c>
      <c r="BF5" s="46"/>
      <c r="BG5" s="46"/>
      <c r="BH5" s="46">
        <v>0</v>
      </c>
      <c r="BI5" s="46">
        <v>0</v>
      </c>
      <c r="BJ5" s="46">
        <v>0</v>
      </c>
      <c r="BK5" s="46">
        <v>0</v>
      </c>
      <c r="BL5" s="46">
        <v>0</v>
      </c>
      <c r="BM5" s="46">
        <v>-5.2252862656126888</v>
      </c>
      <c r="BN5" s="46">
        <v>4.422918918931515</v>
      </c>
      <c r="BO5" s="53">
        <v>3.6722264694022777</v>
      </c>
      <c r="BP5" s="46"/>
      <c r="BQ5" s="46">
        <v>0.10671999999999998</v>
      </c>
      <c r="BR5" s="46"/>
      <c r="BS5" s="8">
        <v>0.20996000000000001</v>
      </c>
    </row>
    <row r="6" spans="1:76">
      <c r="A6" s="35" t="s">
        <v>170</v>
      </c>
      <c r="B6" s="36" t="s">
        <v>175</v>
      </c>
      <c r="C6" s="54">
        <v>3.1855030000000002</v>
      </c>
      <c r="D6" s="54">
        <v>4.3613119999999999</v>
      </c>
      <c r="E6" s="54">
        <v>5.2548760000000003</v>
      </c>
      <c r="F6" s="54">
        <v>5.8039160000000001</v>
      </c>
      <c r="G6" s="54">
        <f>SUM(T6:W6)</f>
        <v>6.2494175399999996</v>
      </c>
      <c r="H6" s="54">
        <f>SUM(X6:AA6)</f>
        <v>7.023597275263648</v>
      </c>
      <c r="I6" s="54">
        <v>8.728926665510043</v>
      </c>
      <c r="J6" s="54">
        <v>9.1032677084520284</v>
      </c>
      <c r="K6" s="54">
        <v>10.419398600419296</v>
      </c>
      <c r="L6" s="55">
        <v>12.33950243619735</v>
      </c>
      <c r="M6" s="55">
        <v>13.716188146035622</v>
      </c>
      <c r="N6" s="55">
        <f>SUM(AN6:AQ6)</f>
        <v>12.33950243619735</v>
      </c>
      <c r="O6" s="55">
        <f>SUM(AR6:AU6)</f>
        <v>13.716188146035618</v>
      </c>
      <c r="P6" s="54">
        <v>1.4233449847838788</v>
      </c>
      <c r="Q6" s="54">
        <v>1.4457370687095275</v>
      </c>
      <c r="R6" s="54">
        <v>1.470999958875725</v>
      </c>
      <c r="S6" s="54">
        <v>1.4638338576308696</v>
      </c>
      <c r="T6" s="54">
        <v>1.5054495400000001</v>
      </c>
      <c r="U6" s="54">
        <v>1.5868450000000001</v>
      </c>
      <c r="V6" s="54">
        <v>1.6325160000000001</v>
      </c>
      <c r="W6" s="54">
        <v>1.524607</v>
      </c>
      <c r="X6" s="54">
        <v>1.6267209389142077</v>
      </c>
      <c r="Y6" s="54">
        <v>1.8145852072488726</v>
      </c>
      <c r="Z6" s="54">
        <v>1.8015288626199988</v>
      </c>
      <c r="AA6" s="54">
        <v>1.7807622664805691</v>
      </c>
      <c r="AB6" s="54">
        <v>1.7647709200019872</v>
      </c>
      <c r="AC6" s="54">
        <v>2.3193589555325862</v>
      </c>
      <c r="AD6" s="54">
        <v>2.3795751199698389</v>
      </c>
      <c r="AE6" s="54">
        <f>'Historical Financials USD_EN'!AE6</f>
        <v>2.2652216700056305</v>
      </c>
      <c r="AF6" s="54">
        <v>2.1881375496729887</v>
      </c>
      <c r="AG6" s="54">
        <v>2.2228976203174389</v>
      </c>
      <c r="AH6" s="54">
        <v>2.3866285300104808</v>
      </c>
      <c r="AI6" s="54">
        <f>J6-AF6-AG6-AH6</f>
        <v>2.3056040084511196</v>
      </c>
      <c r="AJ6" s="54">
        <v>2.325123570352289</v>
      </c>
      <c r="AK6" s="54">
        <v>2.5462493404533282</v>
      </c>
      <c r="AL6" s="54">
        <v>2.7299829088126062</v>
      </c>
      <c r="AM6" s="54">
        <v>2.8180427808010728</v>
      </c>
      <c r="AN6" s="54">
        <v>2.9662154634429299</v>
      </c>
      <c r="AO6" s="54">
        <v>3.1478780257755492</v>
      </c>
      <c r="AP6" s="54">
        <v>3.3450166773252423</v>
      </c>
      <c r="AQ6" s="54">
        <f>L6-(AN6+AO6+AP6)</f>
        <v>2.8803922696536279</v>
      </c>
      <c r="AR6" s="54">
        <v>3.3113336544278331</v>
      </c>
      <c r="AS6" s="54">
        <v>3.2393508690869788</v>
      </c>
      <c r="AT6" s="54">
        <v>3.6807895388665575</v>
      </c>
      <c r="AU6" s="56">
        <v>3.4847140836542487</v>
      </c>
      <c r="AW6" s="57">
        <f>AB6+AC6</f>
        <v>4.0841298755345736</v>
      </c>
      <c r="AX6" s="57">
        <f>AD6+AE6</f>
        <v>4.6447967899754694</v>
      </c>
      <c r="AY6" s="57">
        <f>AF6+AG6</f>
        <v>4.4110351699904271</v>
      </c>
      <c r="AZ6" s="57">
        <f>AH6+AI6</f>
        <v>4.6922325384616004</v>
      </c>
      <c r="BA6" s="57">
        <f>AJ6+AK6</f>
        <v>4.8713729108056167</v>
      </c>
      <c r="BB6" s="57">
        <f>AL6+AM6</f>
        <v>5.548025689613679</v>
      </c>
      <c r="BC6" s="58">
        <f>AN6+AO6</f>
        <v>6.1140934892184795</v>
      </c>
      <c r="BD6" s="59"/>
      <c r="BE6" s="57">
        <v>9.4591101665437218</v>
      </c>
      <c r="BF6" s="46"/>
      <c r="BG6" s="46"/>
      <c r="BH6" s="46">
        <v>0</v>
      </c>
      <c r="BI6" s="46">
        <v>0</v>
      </c>
      <c r="BJ6" s="46">
        <v>0</v>
      </c>
      <c r="BK6" s="46">
        <v>0</v>
      </c>
      <c r="BL6" s="46">
        <v>0</v>
      </c>
      <c r="BM6" s="46">
        <v>-5.046467298406716</v>
      </c>
      <c r="BN6" s="46">
        <v>3.6767974214829851</v>
      </c>
      <c r="BO6" s="60">
        <v>3.2194926773252437</v>
      </c>
      <c r="BP6" s="46"/>
      <c r="BQ6" s="46">
        <v>6.5174999999999997E-2</v>
      </c>
      <c r="BR6" s="46"/>
      <c r="BS6" s="46">
        <v>0.125524</v>
      </c>
    </row>
    <row r="7" spans="1:76" s="66" customFormat="1">
      <c r="A7" s="61" t="s">
        <v>171</v>
      </c>
      <c r="B7" s="62" t="s">
        <v>78</v>
      </c>
      <c r="C7" s="63">
        <f>C6/C5</f>
        <v>0.97689012390457763</v>
      </c>
      <c r="D7" s="63">
        <f t="shared" ref="D7:AB7" si="0">D6/D5</f>
        <v>0.85537015667569627</v>
      </c>
      <c r="E7" s="63">
        <f t="shared" si="0"/>
        <v>0.83661141823537533</v>
      </c>
      <c r="F7" s="63">
        <f t="shared" si="0"/>
        <v>0.85115298141764195</v>
      </c>
      <c r="G7" s="63">
        <f t="shared" si="0"/>
        <v>0.85450668354873471</v>
      </c>
      <c r="H7" s="63">
        <f t="shared" si="0"/>
        <v>0.85622251032436369</v>
      </c>
      <c r="I7" s="63">
        <f t="shared" si="0"/>
        <v>0.85755152538396595</v>
      </c>
      <c r="J7" s="63">
        <f t="shared" si="0"/>
        <v>0.87693302164909626</v>
      </c>
      <c r="K7" s="63">
        <f t="shared" si="0"/>
        <v>0.87951746718383106</v>
      </c>
      <c r="L7" s="64">
        <f t="shared" si="0"/>
        <v>0.84814810885904757</v>
      </c>
      <c r="M7" s="64">
        <f t="shared" si="0"/>
        <v>0.79462242993168708</v>
      </c>
      <c r="N7" s="64">
        <f t="shared" si="0"/>
        <v>0.84814810885904757</v>
      </c>
      <c r="O7" s="64">
        <f t="shared" si="0"/>
        <v>0.79462242993168664</v>
      </c>
      <c r="P7" s="63">
        <f t="shared" si="0"/>
        <v>0.85165820101443324</v>
      </c>
      <c r="Q7" s="63">
        <f t="shared" si="0"/>
        <v>0.85419927214748459</v>
      </c>
      <c r="R7" s="63">
        <f t="shared" si="0"/>
        <v>0.85901018078009639</v>
      </c>
      <c r="S7" s="63">
        <f t="shared" si="0"/>
        <v>0.83998898373525288</v>
      </c>
      <c r="T7" s="63">
        <f t="shared" si="0"/>
        <v>0.88010335653557625</v>
      </c>
      <c r="U7" s="63">
        <f t="shared" si="0"/>
        <v>0.85834594157711908</v>
      </c>
      <c r="V7" s="63">
        <f t="shared" si="0"/>
        <v>0.85999645658592905</v>
      </c>
      <c r="W7" s="63">
        <f t="shared" si="0"/>
        <v>0.821475953174577</v>
      </c>
      <c r="X7" s="63">
        <f t="shared" si="0"/>
        <v>0.87451649833647704</v>
      </c>
      <c r="Y7" s="63">
        <f t="shared" si="0"/>
        <v>0.89734731440210369</v>
      </c>
      <c r="Z7" s="63">
        <f t="shared" si="0"/>
        <v>0.8349349865082345</v>
      </c>
      <c r="AA7" s="63">
        <f t="shared" si="0"/>
        <v>0.82327834112375087</v>
      </c>
      <c r="AB7" s="63">
        <f t="shared" si="0"/>
        <v>0.80049821709490343</v>
      </c>
      <c r="AC7" s="63">
        <v>0.87209041029210244</v>
      </c>
      <c r="AD7" s="63">
        <f t="shared" ref="AD7:AU7" si="1">AD6/AD5</f>
        <v>0.89160525715633343</v>
      </c>
      <c r="AE7" s="63">
        <f t="shared" si="1"/>
        <v>0.85612577124500888</v>
      </c>
      <c r="AF7" s="63">
        <f t="shared" si="1"/>
        <v>0.86550104260032779</v>
      </c>
      <c r="AG7" s="63">
        <f t="shared" si="1"/>
        <v>0.86582324963267243</v>
      </c>
      <c r="AH7" s="63">
        <f t="shared" si="1"/>
        <v>0.91749513217489675</v>
      </c>
      <c r="AI7" s="63">
        <f t="shared" si="1"/>
        <v>0.85901691241361655</v>
      </c>
      <c r="AJ7" s="63">
        <f t="shared" si="1"/>
        <v>0.87424079059129367</v>
      </c>
      <c r="AK7" s="63">
        <f t="shared" si="1"/>
        <v>0.91890137937792482</v>
      </c>
      <c r="AL7" s="63">
        <f t="shared" si="1"/>
        <v>0.86758012291725795</v>
      </c>
      <c r="AM7" s="63">
        <f t="shared" si="1"/>
        <v>0.8619199243250989</v>
      </c>
      <c r="AN7" s="63">
        <f t="shared" si="1"/>
        <v>0.8482855509436199</v>
      </c>
      <c r="AO7" s="63">
        <f t="shared" si="1"/>
        <v>0.86663230563524241</v>
      </c>
      <c r="AP7" s="63">
        <f t="shared" si="1"/>
        <v>0.86163215077102184</v>
      </c>
      <c r="AQ7" s="63">
        <f t="shared" si="1"/>
        <v>0.81423516508135396</v>
      </c>
      <c r="AR7" s="63">
        <f t="shared" si="1"/>
        <v>0.76640395510274439</v>
      </c>
      <c r="AS7" s="63">
        <f t="shared" si="1"/>
        <v>0.75656703367711242</v>
      </c>
      <c r="AT7" s="63">
        <f t="shared" si="1"/>
        <v>0.8503391185377247</v>
      </c>
      <c r="AU7" s="65">
        <f t="shared" si="1"/>
        <v>0.80471035633095234</v>
      </c>
      <c r="AW7" s="67">
        <f t="shared" ref="AW7:BC7" si="2">AW6/AW5</f>
        <v>0.83964237245323403</v>
      </c>
      <c r="AX7" s="67">
        <f t="shared" si="2"/>
        <v>0.87394217713656241</v>
      </c>
      <c r="AY7" s="67">
        <f t="shared" si="2"/>
        <v>0.86566338567262391</v>
      </c>
      <c r="AZ7" s="67">
        <f t="shared" si="2"/>
        <v>0.8877981805827827</v>
      </c>
      <c r="BA7" s="67">
        <f t="shared" si="2"/>
        <v>0.89702907405805898</v>
      </c>
      <c r="BB7" s="67">
        <f t="shared" si="2"/>
        <v>0.86469584410882483</v>
      </c>
      <c r="BC7" s="68">
        <f t="shared" si="2"/>
        <v>0.8576334042579753</v>
      </c>
      <c r="BD7" s="69"/>
      <c r="BE7" s="69"/>
      <c r="BF7" s="46"/>
      <c r="BG7" s="46"/>
      <c r="BH7" s="46">
        <v>0</v>
      </c>
      <c r="BI7" s="46">
        <v>0</v>
      </c>
      <c r="BJ7" s="46">
        <v>0</v>
      </c>
      <c r="BK7" s="46">
        <v>0</v>
      </c>
      <c r="BL7" s="46">
        <v>0</v>
      </c>
      <c r="BM7" s="46">
        <v>-4.5370998674564844E-2</v>
      </c>
      <c r="BN7" s="46">
        <v>-4.303061600245095E-2</v>
      </c>
      <c r="BO7" s="67">
        <f>BO6/BO5</f>
        <v>0.87671408725760736</v>
      </c>
      <c r="BP7" s="46"/>
      <c r="BQ7" s="46"/>
      <c r="BR7" s="46"/>
      <c r="BV7" s="70"/>
      <c r="BW7" s="34"/>
      <c r="BX7" s="34"/>
    </row>
    <row r="8" spans="1:76">
      <c r="A8" s="35" t="s">
        <v>172</v>
      </c>
      <c r="B8" s="36" t="s">
        <v>176</v>
      </c>
      <c r="C8" s="71">
        <v>31.701000000000001</v>
      </c>
      <c r="D8" s="71">
        <v>30.496700000000001</v>
      </c>
      <c r="E8" s="71">
        <v>31.087</v>
      </c>
      <c r="F8" s="71">
        <v>30.729800000000001</v>
      </c>
      <c r="G8" s="71">
        <v>32.480800000000002</v>
      </c>
      <c r="H8" s="71">
        <v>34.286099999999998</v>
      </c>
      <c r="I8" s="71">
        <v>35.289706557377052</v>
      </c>
      <c r="J8" s="71">
        <v>33.933399999999999</v>
      </c>
      <c r="K8" s="71">
        <v>32.322000000000003</v>
      </c>
      <c r="L8" s="72">
        <v>31.045200000000001</v>
      </c>
      <c r="M8" s="72">
        <v>31.293399999999998</v>
      </c>
      <c r="N8" s="72">
        <f>L8</f>
        <v>31.045200000000001</v>
      </c>
      <c r="O8" s="72">
        <f>M8</f>
        <v>31.293399999999998</v>
      </c>
      <c r="P8" s="71">
        <v>29.805745161290321</v>
      </c>
      <c r="Q8" s="71">
        <v>29.906706779661032</v>
      </c>
      <c r="R8" s="71">
        <v>31.478965079365075</v>
      </c>
      <c r="S8" s="71">
        <v>31.69132459016393</v>
      </c>
      <c r="T8" s="71">
        <v>32.66654193548387</v>
      </c>
      <c r="U8" s="71">
        <v>32.45390508474577</v>
      </c>
      <c r="V8" s="71">
        <v>32.099451612903231</v>
      </c>
      <c r="W8" s="71">
        <v>32.702045161290329</v>
      </c>
      <c r="X8" s="71">
        <v>32.646173770491792</v>
      </c>
      <c r="Y8" s="71">
        <v>33.287399999999998</v>
      </c>
      <c r="Z8" s="71">
        <v>35.255120634920651</v>
      </c>
      <c r="AA8" s="71">
        <v>35.83311129032257</v>
      </c>
      <c r="AB8" s="71">
        <v>35.646999999999998</v>
      </c>
      <c r="AC8" s="71">
        <v>35.286499999999997</v>
      </c>
      <c r="AD8" s="71">
        <v>34.829500000000003</v>
      </c>
      <c r="AE8" s="71">
        <v>35.389843548387091</v>
      </c>
      <c r="AF8" s="71">
        <v>35.106046774193558</v>
      </c>
      <c r="AG8" s="71">
        <v>34.286299999999997</v>
      </c>
      <c r="AH8" s="71">
        <v>33.373800000000003</v>
      </c>
      <c r="AI8" s="71">
        <v>32.947000000000003</v>
      </c>
      <c r="AJ8" s="71">
        <v>31.542200000000001</v>
      </c>
      <c r="AK8" s="71">
        <v>31.9468</v>
      </c>
      <c r="AL8" s="71">
        <v>32.975000000000001</v>
      </c>
      <c r="AM8" s="71">
        <v>32.819699999999997</v>
      </c>
      <c r="AN8" s="71">
        <v>31.624500000000001</v>
      </c>
      <c r="AO8" s="71">
        <v>31.592500000000001</v>
      </c>
      <c r="AP8" s="71">
        <v>30.712299999999999</v>
      </c>
      <c r="AQ8" s="71">
        <v>30.279800000000002</v>
      </c>
      <c r="AR8" s="71">
        <v>31.2835</v>
      </c>
      <c r="AS8" s="71">
        <v>31.942621666666682</v>
      </c>
      <c r="AT8" s="71">
        <v>31.326799999999999</v>
      </c>
      <c r="AU8" s="73">
        <v>30.620999999999999</v>
      </c>
      <c r="AW8" s="74">
        <v>35.4758</v>
      </c>
      <c r="AX8" s="74">
        <v>35.109699999999997</v>
      </c>
      <c r="AY8" s="74">
        <v>34.7029</v>
      </c>
      <c r="AZ8" s="74">
        <v>33.163899999999998</v>
      </c>
      <c r="BA8" s="75">
        <v>31.741199999999999</v>
      </c>
      <c r="BB8" s="74">
        <v>33.163899999999998</v>
      </c>
      <c r="BC8" s="76">
        <v>31.609000000000002</v>
      </c>
      <c r="BD8" s="77"/>
      <c r="BE8" s="74">
        <v>31.3003</v>
      </c>
      <c r="BF8" s="46"/>
      <c r="BG8" s="46"/>
      <c r="BH8" s="46">
        <v>0</v>
      </c>
      <c r="BI8" s="46">
        <v>0</v>
      </c>
      <c r="BJ8" s="46">
        <v>0</v>
      </c>
      <c r="BK8" s="46">
        <v>0</v>
      </c>
      <c r="BL8" s="46">
        <v>0</v>
      </c>
      <c r="BM8" s="46">
        <v>0.66389999999999816</v>
      </c>
      <c r="BN8" s="46">
        <v>-0.89099999999999824</v>
      </c>
      <c r="BO8" s="78">
        <v>30.712299999999999</v>
      </c>
      <c r="BP8" s="46"/>
      <c r="BQ8" s="46"/>
      <c r="BR8" s="79">
        <v>31.609000000000002</v>
      </c>
      <c r="BS8" s="79">
        <v>31.124400000000001</v>
      </c>
    </row>
    <row r="9" spans="1:76">
      <c r="A9" s="35" t="s">
        <v>173</v>
      </c>
      <c r="B9" s="36" t="s">
        <v>176</v>
      </c>
      <c r="C9" s="71">
        <v>30.151299999999999</v>
      </c>
      <c r="D9" s="71">
        <v>31.691199999999998</v>
      </c>
      <c r="E9" s="71">
        <v>30.631599999999999</v>
      </c>
      <c r="F9" s="71">
        <v>32.813600000000001</v>
      </c>
      <c r="G9" s="71">
        <v>32.963000000000001</v>
      </c>
      <c r="H9" s="71">
        <v>36.0886</v>
      </c>
      <c r="I9" s="71">
        <v>35.8307</v>
      </c>
      <c r="J9" s="71">
        <v>32.680900000000001</v>
      </c>
      <c r="K9" s="71">
        <v>32.449800000000003</v>
      </c>
      <c r="L9" s="72">
        <v>30.154</v>
      </c>
      <c r="M9" s="72">
        <v>30.037099999999999</v>
      </c>
      <c r="N9" s="72">
        <f>L9</f>
        <v>30.154</v>
      </c>
      <c r="O9" s="72">
        <f>M9</f>
        <v>30.037099999999999</v>
      </c>
      <c r="P9" s="71">
        <v>29.308499999999999</v>
      </c>
      <c r="Q9" s="71">
        <v>31.127099999999999</v>
      </c>
      <c r="R9" s="71">
        <v>31.390699999999999</v>
      </c>
      <c r="S9" s="71">
        <v>32.813600000000001</v>
      </c>
      <c r="T9" s="71">
        <v>32.443199999999997</v>
      </c>
      <c r="U9" s="71">
        <v>32.454999999999998</v>
      </c>
      <c r="V9" s="71">
        <v>32.3733</v>
      </c>
      <c r="W9" s="71">
        <v>32.963000000000001</v>
      </c>
      <c r="X9" s="71">
        <v>32.555100000000003</v>
      </c>
      <c r="Y9" s="71">
        <v>33.776800000000001</v>
      </c>
      <c r="Z9" s="71">
        <v>36.369599999999998</v>
      </c>
      <c r="AA9" s="71">
        <v>36.0886</v>
      </c>
      <c r="AB9" s="71">
        <v>35.239199999999997</v>
      </c>
      <c r="AC9" s="71">
        <v>35.180199999999999</v>
      </c>
      <c r="AD9" s="71">
        <v>34.6999</v>
      </c>
      <c r="AE9" s="71">
        <v>35.8307</v>
      </c>
      <c r="AF9" s="71">
        <v>34.450099999999999</v>
      </c>
      <c r="AG9" s="71">
        <v>33.981400000000001</v>
      </c>
      <c r="AH9" s="71">
        <v>33.368400000000001</v>
      </c>
      <c r="AI9" s="71">
        <f>J9</f>
        <v>32.680900000000001</v>
      </c>
      <c r="AJ9" s="71">
        <v>31.2318</v>
      </c>
      <c r="AK9" s="71">
        <v>33.167200000000001</v>
      </c>
      <c r="AL9" s="71">
        <v>32.406599999999997</v>
      </c>
      <c r="AM9" s="71">
        <v>32.449800000000003</v>
      </c>
      <c r="AN9" s="71">
        <v>31.811699999999998</v>
      </c>
      <c r="AO9" s="71">
        <v>30.744299999999999</v>
      </c>
      <c r="AP9" s="71">
        <v>30.591899999999999</v>
      </c>
      <c r="AQ9" s="71">
        <f>L9</f>
        <v>30.154</v>
      </c>
      <c r="AR9" s="71">
        <v>32.671199999999999</v>
      </c>
      <c r="AS9" s="71">
        <v>30.890499999999999</v>
      </c>
      <c r="AT9" s="71">
        <v>31.657900000000001</v>
      </c>
      <c r="AU9" s="73">
        <v>30.037099999999999</v>
      </c>
      <c r="AW9" s="74">
        <v>35.180199999999999</v>
      </c>
      <c r="AX9" s="74">
        <v>35.8307</v>
      </c>
      <c r="AY9" s="74">
        <v>33.981400000000001</v>
      </c>
      <c r="AZ9" s="74">
        <v>32.680900000000001</v>
      </c>
      <c r="BA9" s="75">
        <v>33.167200000000001</v>
      </c>
      <c r="BB9" s="74">
        <v>32.449800000000003</v>
      </c>
      <c r="BC9" s="79">
        <v>30.744299999999999</v>
      </c>
      <c r="BD9" s="77"/>
      <c r="BE9" s="74">
        <v>30.591899999999999</v>
      </c>
      <c r="BF9" s="46"/>
      <c r="BG9" s="46"/>
      <c r="BH9" s="46">
        <v>0</v>
      </c>
      <c r="BI9" s="46">
        <v>0</v>
      </c>
      <c r="BJ9" s="46">
        <v>0</v>
      </c>
      <c r="BK9" s="46">
        <v>0</v>
      </c>
      <c r="BL9" s="46">
        <v>0</v>
      </c>
      <c r="BM9" s="46">
        <v>-5.0199999999996692E-2</v>
      </c>
      <c r="BN9" s="46">
        <v>-1.7557000000000009</v>
      </c>
      <c r="BO9" s="78">
        <v>30.591899999999999</v>
      </c>
      <c r="BP9" s="46"/>
      <c r="BQ9" s="46">
        <f>BS9</f>
        <v>30.591899999999999</v>
      </c>
      <c r="BR9" s="79">
        <v>30.744299999999999</v>
      </c>
      <c r="BS9" s="79">
        <v>30.591899999999999</v>
      </c>
    </row>
    <row r="10" spans="1:76" s="30" customFormat="1" ht="26">
      <c r="A10" s="80" t="s">
        <v>174</v>
      </c>
      <c r="B10" s="81"/>
      <c r="C10" s="31"/>
      <c r="D10" s="31"/>
      <c r="E10" s="31"/>
      <c r="F10" s="31"/>
      <c r="G10" s="82"/>
      <c r="H10" s="82"/>
      <c r="I10" s="82"/>
      <c r="J10" s="82"/>
      <c r="K10" s="82"/>
      <c r="L10" s="83"/>
      <c r="M10" s="83"/>
      <c r="N10" s="83"/>
      <c r="O10" s="83"/>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84"/>
      <c r="AW10" s="31"/>
      <c r="AX10" s="31"/>
      <c r="AY10" s="31"/>
      <c r="AZ10" s="31"/>
      <c r="BA10" s="31"/>
      <c r="BB10" s="31"/>
      <c r="BC10" s="32"/>
      <c r="BD10" s="32"/>
      <c r="BE10" s="32"/>
      <c r="BF10" s="46"/>
      <c r="BG10" s="46"/>
      <c r="BH10" s="46">
        <v>0</v>
      </c>
      <c r="BI10" s="46">
        <v>0</v>
      </c>
      <c r="BJ10" s="46">
        <v>0</v>
      </c>
      <c r="BK10" s="46">
        <v>0</v>
      </c>
      <c r="BL10" s="46">
        <v>0</v>
      </c>
      <c r="BM10" s="46">
        <v>0</v>
      </c>
      <c r="BN10" s="46">
        <v>0</v>
      </c>
      <c r="BO10" s="31"/>
      <c r="BP10" s="46"/>
      <c r="BQ10" s="46"/>
      <c r="BR10" s="46"/>
      <c r="BV10" s="33"/>
      <c r="BW10" s="34"/>
      <c r="BX10" s="34"/>
    </row>
    <row r="11" spans="1:76">
      <c r="A11" s="35"/>
      <c r="B11" s="36"/>
      <c r="C11" s="85"/>
      <c r="D11" s="85"/>
      <c r="E11" s="85"/>
      <c r="F11" s="85"/>
      <c r="G11" s="85"/>
      <c r="H11" s="85"/>
      <c r="I11" s="85"/>
      <c r="J11" s="85"/>
      <c r="K11" s="85"/>
      <c r="L11" s="86"/>
      <c r="M11" s="86"/>
      <c r="N11" s="86"/>
      <c r="O11" s="86"/>
      <c r="P11" s="87"/>
      <c r="Q11" s="87"/>
      <c r="R11" s="87"/>
      <c r="S11" s="87"/>
      <c r="T11" s="88"/>
      <c r="U11" s="88"/>
      <c r="V11" s="88"/>
      <c r="W11" s="88"/>
      <c r="X11" s="88"/>
      <c r="Y11" s="88"/>
      <c r="Z11" s="88"/>
      <c r="AA11" s="88"/>
      <c r="AB11" s="88"/>
      <c r="AC11" s="88"/>
      <c r="AD11" s="87"/>
      <c r="AE11" s="88"/>
      <c r="AF11" s="88"/>
      <c r="AG11" s="88"/>
      <c r="AH11" s="88"/>
      <c r="AI11" s="88"/>
      <c r="AJ11" s="88"/>
      <c r="AK11" s="88"/>
      <c r="AL11" s="88"/>
      <c r="AM11" s="88"/>
      <c r="AN11" s="88"/>
      <c r="AO11" s="88"/>
      <c r="AP11" s="88"/>
      <c r="AQ11" s="88"/>
      <c r="AR11" s="88"/>
      <c r="AS11" s="88"/>
      <c r="AT11" s="88"/>
      <c r="AU11" s="89"/>
      <c r="AW11" s="90"/>
      <c r="AX11" s="90"/>
      <c r="AY11" s="90"/>
      <c r="AZ11" s="90"/>
      <c r="BA11" s="90"/>
      <c r="BB11" s="90"/>
      <c r="BC11" s="91"/>
      <c r="BD11" s="92"/>
      <c r="BE11" s="92"/>
      <c r="BF11" s="46"/>
      <c r="BG11" s="46"/>
      <c r="BH11" s="46">
        <v>0</v>
      </c>
      <c r="BI11" s="46">
        <v>0</v>
      </c>
      <c r="BJ11" s="46">
        <v>0</v>
      </c>
      <c r="BK11" s="46">
        <v>0</v>
      </c>
      <c r="BL11" s="46">
        <v>0</v>
      </c>
      <c r="BM11" s="46">
        <v>0</v>
      </c>
      <c r="BN11" s="46">
        <v>0</v>
      </c>
      <c r="BO11" s="90"/>
      <c r="BP11" s="46"/>
      <c r="BQ11" s="46"/>
      <c r="BR11" s="46"/>
    </row>
    <row r="12" spans="1:76">
      <c r="A12" s="93" t="s">
        <v>177</v>
      </c>
      <c r="B12" s="94" t="s">
        <v>178</v>
      </c>
      <c r="C12" s="95">
        <v>96858</v>
      </c>
      <c r="D12" s="95">
        <v>186096</v>
      </c>
      <c r="E12" s="95">
        <v>210728.984</v>
      </c>
      <c r="F12" s="95">
        <v>229120.448</v>
      </c>
      <c r="G12" s="95">
        <v>243907.21766484791</v>
      </c>
      <c r="H12" s="95">
        <v>234697.94899999999</v>
      </c>
      <c r="I12" s="95">
        <v>254619.53899999999</v>
      </c>
      <c r="J12" s="95">
        <v>286332.272</v>
      </c>
      <c r="K12" s="95">
        <v>347170.9003483</v>
      </c>
      <c r="L12" s="96">
        <v>352692.44799999997</v>
      </c>
      <c r="M12" s="96">
        <v>331512.90667300002</v>
      </c>
      <c r="N12" s="96">
        <f>SUM(AN12:AQ12)</f>
        <v>352692.44799999997</v>
      </c>
      <c r="O12" s="96">
        <f>SUM(AR12:AU12)</f>
        <v>331512.90667299996</v>
      </c>
      <c r="P12" s="95">
        <v>55494</v>
      </c>
      <c r="Q12" s="95">
        <v>56807.148000000001</v>
      </c>
      <c r="R12" s="95">
        <v>59181.069999999992</v>
      </c>
      <c r="S12" s="95">
        <v>57638.23000000001</v>
      </c>
      <c r="T12" s="95">
        <v>61646.606</v>
      </c>
      <c r="U12" s="95">
        <v>64029.859889935993</v>
      </c>
      <c r="V12" s="95">
        <v>63606.215110064019</v>
      </c>
      <c r="W12" s="95">
        <v>54624.536664847896</v>
      </c>
      <c r="X12" s="95">
        <v>53660.3648109368</v>
      </c>
      <c r="Y12" s="95">
        <v>61225.241189063199</v>
      </c>
      <c r="Z12" s="95">
        <v>62333.540304536982</v>
      </c>
      <c r="AA12" s="95">
        <v>57478.802695463004</v>
      </c>
      <c r="AB12" s="95">
        <v>57164.231830578989</v>
      </c>
      <c r="AC12" s="95">
        <v>66730.030342933402</v>
      </c>
      <c r="AD12" s="95">
        <v>65435.834507806205</v>
      </c>
      <c r="AE12" s="95">
        <v>65289.440000000002</v>
      </c>
      <c r="AF12" s="95">
        <v>71650.278999999995</v>
      </c>
      <c r="AG12" s="95">
        <v>71660.810000000012</v>
      </c>
      <c r="AH12" s="95">
        <v>72604.546000000002</v>
      </c>
      <c r="AI12" s="95">
        <f>J12-AF12-AG12-AH12</f>
        <v>70416.637000000017</v>
      </c>
      <c r="AJ12" s="95">
        <v>76143.351999999999</v>
      </c>
      <c r="AK12" s="95">
        <v>83590.938999999998</v>
      </c>
      <c r="AL12" s="95">
        <v>96000.728879000002</v>
      </c>
      <c r="AM12" s="95">
        <v>91435.880469299998</v>
      </c>
      <c r="AN12" s="95">
        <f>'Historical Financials USD_EN'!AN12*'Historical Financials THB_TH'!$AN$8</f>
        <v>95810.293048000007</v>
      </c>
      <c r="AO12" s="95">
        <v>92556.791738030253</v>
      </c>
      <c r="AP12" s="95">
        <v>86816.79021396974</v>
      </c>
      <c r="AQ12" s="95">
        <f>L12-(AN12+AO12+AP12)</f>
        <v>77508.572999999975</v>
      </c>
      <c r="AR12" s="95">
        <f>'Historical Financials USD_EN'!AR12*'Historical Financials THB_TH'!$AR$8</f>
        <v>92023.667285999996</v>
      </c>
      <c r="AS12" s="95">
        <f>SUM('Historical Financials USD_EN'!AR12:AS12)*31.605-AR12</f>
        <v>75009.862797745576</v>
      </c>
      <c r="AT12" s="95">
        <f>SUM('Historical Financials USD_EN'!$AR12:AT12)*31.5138-SUM($AR12:AS12)</f>
        <v>81019.386916254385</v>
      </c>
      <c r="AU12" s="97">
        <f>SUM('Historical Financials USD_EN'!$AR12:AU12)*31.2934-SUM($AR12:AT12)</f>
        <v>83459.989673000004</v>
      </c>
      <c r="AV12" s="98"/>
      <c r="AW12" s="99">
        <f>AB12+AC12</f>
        <v>123894.2621735124</v>
      </c>
      <c r="AX12" s="99">
        <f>AD12+AE12</f>
        <v>130725.2745078062</v>
      </c>
      <c r="AY12" s="99">
        <f>AF12+AG12</f>
        <v>143311.08900000001</v>
      </c>
      <c r="AZ12" s="99">
        <f>AH12+AI12</f>
        <v>143021.18300000002</v>
      </c>
      <c r="BA12" s="99">
        <f>AJ12+AK12</f>
        <v>159734.291</v>
      </c>
      <c r="BB12" s="99">
        <f>AL12+AM12</f>
        <v>187436.6093483</v>
      </c>
      <c r="BC12" s="100">
        <f t="shared" ref="BC12:BC19" si="3">AN12+AO12</f>
        <v>188367.08478603026</v>
      </c>
      <c r="BD12" s="101"/>
      <c r="BE12" s="102">
        <v>275183.875</v>
      </c>
      <c r="BF12" s="34">
        <f>AO12+AN12+AM12+AL12-N12</f>
        <v>23111.246134330286</v>
      </c>
      <c r="BG12" s="103">
        <f>AS12+AR12+AQ12+AP12-O12</f>
        <v>-154.01337528467411</v>
      </c>
      <c r="BH12" s="46">
        <v>0</v>
      </c>
      <c r="BI12" s="46">
        <v>0</v>
      </c>
      <c r="BJ12" s="46">
        <v>0</v>
      </c>
      <c r="BK12" s="46">
        <v>0</v>
      </c>
      <c r="BL12" s="46">
        <v>0</v>
      </c>
      <c r="BM12" s="46">
        <v>-167638.79733490091</v>
      </c>
      <c r="BN12" s="46">
        <v>105017.68513845942</v>
      </c>
      <c r="BO12" s="104">
        <v>82066.032048865367</v>
      </c>
      <c r="BP12" s="46"/>
      <c r="BQ12" s="46">
        <f>BS12-BR12</f>
        <v>2412.3999511346174</v>
      </c>
      <c r="BR12" s="46">
        <v>2338.3582139697337</v>
      </c>
      <c r="BS12" s="46">
        <v>4750.7581651043511</v>
      </c>
    </row>
    <row r="13" spans="1:76" hidden="1" outlineLevel="1">
      <c r="A13" s="35"/>
      <c r="B13" s="36"/>
      <c r="C13" s="105"/>
      <c r="D13" s="105"/>
      <c r="E13" s="105"/>
      <c r="F13" s="105"/>
      <c r="G13" s="105"/>
      <c r="H13" s="105"/>
      <c r="I13" s="105"/>
      <c r="J13" s="105"/>
      <c r="K13" s="105"/>
      <c r="L13" s="106"/>
      <c r="M13" s="106"/>
      <c r="N13" s="106"/>
      <c r="O13" s="106"/>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7"/>
      <c r="AV13" s="98"/>
      <c r="AW13" s="74"/>
      <c r="AX13" s="74"/>
      <c r="AY13" s="74"/>
      <c r="AZ13" s="74"/>
      <c r="BA13" s="74"/>
      <c r="BB13" s="74"/>
      <c r="BC13" s="79">
        <f t="shared" si="3"/>
        <v>0</v>
      </c>
      <c r="BD13" s="101"/>
      <c r="BE13" s="101"/>
      <c r="BF13" s="34">
        <f t="shared" ref="BF13:BF32" si="4">AO13+AN13+AM13+AL13-N13</f>
        <v>0</v>
      </c>
      <c r="BG13" s="34"/>
      <c r="BH13" s="46">
        <v>0</v>
      </c>
      <c r="BI13" s="46">
        <v>0</v>
      </c>
      <c r="BJ13" s="46">
        <v>0</v>
      </c>
      <c r="BK13" s="46">
        <v>0</v>
      </c>
      <c r="BL13" s="46">
        <v>0</v>
      </c>
      <c r="BM13" s="46">
        <v>0</v>
      </c>
      <c r="BN13" s="46">
        <v>0</v>
      </c>
      <c r="BO13" s="74"/>
      <c r="BP13" s="46"/>
      <c r="BQ13" s="46"/>
      <c r="BR13" s="46"/>
    </row>
    <row r="14" spans="1:76" hidden="1" outlineLevel="1">
      <c r="A14" s="35"/>
      <c r="B14" s="36"/>
      <c r="C14" s="105"/>
      <c r="D14" s="105"/>
      <c r="E14" s="105"/>
      <c r="F14" s="105"/>
      <c r="G14" s="105"/>
      <c r="H14" s="105"/>
      <c r="I14" s="105"/>
      <c r="J14" s="105"/>
      <c r="K14" s="105"/>
      <c r="L14" s="106"/>
      <c r="M14" s="106"/>
      <c r="N14" s="106"/>
      <c r="O14" s="106"/>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7"/>
      <c r="AV14" s="98"/>
      <c r="AW14" s="74"/>
      <c r="AX14" s="74"/>
      <c r="AY14" s="74"/>
      <c r="AZ14" s="74"/>
      <c r="BA14" s="74"/>
      <c r="BB14" s="74"/>
      <c r="BC14" s="79">
        <f t="shared" si="3"/>
        <v>0</v>
      </c>
      <c r="BD14" s="101"/>
      <c r="BE14" s="101"/>
      <c r="BF14" s="34">
        <f t="shared" si="4"/>
        <v>0</v>
      </c>
      <c r="BG14" s="34"/>
      <c r="BH14" s="46">
        <v>0</v>
      </c>
      <c r="BI14" s="46">
        <v>0</v>
      </c>
      <c r="BJ14" s="46">
        <v>0</v>
      </c>
      <c r="BK14" s="46">
        <v>0</v>
      </c>
      <c r="BL14" s="46">
        <v>0</v>
      </c>
      <c r="BM14" s="46">
        <v>0</v>
      </c>
      <c r="BN14" s="46">
        <v>0</v>
      </c>
      <c r="BO14" s="74"/>
      <c r="BP14" s="46"/>
      <c r="BQ14" s="46"/>
      <c r="BR14" s="46"/>
    </row>
    <row r="15" spans="1:76" s="110" customFormat="1" collapsed="1">
      <c r="A15" s="93" t="s">
        <v>84</v>
      </c>
      <c r="B15" s="94" t="s">
        <v>178</v>
      </c>
      <c r="C15" s="95">
        <v>12598.892037187703</v>
      </c>
      <c r="D15" s="95">
        <v>16893.61615875503</v>
      </c>
      <c r="E15" s="95">
        <v>14341.036854706465</v>
      </c>
      <c r="F15" s="95">
        <v>14683.230933748007</v>
      </c>
      <c r="G15" s="95">
        <v>18458.275642770219</v>
      </c>
      <c r="H15" s="95">
        <v>21957.556401914953</v>
      </c>
      <c r="I15" s="95">
        <v>27365.670995187207</v>
      </c>
      <c r="J15" s="95">
        <v>34077.45016858937</v>
      </c>
      <c r="K15" s="95">
        <v>46589.086444475666</v>
      </c>
      <c r="L15" s="96">
        <v>35602.635528739993</v>
      </c>
      <c r="M15" s="96">
        <v>34846.85192501251</v>
      </c>
      <c r="N15" s="96">
        <f>SUM(AN15:AQ15)</f>
        <v>35602.635528739993</v>
      </c>
      <c r="O15" s="96">
        <f>SUM(AR15:AU15)</f>
        <v>34846.830374432226</v>
      </c>
      <c r="P15" s="95">
        <v>2728.9290302383843</v>
      </c>
      <c r="Q15" s="95">
        <v>3973.8986550615773</v>
      </c>
      <c r="R15" s="95">
        <v>3996.4319668739645</v>
      </c>
      <c r="S15" s="95">
        <v>3983.9712815740886</v>
      </c>
      <c r="T15" s="95">
        <v>4564.7158750190174</v>
      </c>
      <c r="U15" s="95">
        <v>4967.6911947234566</v>
      </c>
      <c r="V15" s="95">
        <v>4351.9445855158519</v>
      </c>
      <c r="W15" s="95">
        <v>4573.923987511891</v>
      </c>
      <c r="X15" s="95">
        <v>4760.9631841459059</v>
      </c>
      <c r="Y15" s="95">
        <v>6212.132216600181</v>
      </c>
      <c r="Z15" s="95">
        <v>5911.347079164846</v>
      </c>
      <c r="AA15" s="95">
        <v>5073.1139220040222</v>
      </c>
      <c r="AB15" s="95">
        <v>4804.096332878582</v>
      </c>
      <c r="AC15" s="95">
        <v>7749.5042689853317</v>
      </c>
      <c r="AD15" s="95">
        <v>7560.9718045045393</v>
      </c>
      <c r="AE15" s="95">
        <v>7251.098588465843</v>
      </c>
      <c r="AF15" s="95">
        <v>7681.4401338957323</v>
      </c>
      <c r="AG15" s="95">
        <v>8188.6900193756355</v>
      </c>
      <c r="AH15" s="95">
        <v>9771.9235752647492</v>
      </c>
      <c r="AI15" s="95">
        <f>J15-AF15-AG15-AH15</f>
        <v>8435.3964400532514</v>
      </c>
      <c r="AJ15" s="95">
        <v>10289.799532620993</v>
      </c>
      <c r="AK15" s="95">
        <v>12394.367090379281</v>
      </c>
      <c r="AL15" s="95">
        <v>13447.407466201623</v>
      </c>
      <c r="AM15" s="95">
        <v>10457.512355273777</v>
      </c>
      <c r="AN15" s="95">
        <f>'Historical Financials USD_EN'!AN15*'Historical Financials THB_TH'!$AN$8</f>
        <v>9604.2935179112392</v>
      </c>
      <c r="AO15" s="95">
        <v>11418.99928215523</v>
      </c>
      <c r="AP15" s="95">
        <v>8593.0027508083658</v>
      </c>
      <c r="AQ15" s="95">
        <f>L15-(AN15+AO15+AP15)</f>
        <v>5986.3399778651583</v>
      </c>
      <c r="AR15" s="95">
        <f>'Historical Financials USD_EN'!AR15*'Historical Financials THB_TH'!$AR$8</f>
        <v>9502.4245247159579</v>
      </c>
      <c r="AS15" s="95">
        <f>SUM('Historical Financials USD_EN'!AR15:AS15)*31.605-AR15</f>
        <v>9721.5622568343224</v>
      </c>
      <c r="AT15" s="95">
        <f>SUM('Historical Financials USD_EN'!$AR15:AT15)*31.5138-SUM($AR15:AS15)</f>
        <v>7842.4244053030416</v>
      </c>
      <c r="AU15" s="97">
        <f>SUM('Historical Financials USD_EN'!$AR15:AU15)*31.2934-SUM($AR15:AT15)</f>
        <v>7780.4191875789038</v>
      </c>
      <c r="AV15" s="98"/>
      <c r="AW15" s="108">
        <f>AB15+AC15</f>
        <v>12553.600601863913</v>
      </c>
      <c r="AX15" s="108">
        <f>AD15+AE15</f>
        <v>14812.070392970381</v>
      </c>
      <c r="AY15" s="108">
        <f>AF15+AG15</f>
        <v>15870.130153271368</v>
      </c>
      <c r="AZ15" s="108">
        <f>AH15+AI15</f>
        <v>18207.320015318001</v>
      </c>
      <c r="BA15" s="108">
        <f>AJ15+AK15</f>
        <v>22684.166623000274</v>
      </c>
      <c r="BB15" s="108">
        <f>AL15+AM15</f>
        <v>23904.9198214754</v>
      </c>
      <c r="BC15" s="109">
        <f t="shared" si="3"/>
        <v>21023.292800066469</v>
      </c>
      <c r="BD15" s="101"/>
      <c r="BE15" s="102">
        <v>29616.295550874835</v>
      </c>
      <c r="BF15" s="34">
        <f t="shared" si="4"/>
        <v>9325.5770928018756</v>
      </c>
      <c r="BG15" s="103">
        <f>AS15+AR15+AQ15+AP15-O15</f>
        <v>-1043.5008642084213</v>
      </c>
      <c r="BH15" s="46">
        <v>0</v>
      </c>
      <c r="BI15" s="46">
        <v>-3.529094101395458E-7</v>
      </c>
      <c r="BJ15" s="46">
        <v>0</v>
      </c>
      <c r="BK15" s="46">
        <v>0</v>
      </c>
      <c r="BL15" s="46">
        <v>0</v>
      </c>
      <c r="BM15" s="46">
        <v>-18328.801418058109</v>
      </c>
      <c r="BN15" s="46">
        <v>10983.383160595273</v>
      </c>
      <c r="BO15" s="104">
        <v>8507.7816793457096</v>
      </c>
      <c r="BP15" s="46"/>
      <c r="BQ15" s="46">
        <f>BS15-BR15</f>
        <v>21.539749983661956</v>
      </c>
      <c r="BR15" s="46">
        <v>63.681158419776715</v>
      </c>
      <c r="BS15" s="46">
        <v>85.220908403438671</v>
      </c>
      <c r="BV15" s="70"/>
      <c r="BW15" s="34"/>
      <c r="BX15" s="34"/>
    </row>
    <row r="16" spans="1:76" s="119" customFormat="1">
      <c r="A16" s="111" t="s">
        <v>179</v>
      </c>
      <c r="B16" s="112" t="s">
        <v>178</v>
      </c>
      <c r="C16" s="113">
        <v>-3471</v>
      </c>
      <c r="D16" s="113">
        <v>-4776</v>
      </c>
      <c r="E16" s="113">
        <v>-6719.134</v>
      </c>
      <c r="F16" s="113">
        <v>-6841.1541942066842</v>
      </c>
      <c r="G16" s="113">
        <v>-7898.0908924827836</v>
      </c>
      <c r="H16" s="113">
        <v>-9325.0059999999994</v>
      </c>
      <c r="I16" s="113">
        <v>-11061.434999999999</v>
      </c>
      <c r="J16" s="113">
        <v>-12108.697</v>
      </c>
      <c r="K16" s="113">
        <v>-14268.609350909201</v>
      </c>
      <c r="L16" s="114">
        <v>-17034.147799999999</v>
      </c>
      <c r="M16" s="114">
        <v>-20469.237142000002</v>
      </c>
      <c r="N16" s="114">
        <f>SUM(AN16:AQ16)</f>
        <v>-17034.147799999999</v>
      </c>
      <c r="O16" s="114">
        <f>SUM(AR16:AU16)</f>
        <v>-20469.237142000002</v>
      </c>
      <c r="P16" s="115">
        <v>-1723</v>
      </c>
      <c r="Q16" s="115">
        <v>-1650.4990000000003</v>
      </c>
      <c r="R16" s="115">
        <v>-1796.0149999999999</v>
      </c>
      <c r="S16" s="115">
        <v>-1881.6859999999997</v>
      </c>
      <c r="T16" s="115">
        <v>-1868.6755188157856</v>
      </c>
      <c r="U16" s="115">
        <v>-1995.1601315485984</v>
      </c>
      <c r="V16" s="115">
        <v>-2035.2067541215606</v>
      </c>
      <c r="W16" s="115">
        <v>-1999.048487996839</v>
      </c>
      <c r="X16" s="115">
        <v>-2058.8585335106204</v>
      </c>
      <c r="Y16" s="115">
        <v>-2360.9214664893798</v>
      </c>
      <c r="Z16" s="115">
        <v>-2398.123</v>
      </c>
      <c r="AA16" s="115">
        <f>H16-X16-Y16-Z16</f>
        <v>-2507.1029999999996</v>
      </c>
      <c r="AB16" s="115">
        <v>-2342.018</v>
      </c>
      <c r="AC16" s="115">
        <v>-2945.6260000000002</v>
      </c>
      <c r="AD16" s="115">
        <v>-2837.0637669999996</v>
      </c>
      <c r="AE16" s="115">
        <f>I16-AB16-AC16-AD16</f>
        <v>-2936.7272329999996</v>
      </c>
      <c r="AF16" s="115">
        <v>-2809.0079999999998</v>
      </c>
      <c r="AG16" s="115">
        <v>-2874.5037870000006</v>
      </c>
      <c r="AH16" s="115">
        <v>-3132.222213</v>
      </c>
      <c r="AI16" s="115">
        <f>J16-AF16-AG16-AH16</f>
        <v>-3292.9629999999997</v>
      </c>
      <c r="AJ16" s="115">
        <v>-3050.6260000000002</v>
      </c>
      <c r="AK16" s="115">
        <v>-3218.406223</v>
      </c>
      <c r="AL16" s="115">
        <v>-3830.945126999999</v>
      </c>
      <c r="AM16" s="115">
        <v>-4168.6320009092015</v>
      </c>
      <c r="AN16" s="115">
        <f>'Historical Financials USD_EN'!AN16*'Historical Financials THB_TH'!$AN$8</f>
        <v>-3986.019178</v>
      </c>
      <c r="AO16" s="115">
        <v>-4111.3987018465723</v>
      </c>
      <c r="AP16" s="115">
        <v>-4473.1475201534267</v>
      </c>
      <c r="AQ16" s="115">
        <f>L16-(AN16+AO16+AP16)</f>
        <v>-4463.5823999999993</v>
      </c>
      <c r="AR16" s="115">
        <f>'Historical Financials USD_EN'!AR16*'Historical Financials THB_TH'!$AR$8</f>
        <v>-4880.2205469999999</v>
      </c>
      <c r="AS16" s="115">
        <f>SUM('Historical Financials USD_EN'!AR16:AS16)*31.605-AR16</f>
        <v>-5227.8387468558822</v>
      </c>
      <c r="AT16" s="115">
        <f>SUM('Historical Financials USD_EN'!$AR16:AT16)*31.5138-SUM($AR16:AS16)</f>
        <v>-5028.4626301441167</v>
      </c>
      <c r="AU16" s="116">
        <f>SUM('Historical Financials USD_EN'!$AR16:AU16)*31.2934-SUM($AR16:AT16)</f>
        <v>-5332.715218000003</v>
      </c>
      <c r="AV16" s="98"/>
      <c r="AW16" s="113">
        <f>AB16+AC16</f>
        <v>-5287.6440000000002</v>
      </c>
      <c r="AX16" s="113">
        <f>AD16+AE16</f>
        <v>-5773.7909999999993</v>
      </c>
      <c r="AY16" s="113">
        <f>AF16+AG16</f>
        <v>-5683.5117870000004</v>
      </c>
      <c r="AZ16" s="113">
        <f>AH16+AI16</f>
        <v>-6425.1852129999997</v>
      </c>
      <c r="BA16" s="113">
        <f>AJ16+AK16</f>
        <v>-6269.0322230000002</v>
      </c>
      <c r="BB16" s="113">
        <f>AL16+AM16</f>
        <v>-7999.5771279092005</v>
      </c>
      <c r="BC16" s="117">
        <f t="shared" si="3"/>
        <v>-8097.4178798465728</v>
      </c>
      <c r="BD16" s="101"/>
      <c r="BE16" s="113">
        <v>-12570.565399999999</v>
      </c>
      <c r="BF16" s="34">
        <f t="shared" si="4"/>
        <v>937.15279224422557</v>
      </c>
      <c r="BG16" s="103">
        <f t="shared" ref="BG16:BG42" si="5">AS16+AR16+AQ16+AP16-O16</f>
        <v>1424.4479279906918</v>
      </c>
      <c r="BH16" s="46">
        <v>0</v>
      </c>
      <c r="BI16" s="46">
        <v>0</v>
      </c>
      <c r="BJ16" s="46">
        <v>0</v>
      </c>
      <c r="BK16" s="46">
        <v>0</v>
      </c>
      <c r="BL16" s="46">
        <v>0</v>
      </c>
      <c r="BM16" s="46">
        <v>4506.3705005003558</v>
      </c>
      <c r="BN16" s="46">
        <v>-5150.8009521848817</v>
      </c>
      <c r="BO16" s="118">
        <v>-4078.0416729716926</v>
      </c>
      <c r="BP16" s="46"/>
      <c r="BQ16" s="46">
        <f>BS16-BR16</f>
        <v>-197.28675302830763</v>
      </c>
      <c r="BR16" s="46">
        <v>-197.81909415342702</v>
      </c>
      <c r="BS16" s="46">
        <v>-395.10584718173465</v>
      </c>
      <c r="BV16" s="34"/>
      <c r="BW16" s="34"/>
      <c r="BX16" s="34"/>
    </row>
    <row r="17" spans="1:76" s="110" customFormat="1">
      <c r="A17" s="93" t="s">
        <v>85</v>
      </c>
      <c r="B17" s="94" t="s">
        <v>178</v>
      </c>
      <c r="C17" s="95">
        <f t="shared" ref="C17:AU17" si="6">C15+C16</f>
        <v>9127.892037187703</v>
      </c>
      <c r="D17" s="95">
        <f t="shared" si="6"/>
        <v>12117.61615875503</v>
      </c>
      <c r="E17" s="95">
        <f t="shared" si="6"/>
        <v>7621.9028547064645</v>
      </c>
      <c r="F17" s="95">
        <f t="shared" si="6"/>
        <v>7842.0767395413231</v>
      </c>
      <c r="G17" s="95">
        <f t="shared" si="6"/>
        <v>10560.184750287435</v>
      </c>
      <c r="H17" s="95">
        <f t="shared" si="6"/>
        <v>12632.550401914954</v>
      </c>
      <c r="I17" s="95">
        <f t="shared" si="6"/>
        <v>16304.235995187208</v>
      </c>
      <c r="J17" s="95">
        <f t="shared" si="6"/>
        <v>21968.75316858937</v>
      </c>
      <c r="K17" s="95">
        <f t="shared" si="6"/>
        <v>32320.477093566464</v>
      </c>
      <c r="L17" s="96">
        <f t="shared" si="6"/>
        <v>18568.487728739994</v>
      </c>
      <c r="M17" s="96">
        <f t="shared" si="6"/>
        <v>14377.614783012508</v>
      </c>
      <c r="N17" s="96">
        <f t="shared" si="6"/>
        <v>18568.487728739994</v>
      </c>
      <c r="O17" s="96">
        <f t="shared" si="6"/>
        <v>14377.593232432224</v>
      </c>
      <c r="P17" s="95">
        <f t="shared" si="6"/>
        <v>1005.9290302383843</v>
      </c>
      <c r="Q17" s="95">
        <f t="shared" si="6"/>
        <v>2323.3996550615771</v>
      </c>
      <c r="R17" s="95">
        <f t="shared" si="6"/>
        <v>2200.4169668739646</v>
      </c>
      <c r="S17" s="95">
        <f t="shared" si="6"/>
        <v>2102.2852815740889</v>
      </c>
      <c r="T17" s="95">
        <f t="shared" si="6"/>
        <v>2696.0403562032316</v>
      </c>
      <c r="U17" s="95">
        <f t="shared" si="6"/>
        <v>2972.531063174858</v>
      </c>
      <c r="V17" s="95">
        <f t="shared" si="6"/>
        <v>2316.7378313942913</v>
      </c>
      <c r="W17" s="95">
        <f t="shared" si="6"/>
        <v>2574.8754995150521</v>
      </c>
      <c r="X17" s="95">
        <f t="shared" si="6"/>
        <v>2702.1046506352855</v>
      </c>
      <c r="Y17" s="95">
        <f t="shared" si="6"/>
        <v>3851.2107501108012</v>
      </c>
      <c r="Z17" s="95">
        <f t="shared" si="6"/>
        <v>3513.224079164846</v>
      </c>
      <c r="AA17" s="95">
        <f t="shared" si="6"/>
        <v>2566.0109220040226</v>
      </c>
      <c r="AB17" s="95">
        <f t="shared" si="6"/>
        <v>2462.0783328785819</v>
      </c>
      <c r="AC17" s="95">
        <v>4803.8782689853315</v>
      </c>
      <c r="AD17" s="95">
        <f t="shared" si="6"/>
        <v>4723.9080375045396</v>
      </c>
      <c r="AE17" s="95">
        <f t="shared" si="6"/>
        <v>4314.3713554658434</v>
      </c>
      <c r="AF17" s="95">
        <f t="shared" si="6"/>
        <v>4872.4321338957325</v>
      </c>
      <c r="AG17" s="95">
        <f t="shared" si="6"/>
        <v>5314.186232375635</v>
      </c>
      <c r="AH17" s="95">
        <f t="shared" si="6"/>
        <v>6639.7013622647492</v>
      </c>
      <c r="AI17" s="95">
        <f t="shared" si="6"/>
        <v>5142.4334400532516</v>
      </c>
      <c r="AJ17" s="95">
        <f t="shared" si="6"/>
        <v>7239.1735326209928</v>
      </c>
      <c r="AK17" s="95">
        <f t="shared" si="6"/>
        <v>9175.9608673792809</v>
      </c>
      <c r="AL17" s="95">
        <f t="shared" si="6"/>
        <v>9616.4623392016238</v>
      </c>
      <c r="AM17" s="95">
        <f t="shared" si="6"/>
        <v>6288.8803543645754</v>
      </c>
      <c r="AN17" s="95">
        <f t="shared" si="6"/>
        <v>5618.2743399112387</v>
      </c>
      <c r="AO17" s="95">
        <f t="shared" si="6"/>
        <v>7307.6005803086573</v>
      </c>
      <c r="AP17" s="95">
        <f t="shared" si="6"/>
        <v>4119.8552306549391</v>
      </c>
      <c r="AQ17" s="95">
        <f t="shared" si="6"/>
        <v>1522.757577865159</v>
      </c>
      <c r="AR17" s="95">
        <f t="shared" si="6"/>
        <v>4622.203977715958</v>
      </c>
      <c r="AS17" s="95">
        <f t="shared" si="6"/>
        <v>4493.7235099784402</v>
      </c>
      <c r="AT17" s="95">
        <f t="shared" si="6"/>
        <v>2813.9617751589249</v>
      </c>
      <c r="AU17" s="97">
        <f t="shared" si="6"/>
        <v>2447.7039695789008</v>
      </c>
      <c r="AV17" s="98"/>
      <c r="AW17" s="108">
        <f t="shared" ref="AW17:BB17" si="7">AW15+AW16</f>
        <v>7265.9566018639125</v>
      </c>
      <c r="AX17" s="108">
        <f t="shared" si="7"/>
        <v>9038.2793929703821</v>
      </c>
      <c r="AY17" s="108">
        <f t="shared" si="7"/>
        <v>10186.618366271367</v>
      </c>
      <c r="AZ17" s="108">
        <f t="shared" si="7"/>
        <v>11782.134802318</v>
      </c>
      <c r="BA17" s="108">
        <f t="shared" si="7"/>
        <v>16415.134400000272</v>
      </c>
      <c r="BB17" s="108">
        <f t="shared" si="7"/>
        <v>15905.342693566199</v>
      </c>
      <c r="BC17" s="109">
        <f t="shared" si="3"/>
        <v>12925.874920219896</v>
      </c>
      <c r="BD17" s="101"/>
      <c r="BE17" s="101"/>
      <c r="BF17" s="34">
        <f t="shared" si="4"/>
        <v>10262.729885046101</v>
      </c>
      <c r="BG17" s="103">
        <f t="shared" si="5"/>
        <v>380.94706378227238</v>
      </c>
      <c r="BH17" s="46">
        <v>0</v>
      </c>
      <c r="BI17" s="46">
        <v>-3.529094101395458E-7</v>
      </c>
      <c r="BJ17" s="46">
        <v>0</v>
      </c>
      <c r="BK17" s="46">
        <v>0</v>
      </c>
      <c r="BL17" s="46">
        <v>0</v>
      </c>
      <c r="BM17" s="46">
        <v>-13822.430917557751</v>
      </c>
      <c r="BN17" s="46">
        <v>5832.5822084103911</v>
      </c>
      <c r="BO17" s="108">
        <f>BO15+BO16</f>
        <v>4429.740006374017</v>
      </c>
      <c r="BP17" s="46"/>
      <c r="BQ17" s="46"/>
      <c r="BR17" s="46"/>
      <c r="BV17" s="70"/>
      <c r="BW17" s="34"/>
      <c r="BX17" s="34"/>
    </row>
    <row r="18" spans="1:76" s="119" customFormat="1">
      <c r="A18" s="120" t="s">
        <v>180</v>
      </c>
      <c r="B18" s="121" t="s">
        <v>178</v>
      </c>
      <c r="C18" s="88">
        <v>-1296</v>
      </c>
      <c r="D18" s="88">
        <v>-1883</v>
      </c>
      <c r="E18" s="88">
        <v>-3174.52</v>
      </c>
      <c r="F18" s="88">
        <v>-3627.252</v>
      </c>
      <c r="G18" s="88">
        <v>-3480.7125652115283</v>
      </c>
      <c r="H18" s="88">
        <v>-3580.3270000000002</v>
      </c>
      <c r="I18" s="88">
        <v>-4097.96</v>
      </c>
      <c r="J18" s="88">
        <v>-3762.0390000000002</v>
      </c>
      <c r="K18" s="88">
        <v>-3980.2235310000001</v>
      </c>
      <c r="L18" s="122">
        <v>-5431.9699000000001</v>
      </c>
      <c r="M18" s="122">
        <v>-7481.8227010000001</v>
      </c>
      <c r="N18" s="122">
        <f>SUM(AN18:AQ18)</f>
        <v>-5431.9699000000001</v>
      </c>
      <c r="O18" s="122">
        <f>SUM(AR18:AU18)</f>
        <v>-7481.8227010000001</v>
      </c>
      <c r="P18" s="88">
        <v>-808</v>
      </c>
      <c r="Q18" s="88">
        <v>-890.20799999999997</v>
      </c>
      <c r="R18" s="88">
        <v>-894.39800000000014</v>
      </c>
      <c r="S18" s="88">
        <v>-1034.646</v>
      </c>
      <c r="T18" s="88">
        <v>-855.54600000000005</v>
      </c>
      <c r="U18" s="88">
        <v>-906.56</v>
      </c>
      <c r="V18" s="88">
        <v>-891.04800000000012</v>
      </c>
      <c r="W18" s="88">
        <v>-827.55856521152816</v>
      </c>
      <c r="X18" s="88">
        <v>-816.24099999999999</v>
      </c>
      <c r="Y18" s="88">
        <v>-892.27700000000016</v>
      </c>
      <c r="Z18" s="88">
        <v>-904.83296968436878</v>
      </c>
      <c r="AA18" s="88">
        <v>-966.97603031563108</v>
      </c>
      <c r="AB18" s="88">
        <v>-946.87699999999995</v>
      </c>
      <c r="AC18" s="88">
        <v>-1076.7414327167448</v>
      </c>
      <c r="AD18" s="88">
        <v>-1062.553567283255</v>
      </c>
      <c r="AE18" s="88">
        <f>I18-AB18-AC18-AD18</f>
        <v>-1011.7880000000002</v>
      </c>
      <c r="AF18" s="88">
        <v>-985.45999999999992</v>
      </c>
      <c r="AG18" s="88">
        <v>-981.21041957443924</v>
      </c>
      <c r="AH18" s="88">
        <v>-953.43658042556103</v>
      </c>
      <c r="AI18" s="88">
        <f>J18-AF18-AG18-AH18</f>
        <v>-841.93200000000002</v>
      </c>
      <c r="AJ18" s="88">
        <v>-854.12900000000002</v>
      </c>
      <c r="AK18" s="88">
        <v>-796.34699999999998</v>
      </c>
      <c r="AL18" s="88">
        <v>-1036.365</v>
      </c>
      <c r="AM18" s="88">
        <v>-1293.3825310000002</v>
      </c>
      <c r="AN18" s="88">
        <f>'Historical Financials USD_EN'!AN18*'Historical Financials THB_TH'!$AN$8</f>
        <v>-1340.666391</v>
      </c>
      <c r="AO18" s="88">
        <v>-1380.0692219021612</v>
      </c>
      <c r="AP18" s="88">
        <v>-1420.3143870978392</v>
      </c>
      <c r="AQ18" s="88">
        <f>L18-(AN18+AO18+AP18)</f>
        <v>-1290.9198999999999</v>
      </c>
      <c r="AR18" s="88">
        <f>'Historical Financials USD_EN'!AR18*'Historical Financials THB_TH'!$AR$8</f>
        <v>-2139.8049999999998</v>
      </c>
      <c r="AS18" s="88">
        <f>SUM('Historical Financials USD_EN'!AR18:AS18)*31.605-AR18</f>
        <v>-1693.2673796809554</v>
      </c>
      <c r="AT18" s="88">
        <f>SUM('Historical Financials USD_EN'!$AR18:AT18)*31.5138-SUM($AR18:AS18)</f>
        <v>-1853.0506203190444</v>
      </c>
      <c r="AU18" s="89">
        <f>SUM('Historical Financials USD_EN'!$AR18:AU18)*31.2934-SUM($AR18:AT18)</f>
        <v>-1795.6997010000005</v>
      </c>
      <c r="AV18" s="98"/>
      <c r="AW18" s="123">
        <f>AB18+AC18</f>
        <v>-2023.6184327167448</v>
      </c>
      <c r="AX18" s="123">
        <f>AD18+AE18</f>
        <v>-2074.3415672832552</v>
      </c>
      <c r="AY18" s="123">
        <f>AF18+AG18</f>
        <v>-1966.6704195744392</v>
      </c>
      <c r="AZ18" s="123">
        <f>AH18+AI18</f>
        <v>-1795.368580425561</v>
      </c>
      <c r="BA18" s="123">
        <f>AJ18+AK18</f>
        <v>-1650.4760000000001</v>
      </c>
      <c r="BB18" s="123">
        <f>AL18+AM18</f>
        <v>-2329.747531</v>
      </c>
      <c r="BC18" s="124">
        <f t="shared" si="3"/>
        <v>-2720.7356129021609</v>
      </c>
      <c r="BD18" s="101"/>
      <c r="BE18" s="123">
        <v>-4141.05</v>
      </c>
      <c r="BF18" s="34">
        <f t="shared" si="4"/>
        <v>381.48675609783913</v>
      </c>
      <c r="BG18" s="103">
        <f t="shared" si="5"/>
        <v>937.5160342212057</v>
      </c>
      <c r="BH18" s="46">
        <v>0</v>
      </c>
      <c r="BI18" s="46">
        <v>0</v>
      </c>
      <c r="BJ18" s="46">
        <v>0</v>
      </c>
      <c r="BK18" s="46">
        <v>0</v>
      </c>
      <c r="BL18" s="46">
        <v>0</v>
      </c>
      <c r="BM18" s="46">
        <v>2044.4184886881476</v>
      </c>
      <c r="BN18" s="46">
        <v>-2720.7356129021609</v>
      </c>
      <c r="BO18" s="125">
        <v>-1192.9079069021611</v>
      </c>
      <c r="BP18" s="46"/>
      <c r="BQ18" s="126"/>
      <c r="BR18" s="126">
        <v>-113.70324009783901</v>
      </c>
      <c r="BS18" s="127"/>
      <c r="BV18" s="34"/>
      <c r="BW18" s="34"/>
      <c r="BX18" s="34"/>
    </row>
    <row r="19" spans="1:76" s="119" customFormat="1">
      <c r="A19" s="120" t="s">
        <v>181</v>
      </c>
      <c r="B19" s="121" t="s">
        <v>178</v>
      </c>
      <c r="C19" s="115">
        <v>0</v>
      </c>
      <c r="D19" s="115">
        <v>-303</v>
      </c>
      <c r="E19" s="115">
        <v>-889.11</v>
      </c>
      <c r="F19" s="115">
        <v>-740.61799999999994</v>
      </c>
      <c r="G19" s="115">
        <v>-936.66100000000006</v>
      </c>
      <c r="H19" s="115">
        <v>-396.33799999999997</v>
      </c>
      <c r="I19" s="115">
        <v>-173.07599999999999</v>
      </c>
      <c r="J19" s="115">
        <v>28.405000000000001</v>
      </c>
      <c r="K19" s="115">
        <v>585.87669600000004</v>
      </c>
      <c r="L19" s="114">
        <v>5.3199870000000002</v>
      </c>
      <c r="M19" s="114">
        <v>142.81200000000001</v>
      </c>
      <c r="N19" s="114">
        <f>SUM(AN19:AQ19)</f>
        <v>5.3199870000000011</v>
      </c>
      <c r="O19" s="114">
        <f>SUM(AR19:AU19)</f>
        <v>142.81200000000001</v>
      </c>
      <c r="P19" s="115">
        <v>-177</v>
      </c>
      <c r="Q19" s="115">
        <v>-79.262999999999977</v>
      </c>
      <c r="R19" s="115">
        <v>-205.91300000000001</v>
      </c>
      <c r="S19" s="115">
        <v>-278.44199999999995</v>
      </c>
      <c r="T19" s="115">
        <v>-235.727</v>
      </c>
      <c r="U19" s="115">
        <v>-203.97099999999998</v>
      </c>
      <c r="V19" s="115">
        <v>-131.61800000000005</v>
      </c>
      <c r="W19" s="115">
        <v>-365.34500000000003</v>
      </c>
      <c r="X19" s="115">
        <v>-91.778000000000006</v>
      </c>
      <c r="Y19" s="115">
        <v>-31.884</v>
      </c>
      <c r="Z19" s="115">
        <v>-124.28400000000001</v>
      </c>
      <c r="AA19" s="115">
        <v>-148.39199999999997</v>
      </c>
      <c r="AB19" s="115">
        <v>-25.888999999999999</v>
      </c>
      <c r="AC19" s="115">
        <v>-44.401466595070929</v>
      </c>
      <c r="AD19" s="115">
        <v>-54.186533404929079</v>
      </c>
      <c r="AE19" s="115">
        <f>I19-AB19-AC19-AD19</f>
        <v>-48.598999999999975</v>
      </c>
      <c r="AF19" s="115">
        <v>146.482</v>
      </c>
      <c r="AG19" s="115">
        <v>-120.08924834169301</v>
      </c>
      <c r="AH19" s="115">
        <v>46.673248341693004</v>
      </c>
      <c r="AI19" s="115">
        <f>J19-AF19-AG19-AH19</f>
        <v>-44.660999999999994</v>
      </c>
      <c r="AJ19" s="115">
        <v>-42.195999999999998</v>
      </c>
      <c r="AK19" s="115">
        <v>206.36051499999999</v>
      </c>
      <c r="AL19" s="115">
        <v>479.14361300000002</v>
      </c>
      <c r="AM19" s="115">
        <v>-57.431431999999973</v>
      </c>
      <c r="AN19" s="115">
        <f>'Historical Financials USD_EN'!AN19*'Historical Financials THB_TH'!$AN$8</f>
        <v>-0.28733300000000001</v>
      </c>
      <c r="AO19" s="115">
        <v>-5.3096670000000001</v>
      </c>
      <c r="AP19" s="115">
        <v>-4.8389999999999995</v>
      </c>
      <c r="AQ19" s="115">
        <f>L19-(AN19+AO19+AP19)</f>
        <v>15.755987000000001</v>
      </c>
      <c r="AR19" s="115">
        <f>'Historical Financials USD_EN'!AR19*'Historical Financials THB_TH'!$AR$8</f>
        <v>14.942</v>
      </c>
      <c r="AS19" s="115">
        <f>SUM('Historical Financials USD_EN'!AR19:AS19)*31.605-AR19</f>
        <v>65.622881870130527</v>
      </c>
      <c r="AT19" s="115">
        <f>SUM('Historical Financials USD_EN'!$AR19:AT19)*31.5138-SUM($AR19:AS19)</f>
        <v>41.696837129869465</v>
      </c>
      <c r="AU19" s="116">
        <f>SUM('Historical Financials USD_EN'!$AR19:AU19)*31.2934-SUM($AR19:AT19)</f>
        <v>20.550281000000012</v>
      </c>
      <c r="AV19" s="98"/>
      <c r="AW19" s="113">
        <f>AB19+AC19</f>
        <v>-70.290466595070924</v>
      </c>
      <c r="AX19" s="113">
        <f>AD19+AE19</f>
        <v>-102.78553340492905</v>
      </c>
      <c r="AY19" s="113">
        <f>AF19+AG19</f>
        <v>26.392751658306992</v>
      </c>
      <c r="AZ19" s="113">
        <f>AH19+AI19</f>
        <v>2.0122483416930095</v>
      </c>
      <c r="BA19" s="113">
        <f>AJ19+AK19</f>
        <v>164.16451499999999</v>
      </c>
      <c r="BB19" s="113">
        <f>AL19+AM19</f>
        <v>421.71218100000004</v>
      </c>
      <c r="BC19" s="117">
        <f t="shared" si="3"/>
        <v>-5.5970000000000004</v>
      </c>
      <c r="BD19" s="101"/>
      <c r="BE19" s="113">
        <v>-10.436</v>
      </c>
      <c r="BF19" s="34">
        <f t="shared" si="4"/>
        <v>410.79519400000004</v>
      </c>
      <c r="BG19" s="103">
        <f t="shared" si="5"/>
        <v>-51.330131129869471</v>
      </c>
      <c r="BH19" s="46">
        <v>0</v>
      </c>
      <c r="BI19" s="46">
        <v>0</v>
      </c>
      <c r="BJ19" s="46">
        <v>0</v>
      </c>
      <c r="BK19" s="46">
        <v>0</v>
      </c>
      <c r="BL19" s="46">
        <v>0</v>
      </c>
      <c r="BM19" s="46">
        <v>395.70690086458529</v>
      </c>
      <c r="BN19" s="46">
        <v>-5.5970000000000004</v>
      </c>
      <c r="BO19" s="113">
        <v>-4.8389999999999995</v>
      </c>
      <c r="BP19" s="46"/>
      <c r="BQ19" s="46"/>
      <c r="BR19" s="46"/>
      <c r="BV19" s="34"/>
      <c r="BW19" s="34"/>
      <c r="BX19" s="34"/>
    </row>
    <row r="20" spans="1:76" s="110" customFormat="1">
      <c r="A20" s="93" t="s">
        <v>182</v>
      </c>
      <c r="B20" s="94" t="s">
        <v>178</v>
      </c>
      <c r="C20" s="95">
        <f t="shared" ref="C20:Z20" si="8">C17+C18+C19</f>
        <v>7831.892037187703</v>
      </c>
      <c r="D20" s="95">
        <f t="shared" si="8"/>
        <v>9931.6161587550305</v>
      </c>
      <c r="E20" s="95">
        <f t="shared" si="8"/>
        <v>3558.2728547064639</v>
      </c>
      <c r="F20" s="95">
        <f t="shared" si="8"/>
        <v>3474.2067395413237</v>
      </c>
      <c r="G20" s="95">
        <f t="shared" si="8"/>
        <v>6142.8111850759069</v>
      </c>
      <c r="H20" s="95">
        <f t="shared" si="8"/>
        <v>8655.8854019149549</v>
      </c>
      <c r="I20" s="95">
        <f t="shared" si="8"/>
        <v>12033.199995187208</v>
      </c>
      <c r="J20" s="95">
        <f t="shared" si="8"/>
        <v>18235.119168589368</v>
      </c>
      <c r="K20" s="95">
        <f t="shared" si="8"/>
        <v>28926.130258566463</v>
      </c>
      <c r="L20" s="96">
        <f t="shared" si="8"/>
        <v>13141.837815739995</v>
      </c>
      <c r="M20" s="96">
        <f t="shared" si="8"/>
        <v>7038.6040820125081</v>
      </c>
      <c r="N20" s="96">
        <f t="shared" si="8"/>
        <v>13141.837815739995</v>
      </c>
      <c r="O20" s="96">
        <f t="shared" si="8"/>
        <v>7038.5825314322237</v>
      </c>
      <c r="P20" s="95">
        <f t="shared" si="8"/>
        <v>20.929030238384257</v>
      </c>
      <c r="Q20" s="95">
        <f t="shared" si="8"/>
        <v>1353.928655061577</v>
      </c>
      <c r="R20" s="95">
        <f t="shared" si="8"/>
        <v>1100.1059668739645</v>
      </c>
      <c r="S20" s="95">
        <f t="shared" si="8"/>
        <v>789.19728157408895</v>
      </c>
      <c r="T20" s="95">
        <f t="shared" si="8"/>
        <v>1604.7673562032314</v>
      </c>
      <c r="U20" s="95">
        <f t="shared" si="8"/>
        <v>1862.000063174858</v>
      </c>
      <c r="V20" s="95">
        <f t="shared" si="8"/>
        <v>1294.0718313942912</v>
      </c>
      <c r="W20" s="95">
        <f t="shared" si="8"/>
        <v>1381.9719343035238</v>
      </c>
      <c r="X20" s="95">
        <f t="shared" si="8"/>
        <v>1794.0856506352854</v>
      </c>
      <c r="Y20" s="95">
        <f t="shared" si="8"/>
        <v>2927.0497501108011</v>
      </c>
      <c r="Z20" s="95">
        <f t="shared" si="8"/>
        <v>2484.107109480477</v>
      </c>
      <c r="AA20" s="95">
        <f>AA17+AA18+AA19</f>
        <v>1450.6428916883915</v>
      </c>
      <c r="AB20" s="95">
        <f>AB17+AB18+AB19</f>
        <v>1489.3123328785821</v>
      </c>
      <c r="AC20" s="95">
        <v>3682.7353696735158</v>
      </c>
      <c r="AD20" s="95">
        <f t="shared" ref="AD20:AU20" si="9">AD17+AD18+AD19</f>
        <v>3607.1679368163559</v>
      </c>
      <c r="AE20" s="95">
        <f t="shared" si="9"/>
        <v>3253.9843554658428</v>
      </c>
      <c r="AF20" s="95">
        <f t="shared" si="9"/>
        <v>4033.4541338957324</v>
      </c>
      <c r="AG20" s="95">
        <f t="shared" si="9"/>
        <v>4212.8865644595026</v>
      </c>
      <c r="AH20" s="95">
        <f t="shared" si="9"/>
        <v>5732.9380301808806</v>
      </c>
      <c r="AI20" s="95">
        <f t="shared" si="9"/>
        <v>4255.8404400532518</v>
      </c>
      <c r="AJ20" s="95">
        <f t="shared" si="9"/>
        <v>6342.848532620993</v>
      </c>
      <c r="AK20" s="95">
        <f t="shared" si="9"/>
        <v>8585.9743823792815</v>
      </c>
      <c r="AL20" s="95">
        <f t="shared" si="9"/>
        <v>9059.2409522016242</v>
      </c>
      <c r="AM20" s="95">
        <f t="shared" si="9"/>
        <v>4938.0663913645749</v>
      </c>
      <c r="AN20" s="95">
        <f t="shared" si="9"/>
        <v>4277.3206159112387</v>
      </c>
      <c r="AO20" s="95">
        <f t="shared" si="9"/>
        <v>5922.2216914064957</v>
      </c>
      <c r="AP20" s="95">
        <f t="shared" si="9"/>
        <v>2694.7018435570999</v>
      </c>
      <c r="AQ20" s="95">
        <f t="shared" si="9"/>
        <v>247.5936648651591</v>
      </c>
      <c r="AR20" s="95">
        <f t="shared" si="9"/>
        <v>2497.3409777159582</v>
      </c>
      <c r="AS20" s="95">
        <f t="shared" si="9"/>
        <v>2866.0790121676155</v>
      </c>
      <c r="AT20" s="95">
        <f t="shared" si="9"/>
        <v>1002.6079919697499</v>
      </c>
      <c r="AU20" s="97">
        <f t="shared" si="9"/>
        <v>672.55454957890038</v>
      </c>
      <c r="AV20" s="98"/>
      <c r="AW20" s="108">
        <f t="shared" ref="AW20:BC20" si="10">AW17+AW18+AW19</f>
        <v>5172.0477025520968</v>
      </c>
      <c r="AX20" s="108">
        <f t="shared" si="10"/>
        <v>6861.1522922821978</v>
      </c>
      <c r="AY20" s="108">
        <f t="shared" si="10"/>
        <v>8246.3406983552341</v>
      </c>
      <c r="AZ20" s="108">
        <f t="shared" si="10"/>
        <v>9988.7784702341305</v>
      </c>
      <c r="BA20" s="108">
        <f t="shared" si="10"/>
        <v>14928.822915000272</v>
      </c>
      <c r="BB20" s="108">
        <f t="shared" si="10"/>
        <v>13997.307343566199</v>
      </c>
      <c r="BC20" s="109">
        <f t="shared" si="10"/>
        <v>10199.542307317735</v>
      </c>
      <c r="BD20" s="101"/>
      <c r="BE20" s="101"/>
      <c r="BF20" s="34">
        <f t="shared" si="4"/>
        <v>11055.011835143936</v>
      </c>
      <c r="BG20" s="103">
        <f t="shared" si="5"/>
        <v>1267.132966873608</v>
      </c>
      <c r="BH20" s="46">
        <v>0</v>
      </c>
      <c r="BI20" s="46">
        <v>-3.529094101395458E-7</v>
      </c>
      <c r="BJ20" s="46">
        <v>0</v>
      </c>
      <c r="BK20" s="46">
        <v>0</v>
      </c>
      <c r="BL20" s="46">
        <v>0</v>
      </c>
      <c r="BM20" s="46">
        <v>-11382.305528005016</v>
      </c>
      <c r="BN20" s="46">
        <v>3106.2495955082304</v>
      </c>
      <c r="BO20" s="108">
        <f>BO17+BO18+BO19</f>
        <v>3231.9930994718561</v>
      </c>
      <c r="BP20" s="46"/>
      <c r="BQ20" s="46"/>
      <c r="BR20" s="46"/>
      <c r="BV20" s="70"/>
      <c r="BW20" s="34"/>
      <c r="BX20" s="34"/>
    </row>
    <row r="21" spans="1:76" s="119" customFormat="1">
      <c r="A21" s="120" t="s">
        <v>183</v>
      </c>
      <c r="B21" s="121" t="s">
        <v>178</v>
      </c>
      <c r="C21" s="88">
        <v>-488</v>
      </c>
      <c r="D21" s="88">
        <v>-742</v>
      </c>
      <c r="E21" s="88">
        <v>-579.75699999999995</v>
      </c>
      <c r="F21" s="88">
        <v>-302.488</v>
      </c>
      <c r="G21" s="88">
        <v>-451.21590480265303</v>
      </c>
      <c r="H21" s="88">
        <v>-826.68800011950805</v>
      </c>
      <c r="I21" s="88">
        <v>-1313.491</v>
      </c>
      <c r="J21" s="88">
        <v>-2850.4249850000001</v>
      </c>
      <c r="K21" s="88">
        <v>-4190.5343759999996</v>
      </c>
      <c r="L21" s="122">
        <v>-1233.7545749999999</v>
      </c>
      <c r="M21" s="122">
        <v>-79.082105999999996</v>
      </c>
      <c r="N21" s="122">
        <f>SUM(AN21:AQ21)</f>
        <v>-1233.7545749999999</v>
      </c>
      <c r="O21" s="122">
        <f>SUM(AR21:AU21)</f>
        <v>-79.082106000000067</v>
      </c>
      <c r="P21" s="88">
        <v>-77.275999999999996</v>
      </c>
      <c r="Q21" s="88">
        <v>-102.13000000000001</v>
      </c>
      <c r="R21" s="88">
        <v>-148.04000000000002</v>
      </c>
      <c r="S21" s="88">
        <v>24.958000000000027</v>
      </c>
      <c r="T21" s="88">
        <v>-107.085013</v>
      </c>
      <c r="U21" s="88">
        <v>-204.29498699999999</v>
      </c>
      <c r="V21" s="88">
        <v>-178.54470904200002</v>
      </c>
      <c r="W21" s="88">
        <v>38.708804239346989</v>
      </c>
      <c r="X21" s="88">
        <v>-169.807561386749</v>
      </c>
      <c r="Y21" s="88">
        <v>-283.12132261325098</v>
      </c>
      <c r="Z21" s="88">
        <v>-270.34557582981807</v>
      </c>
      <c r="AA21" s="88">
        <v>-103.41354028968999</v>
      </c>
      <c r="AB21" s="88">
        <v>-211.22981999999999</v>
      </c>
      <c r="AC21" s="88">
        <v>-679.55443700000001</v>
      </c>
      <c r="AD21" s="88">
        <v>-323.81322699999987</v>
      </c>
      <c r="AE21" s="88">
        <f>I21-AB21-AC21-AD21</f>
        <v>-98.893516000000091</v>
      </c>
      <c r="AF21" s="88">
        <v>-513.85599999999999</v>
      </c>
      <c r="AG21" s="88">
        <v>-592.9243899999999</v>
      </c>
      <c r="AH21" s="88">
        <v>-642.02555300000017</v>
      </c>
      <c r="AI21" s="88">
        <f>J21-AF21-AG21-AH21</f>
        <v>-1101.6190419999998</v>
      </c>
      <c r="AJ21" s="88">
        <v>-834.032689</v>
      </c>
      <c r="AK21" s="88">
        <v>-1352.8236349999997</v>
      </c>
      <c r="AL21" s="88">
        <v>-1491.587</v>
      </c>
      <c r="AM21" s="88">
        <v>-512.09105199999976</v>
      </c>
      <c r="AN21" s="88">
        <f>'Historical Financials USD_EN'!AN21*'Historical Financials THB_TH'!$AN$8</f>
        <v>-179.33773299999999</v>
      </c>
      <c r="AO21" s="88">
        <v>-311.53954901199995</v>
      </c>
      <c r="AP21" s="88">
        <v>-304.05055887800006</v>
      </c>
      <c r="AQ21" s="88">
        <f>L21-(AN21+AO21+AP21)</f>
        <v>-438.82673410999996</v>
      </c>
      <c r="AR21" s="88">
        <f>'Historical Financials USD_EN'!AR21*'Historical Financials THB_TH'!$AR$8</f>
        <v>-561.37978999999996</v>
      </c>
      <c r="AS21" s="88">
        <f>SUM('Historical Financials USD_EN'!AR21:AS21)*31.605-AR21</f>
        <v>-451.44043993207993</v>
      </c>
      <c r="AT21" s="88">
        <f>SUM('Historical Financials USD_EN'!$AR21:AT21)*31.5138-SUM($AR21:AS21)</f>
        <v>-294.94153806792019</v>
      </c>
      <c r="AU21" s="89">
        <f>SUM('Historical Financials USD_EN'!$AR21:AU21)*31.2934-SUM($AR21:AT21)</f>
        <v>1228.679662</v>
      </c>
      <c r="AV21" s="98"/>
      <c r="AW21" s="128">
        <f>AB21+AC21</f>
        <v>-890.78425700000003</v>
      </c>
      <c r="AX21" s="128">
        <f>AD21+AE21</f>
        <v>-422.70674299999996</v>
      </c>
      <c r="AY21" s="128">
        <f>AF21+AG21</f>
        <v>-1106.7803899999999</v>
      </c>
      <c r="AZ21" s="128">
        <f>AH21+AI21</f>
        <v>-1743.644595</v>
      </c>
      <c r="BA21" s="128">
        <f>AJ21+AK21</f>
        <v>-2186.8563239999999</v>
      </c>
      <c r="BB21" s="128">
        <f>AL21+AM21</f>
        <v>-2003.6780519999998</v>
      </c>
      <c r="BC21" s="100">
        <f>AN21+AO21</f>
        <v>-490.87728201199991</v>
      </c>
      <c r="BD21" s="101"/>
      <c r="BE21" s="128">
        <v>-794.92784088999997</v>
      </c>
      <c r="BF21" s="34">
        <f t="shared" si="4"/>
        <v>-1260.8007590119996</v>
      </c>
      <c r="BG21" s="103">
        <f t="shared" si="5"/>
        <v>-1676.6154169200797</v>
      </c>
      <c r="BH21" s="46">
        <v>0</v>
      </c>
      <c r="BI21" s="46">
        <v>0</v>
      </c>
      <c r="BJ21" s="46">
        <v>0</v>
      </c>
      <c r="BK21" s="46">
        <v>0</v>
      </c>
      <c r="BL21" s="46">
        <v>0</v>
      </c>
      <c r="BM21" s="46">
        <v>584.49685291069954</v>
      </c>
      <c r="BN21" s="46">
        <v>117.31381780066113</v>
      </c>
      <c r="BO21" s="128">
        <v>-304.05055887800006</v>
      </c>
      <c r="BP21" s="46"/>
      <c r="BQ21" s="46"/>
      <c r="BR21" s="46"/>
      <c r="BV21" s="34"/>
      <c r="BW21" s="34"/>
      <c r="BX21" s="34"/>
    </row>
    <row r="22" spans="1:76" s="119" customFormat="1">
      <c r="A22" s="120" t="s">
        <v>184</v>
      </c>
      <c r="B22" s="121" t="s">
        <v>178</v>
      </c>
      <c r="C22" s="88"/>
      <c r="D22" s="88"/>
      <c r="E22" s="88">
        <v>-1492.046</v>
      </c>
      <c r="F22" s="88">
        <v>-1003.7671162957394</v>
      </c>
      <c r="G22" s="88">
        <v>-1174.151767077024</v>
      </c>
      <c r="H22" s="88">
        <v>-800.85736172374004</v>
      </c>
      <c r="I22" s="88">
        <v>-960.61599999999999</v>
      </c>
      <c r="J22" s="88">
        <v>217.68077799999958</v>
      </c>
      <c r="K22" s="88">
        <v>378.15141699999998</v>
      </c>
      <c r="L22" s="96">
        <v>157.88621400000011</v>
      </c>
      <c r="M22" s="96">
        <v>1174.1267950000001</v>
      </c>
      <c r="N22" s="96">
        <f>SUM(AN22:AQ22)</f>
        <v>157.88621400000011</v>
      </c>
      <c r="O22" s="96">
        <f>SUM(AR22:AU22)</f>
        <v>1174.1267950000001</v>
      </c>
      <c r="P22" s="88">
        <v>-110.866</v>
      </c>
      <c r="Q22" s="88">
        <v>-289.41900000000004</v>
      </c>
      <c r="R22" s="88">
        <v>-226.82599999999996</v>
      </c>
      <c r="S22" s="88">
        <v>-364.29300000000001</v>
      </c>
      <c r="T22" s="88">
        <v>-370.31257488070378</v>
      </c>
      <c r="U22" s="88">
        <v>-305.2540988600083</v>
      </c>
      <c r="V22" s="88">
        <v>-141.69036725951264</v>
      </c>
      <c r="W22" s="88">
        <v>-356.89472607679932</v>
      </c>
      <c r="X22" s="88">
        <v>-193.48131441157298</v>
      </c>
      <c r="Y22" s="88">
        <f>H22-(X22+Z22+AA22)</f>
        <v>-778.7206191089067</v>
      </c>
      <c r="Z22" s="88">
        <v>-273.1084937898604</v>
      </c>
      <c r="AA22" s="88">
        <v>444.45306558660002</v>
      </c>
      <c r="AB22" s="88">
        <v>63.875366999999997</v>
      </c>
      <c r="AC22" s="88">
        <v>-121.453535</v>
      </c>
      <c r="AD22" s="88">
        <v>-321.15018500000002</v>
      </c>
      <c r="AE22" s="88">
        <f>I22-AB22-AC22-AD22</f>
        <v>-581.88764700000002</v>
      </c>
      <c r="AF22" s="88">
        <v>-336.40300000000002</v>
      </c>
      <c r="AG22" s="88">
        <v>263.51481699999999</v>
      </c>
      <c r="AH22" s="88">
        <v>-424.43402800000001</v>
      </c>
      <c r="AI22" s="88">
        <f>J22-AF22-AG22-AH22</f>
        <v>715.00298899999962</v>
      </c>
      <c r="AJ22" s="88">
        <v>-47.129565999999997</v>
      </c>
      <c r="AK22" s="88">
        <v>208.15862399999997</v>
      </c>
      <c r="AL22" s="88">
        <v>473.17982800000004</v>
      </c>
      <c r="AM22" s="88">
        <v>-256.05746900000003</v>
      </c>
      <c r="AN22" s="88">
        <f>'Historical Financials USD_EN'!AN22*'Historical Financials THB_TH'!$AN$8</f>
        <v>76.691937999999993</v>
      </c>
      <c r="AO22" s="88">
        <v>-200.81032095740105</v>
      </c>
      <c r="AP22" s="88">
        <v>350.48679795740105</v>
      </c>
      <c r="AQ22" s="88">
        <f>L22-(AN22+AO22+AP22)</f>
        <v>-68.48220099999989</v>
      </c>
      <c r="AR22" s="88">
        <f>'Historical Financials USD_EN'!AR22*'Historical Financials THB_TH'!$AR$8</f>
        <v>416.78049499999997</v>
      </c>
      <c r="AS22" s="88">
        <f>SUM('Historical Financials USD_EN'!AR22:AS22)*31.605-AR22</f>
        <v>1021.822833619095</v>
      </c>
      <c r="AT22" s="88">
        <f>SUM('Historical Financials USD_EN'!$AR22:AT22)*31.5138-SUM($AR22:AS22)</f>
        <v>107.40569238090484</v>
      </c>
      <c r="AU22" s="89">
        <f>SUM('Historical Financials USD_EN'!$AR22:AU22)*31.2934-SUM($AR22:AT22)</f>
        <v>-371.88222599999972</v>
      </c>
      <c r="AV22" s="98"/>
      <c r="AW22" s="128">
        <f>AB22+AC22</f>
        <v>-57.578168000000005</v>
      </c>
      <c r="AX22" s="128">
        <f>AD22+AE22</f>
        <v>-903.03783199999998</v>
      </c>
      <c r="AY22" s="128">
        <f>AF22+AG22</f>
        <v>-72.888183000000026</v>
      </c>
      <c r="AZ22" s="128">
        <f>AH22+AI22</f>
        <v>290.5689609999996</v>
      </c>
      <c r="BA22" s="128">
        <f>AJ22+AK22</f>
        <v>161.02905799999996</v>
      </c>
      <c r="BB22" s="128">
        <f>AL22+AM22</f>
        <v>217.12235900000002</v>
      </c>
      <c r="BC22" s="100">
        <f>AN22+AO22</f>
        <v>-124.11838295740105</v>
      </c>
      <c r="BD22" s="101"/>
      <c r="BE22" s="128">
        <v>226.368415</v>
      </c>
      <c r="BF22" s="34">
        <f t="shared" si="4"/>
        <v>-64.882237957401117</v>
      </c>
      <c r="BG22" s="103">
        <f t="shared" si="5"/>
        <v>546.48113057649607</v>
      </c>
      <c r="BH22" s="46">
        <v>0</v>
      </c>
      <c r="BI22" s="46">
        <v>0</v>
      </c>
      <c r="BJ22" s="46">
        <v>0</v>
      </c>
      <c r="BK22" s="46">
        <v>0</v>
      </c>
      <c r="BL22" s="46">
        <v>0</v>
      </c>
      <c r="BM22" s="46">
        <v>2056.8891482381782</v>
      </c>
      <c r="BN22" s="46">
        <v>309.90751210847327</v>
      </c>
      <c r="BO22" s="129">
        <v>204.51381174947173</v>
      </c>
      <c r="BP22" s="46"/>
      <c r="BQ22" s="46">
        <f>BS22-BR22</f>
        <v>76.061530250528307</v>
      </c>
      <c r="BR22" s="119">
        <v>69.911455957401046</v>
      </c>
      <c r="BS22" s="119">
        <v>145.97298620792935</v>
      </c>
      <c r="BV22" s="34"/>
      <c r="BW22" s="34"/>
      <c r="BX22" s="34"/>
    </row>
    <row r="23" spans="1:76" s="119" customFormat="1">
      <c r="A23" s="120" t="s">
        <v>185</v>
      </c>
      <c r="B23" s="121" t="s">
        <v>178</v>
      </c>
      <c r="C23" s="115"/>
      <c r="D23" s="115"/>
      <c r="E23" s="115">
        <v>115.94154581464539</v>
      </c>
      <c r="F23" s="115">
        <v>-268.25934087467289</v>
      </c>
      <c r="G23" s="115">
        <v>-390.89143822891293</v>
      </c>
      <c r="H23" s="115">
        <v>-593.1190370836897</v>
      </c>
      <c r="I23" s="115">
        <v>56.347497756833029</v>
      </c>
      <c r="J23" s="115">
        <v>169.15565555441154</v>
      </c>
      <c r="K23" s="115">
        <v>246.946369383649</v>
      </c>
      <c r="L23" s="114">
        <v>-643.66767428357605</v>
      </c>
      <c r="M23" s="114">
        <v>-1317.9247022035029</v>
      </c>
      <c r="N23" s="114">
        <f>SUM(AN23:AQ23)</f>
        <v>-643.66767428357605</v>
      </c>
      <c r="O23" s="114">
        <f>SUM(AR23:AU23)</f>
        <v>-1317.9247022035026</v>
      </c>
      <c r="P23" s="115">
        <v>54.737027409069398</v>
      </c>
      <c r="Q23" s="115">
        <v>-201.26483777382106</v>
      </c>
      <c r="R23" s="115">
        <v>-97.511427262966478</v>
      </c>
      <c r="S23" s="115">
        <v>-24.220103246954764</v>
      </c>
      <c r="T23" s="115">
        <v>-117.0512447811938</v>
      </c>
      <c r="U23" s="115">
        <v>19.940306716824125</v>
      </c>
      <c r="V23" s="115">
        <v>29.630653385480542</v>
      </c>
      <c r="W23" s="115">
        <v>-323.41115355002376</v>
      </c>
      <c r="X23" s="115">
        <v>-375.75253516743965</v>
      </c>
      <c r="Y23" s="115">
        <v>258.45259906219889</v>
      </c>
      <c r="Z23" s="115">
        <v>-250.62671858673917</v>
      </c>
      <c r="AA23" s="115">
        <v>-225.19238239170977</v>
      </c>
      <c r="AB23" s="115">
        <v>-59.087616091598122</v>
      </c>
      <c r="AC23" s="115">
        <v>134.87334143073096</v>
      </c>
      <c r="AD23" s="115">
        <v>-60.815246784481374</v>
      </c>
      <c r="AE23" s="115">
        <v>41.377019202181557</v>
      </c>
      <c r="AF23" s="115">
        <v>209.35759774103565</v>
      </c>
      <c r="AG23" s="115">
        <v>-45.830441508645691</v>
      </c>
      <c r="AH23" s="115">
        <v>-18.245909103051332</v>
      </c>
      <c r="AI23" s="115">
        <f>J23-AF23-AG23-AH23</f>
        <v>23.874408425072914</v>
      </c>
      <c r="AJ23" s="115">
        <v>93.6</v>
      </c>
      <c r="AK23" s="115">
        <v>47.664875498968755</v>
      </c>
      <c r="AL23" s="115">
        <v>418.48376893397648</v>
      </c>
      <c r="AM23" s="115">
        <v>-312.78601630432166</v>
      </c>
      <c r="AN23" s="115">
        <f>'Historical Financials USD_EN'!AN23*'Historical Financials THB_TH'!$AN$8</f>
        <v>-106.7890206103084</v>
      </c>
      <c r="AO23" s="115">
        <v>-328.55178199288486</v>
      </c>
      <c r="AP23" s="115">
        <v>-315.41209915015355</v>
      </c>
      <c r="AQ23" s="115">
        <f>L23-(AN23+AO23+AP23)</f>
        <v>107.08522746977076</v>
      </c>
      <c r="AR23" s="115">
        <f>'Historical Financials USD_EN'!AR23*'Historical Financials THB_TH'!$AR$8</f>
        <v>-815.67145760074015</v>
      </c>
      <c r="AS23" s="115">
        <f>SUM('Historical Financials USD_EN'!AR23:AS23)*31.605-AR23</f>
        <v>-821.1068470173135</v>
      </c>
      <c r="AT23" s="115">
        <f>SUM('Historical Financials USD_EN'!$AR23:AT23)*31.5138-SUM($AR23:AS23)</f>
        <v>93.330756296706795</v>
      </c>
      <c r="AU23" s="116">
        <f>SUM('Historical Financials USD_EN'!$AR23:AU23)*31.2934-SUM($AR23:AT23)</f>
        <v>225.52284611784421</v>
      </c>
      <c r="AV23" s="130"/>
      <c r="AW23" s="113">
        <f>AB23+AC23</f>
        <v>75.785725339132838</v>
      </c>
      <c r="AX23" s="113">
        <f>AD23+AE23</f>
        <v>-19.438227582299817</v>
      </c>
      <c r="AY23" s="113">
        <f>AF23+AG23</f>
        <v>163.52715623238996</v>
      </c>
      <c r="AZ23" s="113">
        <f>AH23+AI23</f>
        <v>5.6284993220215824</v>
      </c>
      <c r="BA23" s="113">
        <f>AJ23+AK23</f>
        <v>141.26487549896876</v>
      </c>
      <c r="BB23" s="113">
        <f>AL23+AM23</f>
        <v>105.69775262965481</v>
      </c>
      <c r="BC23" s="117">
        <f>AN23+AO23</f>
        <v>-435.34080260319325</v>
      </c>
      <c r="BD23" s="131"/>
      <c r="BE23" s="113">
        <v>-750.7529017533468</v>
      </c>
      <c r="BF23" s="34">
        <f t="shared" si="4"/>
        <v>314.02462431003761</v>
      </c>
      <c r="BG23" s="103">
        <f t="shared" si="5"/>
        <v>-527.18047409493397</v>
      </c>
      <c r="BH23" s="46">
        <v>0</v>
      </c>
      <c r="BI23" s="46">
        <v>0</v>
      </c>
      <c r="BJ23" s="46">
        <v>0</v>
      </c>
      <c r="BK23" s="46">
        <v>0</v>
      </c>
      <c r="BL23" s="46">
        <v>1.6258744974550154E-2</v>
      </c>
      <c r="BM23" s="46">
        <v>105.69775262965481</v>
      </c>
      <c r="BN23" s="46">
        <v>-435.34080260319325</v>
      </c>
      <c r="BO23" s="113">
        <v>-274.76218111152974</v>
      </c>
      <c r="BP23" s="46"/>
      <c r="BQ23" s="46">
        <f>BS23-BR23</f>
        <v>-17.214934519855387</v>
      </c>
      <c r="BR23" s="46">
        <v>-23.434983518768515</v>
      </c>
      <c r="BS23" s="46">
        <v>-40.649918038623902</v>
      </c>
      <c r="BV23" s="34"/>
      <c r="BW23" s="34"/>
      <c r="BX23" s="34"/>
    </row>
    <row r="24" spans="1:76" s="110" customFormat="1">
      <c r="A24" s="93" t="s">
        <v>186</v>
      </c>
      <c r="B24" s="94" t="s">
        <v>178</v>
      </c>
      <c r="C24" s="95">
        <f t="shared" ref="C24:O24" si="11">SUM(C20:C23)</f>
        <v>7343.892037187703</v>
      </c>
      <c r="D24" s="95">
        <f t="shared" si="11"/>
        <v>9189.6161587550305</v>
      </c>
      <c r="E24" s="95">
        <f t="shared" si="11"/>
        <v>1602.4114005211093</v>
      </c>
      <c r="F24" s="95">
        <f t="shared" si="11"/>
        <v>1899.6922823709115</v>
      </c>
      <c r="G24" s="95">
        <f t="shared" si="11"/>
        <v>4126.552074967316</v>
      </c>
      <c r="H24" s="95">
        <f t="shared" si="11"/>
        <v>6435.221002988018</v>
      </c>
      <c r="I24" s="95">
        <f t="shared" si="11"/>
        <v>9815.4404929440407</v>
      </c>
      <c r="J24" s="95">
        <f t="shared" si="11"/>
        <v>15771.530617143781</v>
      </c>
      <c r="K24" s="95">
        <f t="shared" si="11"/>
        <v>25360.693668950113</v>
      </c>
      <c r="L24" s="96">
        <f t="shared" si="11"/>
        <v>11422.301780456419</v>
      </c>
      <c r="M24" s="96">
        <f t="shared" si="11"/>
        <v>6815.724068809006</v>
      </c>
      <c r="N24" s="96">
        <f t="shared" si="11"/>
        <v>11422.301780456419</v>
      </c>
      <c r="O24" s="96">
        <f t="shared" si="11"/>
        <v>6815.7025182287216</v>
      </c>
      <c r="P24" s="95">
        <f t="shared" ref="P24:AB24" si="12">SUM(P20:P23)</f>
        <v>-112.47594235254634</v>
      </c>
      <c r="Q24" s="95">
        <f t="shared" si="12"/>
        <v>761.11481728775584</v>
      </c>
      <c r="R24" s="95">
        <f t="shared" si="12"/>
        <v>627.72853961099804</v>
      </c>
      <c r="S24" s="95">
        <f t="shared" si="12"/>
        <v>425.64217832713427</v>
      </c>
      <c r="T24" s="95">
        <f t="shared" si="12"/>
        <v>1010.318523541334</v>
      </c>
      <c r="U24" s="95">
        <f t="shared" si="12"/>
        <v>1372.3912840316739</v>
      </c>
      <c r="V24" s="95">
        <f t="shared" si="12"/>
        <v>1003.467408478259</v>
      </c>
      <c r="W24" s="95">
        <f t="shared" si="12"/>
        <v>740.37485891604774</v>
      </c>
      <c r="X24" s="95">
        <f t="shared" si="12"/>
        <v>1055.0442396695237</v>
      </c>
      <c r="Y24" s="95">
        <f t="shared" si="12"/>
        <v>2123.6604074508423</v>
      </c>
      <c r="Z24" s="95">
        <f t="shared" si="12"/>
        <v>1690.0263212740592</v>
      </c>
      <c r="AA24" s="95">
        <f t="shared" si="12"/>
        <v>1566.4900345935919</v>
      </c>
      <c r="AB24" s="95">
        <f t="shared" si="12"/>
        <v>1282.870263786984</v>
      </c>
      <c r="AC24" s="95">
        <v>3016.6007391042463</v>
      </c>
      <c r="AD24" s="95">
        <f t="shared" ref="AD24:AU24" si="13">SUM(AD20:AD23)</f>
        <v>2901.3892780318747</v>
      </c>
      <c r="AE24" s="95">
        <f t="shared" si="13"/>
        <v>2614.5802116680243</v>
      </c>
      <c r="AF24" s="95">
        <f t="shared" si="13"/>
        <v>3392.5527316367679</v>
      </c>
      <c r="AG24" s="95">
        <f t="shared" si="13"/>
        <v>3837.6465499508568</v>
      </c>
      <c r="AH24" s="95">
        <f t="shared" si="13"/>
        <v>4648.2325400778291</v>
      </c>
      <c r="AI24" s="95">
        <f t="shared" si="13"/>
        <v>3893.0987954783245</v>
      </c>
      <c r="AJ24" s="95">
        <f t="shared" si="13"/>
        <v>5555.286277620994</v>
      </c>
      <c r="AK24" s="95">
        <f t="shared" si="13"/>
        <v>7488.9742468782506</v>
      </c>
      <c r="AL24" s="95">
        <f t="shared" si="13"/>
        <v>8459.3175491356014</v>
      </c>
      <c r="AM24" s="95">
        <f t="shared" si="13"/>
        <v>3857.1318540602533</v>
      </c>
      <c r="AN24" s="95">
        <f t="shared" si="13"/>
        <v>4067.88580030093</v>
      </c>
      <c r="AO24" s="95">
        <f t="shared" si="13"/>
        <v>5081.3200394442101</v>
      </c>
      <c r="AP24" s="95">
        <f t="shared" si="13"/>
        <v>2425.7259834863471</v>
      </c>
      <c r="AQ24" s="95">
        <f t="shared" si="13"/>
        <v>-152.63004277507002</v>
      </c>
      <c r="AR24" s="95">
        <f t="shared" si="13"/>
        <v>1537.0702251152179</v>
      </c>
      <c r="AS24" s="95">
        <f t="shared" si="13"/>
        <v>2615.3545588373167</v>
      </c>
      <c r="AT24" s="95">
        <f t="shared" si="13"/>
        <v>908.40290257944139</v>
      </c>
      <c r="AU24" s="89">
        <f t="shared" si="13"/>
        <v>1754.8748316967449</v>
      </c>
      <c r="AV24" s="98"/>
      <c r="AW24" s="108">
        <f t="shared" ref="AW24:BC24" si="14">SUM(AW20:AW23)</f>
        <v>4299.4710028912295</v>
      </c>
      <c r="AX24" s="108">
        <f t="shared" si="14"/>
        <v>5515.9694896998981</v>
      </c>
      <c r="AY24" s="108">
        <f t="shared" si="14"/>
        <v>7230.1992815876238</v>
      </c>
      <c r="AZ24" s="108">
        <f t="shared" si="14"/>
        <v>8541.3313355561513</v>
      </c>
      <c r="BA24" s="108">
        <f t="shared" si="14"/>
        <v>13044.260524499241</v>
      </c>
      <c r="BB24" s="108">
        <f t="shared" si="14"/>
        <v>12316.449403195855</v>
      </c>
      <c r="BC24" s="109">
        <f t="shared" si="14"/>
        <v>9149.2058397451419</v>
      </c>
      <c r="BD24" s="101"/>
      <c r="BE24" s="101"/>
      <c r="BF24" s="34">
        <f t="shared" si="4"/>
        <v>10043.353462484574</v>
      </c>
      <c r="BG24" s="103">
        <f t="shared" si="5"/>
        <v>-390.18179356491055</v>
      </c>
      <c r="BH24" s="46">
        <v>0</v>
      </c>
      <c r="BI24" s="46">
        <v>-3.529094101395458E-7</v>
      </c>
      <c r="BJ24" s="46">
        <v>0</v>
      </c>
      <c r="BK24" s="46">
        <v>0</v>
      </c>
      <c r="BL24" s="46">
        <v>1.6258744975857553E-2</v>
      </c>
      <c r="BM24" s="46">
        <v>-8635.221774226482</v>
      </c>
      <c r="BN24" s="46">
        <v>3098.1301228141729</v>
      </c>
      <c r="BO24" s="108">
        <f>SUM(BO20:BO23)</f>
        <v>2857.694171231798</v>
      </c>
      <c r="BP24" s="46"/>
      <c r="BQ24" s="46"/>
      <c r="BR24" s="46"/>
      <c r="BV24" s="70"/>
      <c r="BW24" s="34"/>
      <c r="BX24" s="34"/>
    </row>
    <row r="25" spans="1:76" s="119" customFormat="1">
      <c r="A25" s="120" t="s">
        <v>187</v>
      </c>
      <c r="B25" s="121" t="s">
        <v>178</v>
      </c>
      <c r="C25" s="88">
        <v>-560</v>
      </c>
      <c r="D25" s="88">
        <v>139</v>
      </c>
      <c r="E25" s="88">
        <v>-164.363</v>
      </c>
      <c r="F25" s="88">
        <v>-191.03701131035166</v>
      </c>
      <c r="G25" s="88">
        <v>-285.42599561576316</v>
      </c>
      <c r="H25" s="88">
        <v>-279.13</v>
      </c>
      <c r="I25" s="88">
        <v>-162.07599999999999</v>
      </c>
      <c r="J25" s="88">
        <v>-195.417</v>
      </c>
      <c r="K25" s="88">
        <v>127.764</v>
      </c>
      <c r="L25" s="122">
        <v>888.42499999999995</v>
      </c>
      <c r="M25" s="122">
        <v>-385.786</v>
      </c>
      <c r="N25" s="122">
        <f>SUM(AN25:AQ25)</f>
        <v>888.42499999999995</v>
      </c>
      <c r="O25" s="122">
        <f>SUM(AR25:AU25)</f>
        <v>-385.786</v>
      </c>
      <c r="P25" s="88">
        <v>-17</v>
      </c>
      <c r="Q25" s="88">
        <v>-52.055999999999997</v>
      </c>
      <c r="R25" s="88">
        <v>-108.41100000000002</v>
      </c>
      <c r="S25" s="88">
        <v>-13.244999999999976</v>
      </c>
      <c r="T25" s="88">
        <v>-75.356475561979607</v>
      </c>
      <c r="U25" s="88">
        <v>-115.47056798151134</v>
      </c>
      <c r="V25" s="88">
        <v>-31.263213732773</v>
      </c>
      <c r="W25" s="88">
        <v>-63.335738339499237</v>
      </c>
      <c r="X25" s="88">
        <v>-89.989000000000004</v>
      </c>
      <c r="Y25" s="88">
        <f>H25-(X25+Z25+AA25)</f>
        <v>-92.851155313491887</v>
      </c>
      <c r="Z25" s="88">
        <v>-38.371844686508098</v>
      </c>
      <c r="AA25" s="88">
        <v>-57.918000000000006</v>
      </c>
      <c r="AB25" s="88">
        <v>-66.436000000000007</v>
      </c>
      <c r="AC25" s="88">
        <v>-57.035999999999987</v>
      </c>
      <c r="AD25" s="88">
        <v>-37.14400000000002</v>
      </c>
      <c r="AE25" s="88">
        <f>I25-AB25-AC25-AD25</f>
        <v>-1.4599999999999795</v>
      </c>
      <c r="AF25" s="88">
        <v>-70.789000000000001</v>
      </c>
      <c r="AG25" s="88">
        <v>-68.362000000000009</v>
      </c>
      <c r="AH25" s="88">
        <v>-30.150999999999982</v>
      </c>
      <c r="AI25" s="88">
        <f>J25-AF25-AG25-AH25</f>
        <v>-26.115000000000009</v>
      </c>
      <c r="AJ25" s="88">
        <v>-26.571999999999999</v>
      </c>
      <c r="AK25" s="88">
        <v>-26.166999999999998</v>
      </c>
      <c r="AL25" s="88">
        <v>63.506999999999998</v>
      </c>
      <c r="AM25" s="88">
        <v>116.996</v>
      </c>
      <c r="AN25" s="88">
        <f>'Historical Financials USD_EN'!AN25*'Historical Financials THB_TH'!$AN$8</f>
        <v>-25.460999999999999</v>
      </c>
      <c r="AO25" s="88">
        <v>-54.735163490000019</v>
      </c>
      <c r="AP25" s="88">
        <v>351.88916348999999</v>
      </c>
      <c r="AQ25" s="88">
        <f>L25-(AN25+AO25+AP25)</f>
        <v>616.73199999999997</v>
      </c>
      <c r="AR25" s="88">
        <f>'Historical Financials USD_EN'!AR25*'Historical Financials THB_TH'!$AR$8</f>
        <v>24.988636</v>
      </c>
      <c r="AS25" s="88">
        <f>SUM('Historical Financials USD_EN'!AR25:AS25)*31.605-AR25</f>
        <v>-6.2576634646631284</v>
      </c>
      <c r="AT25" s="88">
        <f>SUM('Historical Financials USD_EN'!$AR25:AT25)*31.5138-SUM($AR25:AS25)</f>
        <v>-108.71197253533687</v>
      </c>
      <c r="AU25" s="97">
        <f>SUM('Historical Financials USD_EN'!$AR25:AU25)*31.2934-SUM($AR25:AT25)</f>
        <v>-295.80500000000001</v>
      </c>
      <c r="AV25" s="98"/>
      <c r="AW25" s="113">
        <f>AB25+AC25</f>
        <v>-123.47199999999999</v>
      </c>
      <c r="AX25" s="113">
        <f>AD25+AE25</f>
        <v>-38.603999999999999</v>
      </c>
      <c r="AY25" s="113">
        <f>AF25+AG25</f>
        <v>-139.15100000000001</v>
      </c>
      <c r="AZ25" s="113">
        <f>AH25+AI25</f>
        <v>-56.265999999999991</v>
      </c>
      <c r="BA25" s="113">
        <f>AJ25+AK25</f>
        <v>-52.738999999999997</v>
      </c>
      <c r="BB25" s="113">
        <f>AL25+AM25</f>
        <v>180.50299999999999</v>
      </c>
      <c r="BC25" s="117">
        <f>AN25+AO25</f>
        <v>-80.196163490000018</v>
      </c>
      <c r="BD25" s="131"/>
      <c r="BE25" s="113">
        <v>271.69299999999998</v>
      </c>
      <c r="BF25" s="34">
        <f t="shared" si="4"/>
        <v>-788.11816348999992</v>
      </c>
      <c r="BG25" s="103">
        <f t="shared" si="5"/>
        <v>1373.1381360253367</v>
      </c>
      <c r="BH25" s="46">
        <v>0</v>
      </c>
      <c r="BI25" s="46">
        <v>0</v>
      </c>
      <c r="BJ25" s="46">
        <v>0</v>
      </c>
      <c r="BK25" s="46">
        <v>0</v>
      </c>
      <c r="BL25" s="46">
        <v>0</v>
      </c>
      <c r="BM25" s="46">
        <v>429.58833978902209</v>
      </c>
      <c r="BN25" s="46">
        <v>-80.196163490000018</v>
      </c>
      <c r="BO25" s="132">
        <v>201.70410172785358</v>
      </c>
      <c r="BP25" s="46"/>
      <c r="BQ25" s="46">
        <v>-2.1017278535710175E-3</v>
      </c>
      <c r="BR25" s="46"/>
      <c r="BS25" s="119">
        <v>-2.1017278535710175E-3</v>
      </c>
      <c r="BV25" s="34"/>
      <c r="BW25" s="34"/>
      <c r="BX25" s="34"/>
    </row>
    <row r="26" spans="1:76" s="119" customFormat="1">
      <c r="A26" s="120" t="s">
        <v>188</v>
      </c>
      <c r="B26" s="121" t="s">
        <v>178</v>
      </c>
      <c r="C26" s="88"/>
      <c r="D26" s="88"/>
      <c r="E26" s="88"/>
      <c r="F26" s="88"/>
      <c r="G26" s="88"/>
      <c r="H26" s="88"/>
      <c r="I26" s="88"/>
      <c r="J26" s="88"/>
      <c r="K26" s="88"/>
      <c r="L26" s="122">
        <v>-308.30539257599997</v>
      </c>
      <c r="M26" s="122">
        <v>0</v>
      </c>
      <c r="N26" s="122">
        <f>SUM(AN26:AQ26)</f>
        <v>-308.30539257599997</v>
      </c>
      <c r="O26" s="122">
        <f>SUM(AR26:AU26)</f>
        <v>0</v>
      </c>
      <c r="P26" s="88"/>
      <c r="Q26" s="88"/>
      <c r="R26" s="88"/>
      <c r="S26" s="88"/>
      <c r="T26" s="88"/>
      <c r="U26" s="88"/>
      <c r="V26" s="88"/>
      <c r="W26" s="88"/>
      <c r="X26" s="88"/>
      <c r="Y26" s="88"/>
      <c r="Z26" s="88"/>
      <c r="AA26" s="88"/>
      <c r="AB26" s="88"/>
      <c r="AC26" s="88"/>
      <c r="AD26" s="88"/>
      <c r="AE26" s="88"/>
      <c r="AF26" s="88"/>
      <c r="AG26" s="88"/>
      <c r="AH26" s="88"/>
      <c r="AI26" s="88"/>
      <c r="AJ26" s="88">
        <v>0</v>
      </c>
      <c r="AK26" s="88">
        <v>0</v>
      </c>
      <c r="AL26" s="88">
        <v>0</v>
      </c>
      <c r="AM26" s="88">
        <v>0</v>
      </c>
      <c r="AN26" s="88">
        <v>0</v>
      </c>
      <c r="AO26" s="88">
        <v>0</v>
      </c>
      <c r="AP26" s="88">
        <v>0</v>
      </c>
      <c r="AQ26" s="88">
        <v>-308.30539257599997</v>
      </c>
      <c r="AR26" s="88">
        <f>'Historical Financials USD_EN'!AR26*'Historical Financials THB_TH'!$AR$8</f>
        <v>0</v>
      </c>
      <c r="AS26" s="88">
        <f>SUM('Historical Financials USD_EN'!AR26:AS26)*31.605-AR26</f>
        <v>0</v>
      </c>
      <c r="AT26" s="88">
        <f>SUM('Historical Financials USD_EN'!$AR26:AT26)*31.5138-SUM($AR26:AS26)</f>
        <v>0</v>
      </c>
      <c r="AU26" s="89">
        <f>SUM('Historical Financials USD_EN'!$AR26:AU26)*31.2934-SUM($AR26:AT26)</f>
        <v>0</v>
      </c>
      <c r="AV26" s="98"/>
      <c r="AW26" s="123"/>
      <c r="AX26" s="123"/>
      <c r="AY26" s="123"/>
      <c r="AZ26" s="123"/>
      <c r="BA26" s="123"/>
      <c r="BB26" s="123"/>
      <c r="BC26" s="124"/>
      <c r="BD26" s="131"/>
      <c r="BE26" s="123"/>
      <c r="BF26" s="34">
        <f t="shared" si="4"/>
        <v>308.30539257599997</v>
      </c>
      <c r="BG26" s="103">
        <f t="shared" si="5"/>
        <v>-308.30539257599997</v>
      </c>
      <c r="BH26" s="46"/>
      <c r="BI26" s="46"/>
      <c r="BJ26" s="46"/>
      <c r="BK26" s="46"/>
      <c r="BL26" s="46"/>
      <c r="BM26" s="46"/>
      <c r="BN26" s="46"/>
      <c r="BO26" s="125"/>
      <c r="BP26" s="46"/>
      <c r="BQ26" s="46"/>
      <c r="BR26" s="46"/>
      <c r="BV26" s="34"/>
      <c r="BW26" s="34"/>
      <c r="BX26" s="34"/>
    </row>
    <row r="27" spans="1:76" s="110" customFormat="1">
      <c r="A27" s="93" t="s">
        <v>189</v>
      </c>
      <c r="B27" s="94" t="s">
        <v>178</v>
      </c>
      <c r="C27" s="95">
        <f t="shared" ref="C27:K27" si="15">C24+C25</f>
        <v>6783.892037187703</v>
      </c>
      <c r="D27" s="95">
        <f t="shared" si="15"/>
        <v>9328.6161587550305</v>
      </c>
      <c r="E27" s="95">
        <f t="shared" si="15"/>
        <v>1438.0484005211092</v>
      </c>
      <c r="F27" s="95">
        <f t="shared" si="15"/>
        <v>1708.6552710605597</v>
      </c>
      <c r="G27" s="95">
        <f t="shared" si="15"/>
        <v>3841.126079351553</v>
      </c>
      <c r="H27" s="95">
        <f t="shared" si="15"/>
        <v>6156.0910029880179</v>
      </c>
      <c r="I27" s="95">
        <f t="shared" si="15"/>
        <v>9653.3644929440416</v>
      </c>
      <c r="J27" s="95">
        <f t="shared" si="15"/>
        <v>15576.113617143781</v>
      </c>
      <c r="K27" s="95">
        <f t="shared" si="15"/>
        <v>25488.457668950112</v>
      </c>
      <c r="L27" s="96">
        <f>L24+L25+L26</f>
        <v>12002.421387880418</v>
      </c>
      <c r="M27" s="96">
        <f>M24+M25+M26</f>
        <v>6429.9380688090059</v>
      </c>
      <c r="N27" s="96">
        <f>N24+N25+N26</f>
        <v>12002.421387880418</v>
      </c>
      <c r="O27" s="96">
        <f>O24+O25+O26</f>
        <v>6429.9165182287215</v>
      </c>
      <c r="P27" s="95">
        <f t="shared" ref="P27:AB27" si="16">P24+P25</f>
        <v>-129.47594235254633</v>
      </c>
      <c r="Q27" s="95">
        <f t="shared" si="16"/>
        <v>709.0588172877558</v>
      </c>
      <c r="R27" s="95">
        <f t="shared" si="16"/>
        <v>519.31753961099798</v>
      </c>
      <c r="S27" s="95">
        <f t="shared" si="16"/>
        <v>412.39717832713427</v>
      </c>
      <c r="T27" s="95">
        <f t="shared" si="16"/>
        <v>934.96204797935434</v>
      </c>
      <c r="U27" s="95">
        <f t="shared" si="16"/>
        <v>1256.9207160501626</v>
      </c>
      <c r="V27" s="95">
        <f t="shared" si="16"/>
        <v>972.20419474548601</v>
      </c>
      <c r="W27" s="95">
        <f t="shared" si="16"/>
        <v>677.0391205765485</v>
      </c>
      <c r="X27" s="95">
        <f t="shared" si="16"/>
        <v>965.05523966952364</v>
      </c>
      <c r="Y27" s="95">
        <f t="shared" si="16"/>
        <v>2030.8092521373503</v>
      </c>
      <c r="Z27" s="95">
        <f t="shared" si="16"/>
        <v>1651.654476587551</v>
      </c>
      <c r="AA27" s="95">
        <f t="shared" si="16"/>
        <v>1508.572034593592</v>
      </c>
      <c r="AB27" s="95">
        <f t="shared" si="16"/>
        <v>1216.434263786984</v>
      </c>
      <c r="AC27" s="95">
        <v>2959.5647391042462</v>
      </c>
      <c r="AD27" s="95">
        <f t="shared" ref="AD27:AL27" si="17">AD24+AD25</f>
        <v>2864.2452780318745</v>
      </c>
      <c r="AE27" s="95">
        <f t="shared" si="17"/>
        <v>2613.1202116680242</v>
      </c>
      <c r="AF27" s="95">
        <f t="shared" si="17"/>
        <v>3321.7637316367677</v>
      </c>
      <c r="AG27" s="95">
        <f t="shared" si="17"/>
        <v>3769.2845499508567</v>
      </c>
      <c r="AH27" s="95">
        <f t="shared" si="17"/>
        <v>4618.0815400778292</v>
      </c>
      <c r="AI27" s="95">
        <f t="shared" si="17"/>
        <v>3866.9837954783243</v>
      </c>
      <c r="AJ27" s="95">
        <f t="shared" si="17"/>
        <v>5528.7142776209939</v>
      </c>
      <c r="AK27" s="95">
        <f t="shared" si="17"/>
        <v>7462.8072468782502</v>
      </c>
      <c r="AL27" s="95">
        <f t="shared" si="17"/>
        <v>8522.824549135601</v>
      </c>
      <c r="AM27" s="95">
        <f t="shared" ref="AM27:AR27" si="18">AM24+AM25+AM26</f>
        <v>3974.1278540602534</v>
      </c>
      <c r="AN27" s="95">
        <f t="shared" si="18"/>
        <v>4042.4248003009302</v>
      </c>
      <c r="AO27" s="95">
        <f t="shared" si="18"/>
        <v>5026.5848759542105</v>
      </c>
      <c r="AP27" s="95">
        <f t="shared" si="18"/>
        <v>2777.6151469763472</v>
      </c>
      <c r="AQ27" s="95">
        <f t="shared" si="18"/>
        <v>155.79656464892997</v>
      </c>
      <c r="AR27" s="95">
        <f t="shared" si="18"/>
        <v>1562.058861115218</v>
      </c>
      <c r="AS27" s="95">
        <f>AS24+AS25+AS26</f>
        <v>2609.0968953726538</v>
      </c>
      <c r="AT27" s="95">
        <f>AT24+AT25+AT26</f>
        <v>799.69093004410456</v>
      </c>
      <c r="AU27" s="97">
        <f>AU24+AU25+AU26</f>
        <v>1459.0698316967448</v>
      </c>
      <c r="AV27" s="98"/>
      <c r="AW27" s="108">
        <f t="shared" ref="AW27:BC27" si="19">AW24+AW25</f>
        <v>4175.9990028912298</v>
      </c>
      <c r="AX27" s="108">
        <f t="shared" si="19"/>
        <v>5477.3654896998978</v>
      </c>
      <c r="AY27" s="108">
        <f t="shared" si="19"/>
        <v>7091.0482815876239</v>
      </c>
      <c r="AZ27" s="108">
        <f t="shared" si="19"/>
        <v>8485.0653355561517</v>
      </c>
      <c r="BA27" s="108">
        <f t="shared" si="19"/>
        <v>12991.521524499241</v>
      </c>
      <c r="BB27" s="108">
        <f t="shared" si="19"/>
        <v>12496.952403195855</v>
      </c>
      <c r="BC27" s="109">
        <f t="shared" si="19"/>
        <v>9069.009676255142</v>
      </c>
      <c r="BD27" s="101"/>
      <c r="BE27" s="101"/>
      <c r="BF27" s="34">
        <f t="shared" si="4"/>
        <v>9563.5406915705789</v>
      </c>
      <c r="BG27" s="103">
        <f t="shared" si="5"/>
        <v>674.65094988442706</v>
      </c>
      <c r="BH27" s="46">
        <v>0</v>
      </c>
      <c r="BI27" s="46">
        <v>-3.529094101395458E-7</v>
      </c>
      <c r="BJ27" s="46">
        <v>0</v>
      </c>
      <c r="BK27" s="46">
        <v>0</v>
      </c>
      <c r="BL27" s="46">
        <v>1.6258744975857553E-2</v>
      </c>
      <c r="BM27" s="46">
        <v>-8205.6334344374609</v>
      </c>
      <c r="BN27" s="46">
        <v>3017.933959324173</v>
      </c>
      <c r="BO27" s="108">
        <f>BO24+BO25</f>
        <v>3059.3982729596514</v>
      </c>
      <c r="BP27" s="46"/>
      <c r="BQ27" s="46"/>
      <c r="BR27" s="46"/>
      <c r="BV27" s="70"/>
      <c r="BW27" s="34"/>
      <c r="BX27" s="34"/>
    </row>
    <row r="28" spans="1:76" s="137" customFormat="1">
      <c r="A28" s="133" t="s">
        <v>190</v>
      </c>
      <c r="B28" s="134" t="s">
        <v>78</v>
      </c>
      <c r="C28" s="63">
        <f t="shared" ref="C28:K28" si="20">-SUM(C21:C23)/(C20-C19)</f>
        <v>6.2309336962621406E-2</v>
      </c>
      <c r="D28" s="63">
        <f t="shared" si="20"/>
        <v>7.2499055019788761E-2</v>
      </c>
      <c r="E28" s="63">
        <f t="shared" si="20"/>
        <v>0.43977807130221647</v>
      </c>
      <c r="F28" s="63">
        <f t="shared" si="20"/>
        <v>0.3735658193326819</v>
      </c>
      <c r="G28" s="63">
        <f t="shared" si="20"/>
        <v>0.28480359232981028</v>
      </c>
      <c r="H28" s="63">
        <f t="shared" si="20"/>
        <v>0.24531701222234162</v>
      </c>
      <c r="I28" s="63">
        <f t="shared" si="20"/>
        <v>0.18169009967639629</v>
      </c>
      <c r="J28" s="63">
        <f t="shared" si="20"/>
        <v>0.13531209028896751</v>
      </c>
      <c r="K28" s="63">
        <f t="shared" si="20"/>
        <v>0.12580821063385955</v>
      </c>
      <c r="L28" s="64">
        <f t="shared" ref="L28:AB28" si="21">-SUM(L21:L23)/(L20-L19)</f>
        <v>0.1308974004908352</v>
      </c>
      <c r="M28" s="64">
        <f t="shared" ref="M28" si="22">-SUM(M21:M23)/(M20-M19)</f>
        <v>3.2321162029359828E-2</v>
      </c>
      <c r="N28" s="64">
        <f>-SUM(N21:N23)/(N20-N19)</f>
        <v>0.1308974004908352</v>
      </c>
      <c r="O28" s="64">
        <f>-SUM(O21:O23)/(O20-O19)</f>
        <v>3.2321263039072054E-2</v>
      </c>
      <c r="P28" s="63">
        <f t="shared" si="21"/>
        <v>0.67400407322896805</v>
      </c>
      <c r="Q28" s="63">
        <f t="shared" si="21"/>
        <v>0.41363193518479624</v>
      </c>
      <c r="R28" s="63">
        <f t="shared" si="21"/>
        <v>0.36169262410761954</v>
      </c>
      <c r="S28" s="63">
        <f t="shared" si="21"/>
        <v>0.34052241194323812</v>
      </c>
      <c r="T28" s="63">
        <f t="shared" si="21"/>
        <v>0.32298324124622158</v>
      </c>
      <c r="U28" s="63">
        <f t="shared" si="21"/>
        <v>0.23698723949733513</v>
      </c>
      <c r="V28" s="63">
        <f t="shared" si="21"/>
        <v>0.203834253788447</v>
      </c>
      <c r="W28" s="63">
        <f t="shared" si="21"/>
        <v>0.36718986853018454</v>
      </c>
      <c r="X28" s="63">
        <f t="shared" si="21"/>
        <v>0.39188485907600101</v>
      </c>
      <c r="Y28" s="63">
        <f t="shared" si="21"/>
        <v>0.27151312280306195</v>
      </c>
      <c r="Z28" s="63">
        <f t="shared" si="21"/>
        <v>0.30443317542382575</v>
      </c>
      <c r="AA28" s="63">
        <f t="shared" si="21"/>
        <v>-7.2448164519336652E-2</v>
      </c>
      <c r="AB28" s="63">
        <f t="shared" si="21"/>
        <v>0.13624728583058934</v>
      </c>
      <c r="AC28" s="63">
        <v>0.17872556330294756</v>
      </c>
      <c r="AD28" s="63">
        <f t="shared" ref="AD28:BC28" si="23">-SUM(AD21:AD23)/(AD20-AD19)</f>
        <v>0.19276436207549863</v>
      </c>
      <c r="AE28" s="63">
        <f t="shared" si="23"/>
        <v>0.19360726890953156</v>
      </c>
      <c r="AF28" s="63">
        <f t="shared" si="23"/>
        <v>0.1648844859653312</v>
      </c>
      <c r="AG28" s="63">
        <f t="shared" si="23"/>
        <v>8.6600994494372516E-2</v>
      </c>
      <c r="AH28" s="63">
        <f t="shared" si="23"/>
        <v>0.19075887805425235</v>
      </c>
      <c r="AI28" s="63">
        <f t="shared" si="23"/>
        <v>8.4348685759406586E-2</v>
      </c>
      <c r="AJ28" s="63">
        <f t="shared" si="23"/>
        <v>0.12334483353661341</v>
      </c>
      <c r="AK28" s="63">
        <f t="shared" si="23"/>
        <v>0.13091296960251431</v>
      </c>
      <c r="AL28" s="63">
        <f t="shared" si="23"/>
        <v>6.9920349309445726E-2</v>
      </c>
      <c r="AM28" s="63">
        <f t="shared" si="23"/>
        <v>0.21638174522840425</v>
      </c>
      <c r="AN28" s="63">
        <f t="shared" si="23"/>
        <v>4.8960731818261868E-2</v>
      </c>
      <c r="AO28" s="63">
        <f t="shared" si="23"/>
        <v>0.14186372051321314</v>
      </c>
      <c r="AP28" s="63">
        <f t="shared" si="23"/>
        <v>9.963763308590344E-2</v>
      </c>
      <c r="AQ28" s="63">
        <f t="shared" si="23"/>
        <v>1.7263100257284596</v>
      </c>
      <c r="AR28" s="63">
        <f>-SUM(AR21:AR23)/(AR20-AR19)</f>
        <v>0.38683175477468174</v>
      </c>
      <c r="AS28" s="63">
        <f>-SUM(AS21:AS23)/(AS20-AS19)</f>
        <v>8.9529862874039953E-2</v>
      </c>
      <c r="AT28" s="63">
        <f>-SUM(AT21:AT23)/(AT20-AT19)</f>
        <v>9.8037252368046696E-2</v>
      </c>
      <c r="AU28" s="65">
        <f>-SUM(AU21:AU23)/(AU20-AU19)</f>
        <v>-1.6599895649101426</v>
      </c>
      <c r="AV28" s="98"/>
      <c r="AW28" s="135">
        <f t="shared" si="23"/>
        <v>0.16644799925274936</v>
      </c>
      <c r="AX28" s="135">
        <f t="shared" si="23"/>
        <v>0.19316410287588567</v>
      </c>
      <c r="AY28" s="135">
        <f t="shared" si="23"/>
        <v>0.12361896004170346</v>
      </c>
      <c r="AZ28" s="135">
        <f t="shared" si="23"/>
        <v>0.14493651924133008</v>
      </c>
      <c r="BA28" s="135">
        <f t="shared" si="23"/>
        <v>0.12764009430119944</v>
      </c>
      <c r="BB28" s="135">
        <f t="shared" si="23"/>
        <v>0.12381467775388581</v>
      </c>
      <c r="BC28" s="136">
        <f t="shared" si="23"/>
        <v>0.10292230570722696</v>
      </c>
      <c r="BD28" s="101"/>
      <c r="BE28" s="101"/>
      <c r="BF28" s="34"/>
      <c r="BG28" s="103"/>
      <c r="BH28" s="46">
        <v>0</v>
      </c>
      <c r="BI28" s="46">
        <v>9.7889196748468521E-12</v>
      </c>
      <c r="BJ28" s="46">
        <v>0</v>
      </c>
      <c r="BK28" s="46">
        <v>0</v>
      </c>
      <c r="BL28" s="46">
        <v>-1.1011934400451118E-6</v>
      </c>
      <c r="BM28" s="46">
        <v>-5.0832724126886095E-2</v>
      </c>
      <c r="BN28" s="46">
        <v>-4.4007623342982083E-2</v>
      </c>
      <c r="BO28" s="135">
        <f>-SUM(BO21:BO23)/(BO20-BO19)</f>
        <v>0.11563742472188511</v>
      </c>
      <c r="BP28" s="46"/>
      <c r="BQ28" s="46"/>
      <c r="BR28" s="46"/>
      <c r="BV28" s="70"/>
      <c r="BW28" s="34"/>
      <c r="BX28" s="34"/>
    </row>
    <row r="29" spans="1:76" s="137" customFormat="1">
      <c r="A29" s="133" t="s">
        <v>191</v>
      </c>
      <c r="B29" s="134" t="s">
        <v>78</v>
      </c>
      <c r="C29" s="63">
        <f>C28</f>
        <v>6.2309336962621406E-2</v>
      </c>
      <c r="D29" s="63">
        <f>D28</f>
        <v>7.2499055019788761E-2</v>
      </c>
      <c r="E29" s="63">
        <f t="shared" ref="E29:AB29" si="24">-E21/E20</f>
        <v>0.16293213693074879</v>
      </c>
      <c r="F29" s="63">
        <f t="shared" si="24"/>
        <v>8.7066781765536339E-2</v>
      </c>
      <c r="G29" s="63">
        <f t="shared" si="24"/>
        <v>7.3454301492921009E-2</v>
      </c>
      <c r="H29" s="63">
        <f t="shared" si="24"/>
        <v>9.550588550266835E-2</v>
      </c>
      <c r="I29" s="63">
        <f t="shared" si="24"/>
        <v>0.10915558625513938</v>
      </c>
      <c r="J29" s="63">
        <f t="shared" si="24"/>
        <v>0.15631512789397928</v>
      </c>
      <c r="K29" s="63">
        <f t="shared" si="24"/>
        <v>0.14487020346452925</v>
      </c>
      <c r="L29" s="64">
        <f t="shared" si="24"/>
        <v>9.3879911797597332E-2</v>
      </c>
      <c r="M29" s="64">
        <f t="shared" si="24"/>
        <v>1.1235481507206539E-2</v>
      </c>
      <c r="N29" s="64">
        <f>-N21/N20</f>
        <v>9.3879911797597332E-2</v>
      </c>
      <c r="O29" s="64">
        <f>-O21/O20</f>
        <v>1.1235515907761657E-2</v>
      </c>
      <c r="P29" s="63">
        <f t="shared" si="24"/>
        <v>3.6922876559408988</v>
      </c>
      <c r="Q29" s="63">
        <f t="shared" si="24"/>
        <v>7.543233509254231E-2</v>
      </c>
      <c r="R29" s="63">
        <f t="shared" si="24"/>
        <v>0.1345688546901232</v>
      </c>
      <c r="S29" s="63">
        <f t="shared" si="24"/>
        <v>-3.1624538734117517E-2</v>
      </c>
      <c r="T29" s="63">
        <f t="shared" si="24"/>
        <v>6.6729306641278976E-2</v>
      </c>
      <c r="U29" s="63">
        <f t="shared" si="24"/>
        <v>0.10971803440847408</v>
      </c>
      <c r="V29" s="63">
        <f t="shared" si="24"/>
        <v>0.13797125067595972</v>
      </c>
      <c r="W29" s="63">
        <f t="shared" si="24"/>
        <v>-2.8009833831289181E-2</v>
      </c>
      <c r="X29" s="63">
        <f t="shared" si="24"/>
        <v>9.4648525462884214E-2</v>
      </c>
      <c r="Y29" s="63">
        <f t="shared" si="24"/>
        <v>9.6725832078027929E-2</v>
      </c>
      <c r="Z29" s="63">
        <f t="shared" si="24"/>
        <v>0.10883008015155908</v>
      </c>
      <c r="AA29" s="63">
        <f t="shared" si="24"/>
        <v>7.1288075709196638E-2</v>
      </c>
      <c r="AB29" s="63">
        <f t="shared" si="24"/>
        <v>0.14183043767033704</v>
      </c>
      <c r="AC29" s="63">
        <v>0.18452437353929244</v>
      </c>
      <c r="AD29" s="63">
        <f t="shared" ref="AD29:BC29" si="25">-AD21/AD20</f>
        <v>8.9769379377937594E-2</v>
      </c>
      <c r="AE29" s="63">
        <f t="shared" si="25"/>
        <v>3.0391515507407048E-2</v>
      </c>
      <c r="AF29" s="63">
        <f t="shared" si="25"/>
        <v>0.12739849839415171</v>
      </c>
      <c r="AG29" s="63">
        <f t="shared" si="25"/>
        <v>0.14074064917911452</v>
      </c>
      <c r="AH29" s="63">
        <f t="shared" si="25"/>
        <v>0.11198892254199781</v>
      </c>
      <c r="AI29" s="63">
        <f t="shared" si="25"/>
        <v>0.25884876501296078</v>
      </c>
      <c r="AJ29" s="63">
        <f t="shared" si="25"/>
        <v>0.13149181865381246</v>
      </c>
      <c r="AK29" s="63">
        <f t="shared" si="25"/>
        <v>0.15756203952533984</v>
      </c>
      <c r="AL29" s="63">
        <f t="shared" si="25"/>
        <v>0.1646481209485334</v>
      </c>
      <c r="AM29" s="63">
        <f t="shared" si="25"/>
        <v>0.1037027474753108</v>
      </c>
      <c r="AN29" s="63">
        <f t="shared" si="25"/>
        <v>4.1927587175223699E-2</v>
      </c>
      <c r="AO29" s="63">
        <f t="shared" si="25"/>
        <v>5.2605181846546341E-2</v>
      </c>
      <c r="AP29" s="63">
        <f t="shared" si="25"/>
        <v>0.11283272752604154</v>
      </c>
      <c r="AQ29" s="63">
        <f t="shared" si="25"/>
        <v>1.7723665682196976</v>
      </c>
      <c r="AR29" s="63">
        <f>-AR21/AR20</f>
        <v>0.22479100571738186</v>
      </c>
      <c r="AS29" s="63">
        <f>-AS21/AS20</f>
        <v>0.15751151242360745</v>
      </c>
      <c r="AT29" s="63">
        <f>-AT21/AT20</f>
        <v>0.29417433376774738</v>
      </c>
      <c r="AU29" s="65">
        <f>-AU21/AU20</f>
        <v>-1.8268847675914177</v>
      </c>
      <c r="AV29" s="98"/>
      <c r="AW29" s="135">
        <f t="shared" si="25"/>
        <v>0.17223047973058159</v>
      </c>
      <c r="AX29" s="135">
        <f t="shared" si="25"/>
        <v>6.1608710168914893E-2</v>
      </c>
      <c r="AY29" s="135">
        <f t="shared" si="25"/>
        <v>0.13421472996146663</v>
      </c>
      <c r="AZ29" s="135">
        <f t="shared" si="25"/>
        <v>0.17456034290838868</v>
      </c>
      <c r="BA29" s="135">
        <f t="shared" si="25"/>
        <v>0.14648551573364016</v>
      </c>
      <c r="BB29" s="135">
        <f t="shared" si="25"/>
        <v>0.14314739276772268</v>
      </c>
      <c r="BC29" s="136">
        <f t="shared" si="25"/>
        <v>4.8127383290504755E-2</v>
      </c>
      <c r="BD29" s="101"/>
      <c r="BE29" s="101"/>
      <c r="BF29" s="34"/>
      <c r="BG29" s="103"/>
      <c r="BH29" s="46">
        <v>0</v>
      </c>
      <c r="BI29" s="46">
        <v>3.1689026402936804E-12</v>
      </c>
      <c r="BJ29" s="46">
        <v>0</v>
      </c>
      <c r="BK29" s="46">
        <v>0</v>
      </c>
      <c r="BL29" s="46">
        <v>0</v>
      </c>
      <c r="BM29" s="46">
        <v>4.1168890652356516E-2</v>
      </c>
      <c r="BN29" s="46">
        <v>-3.7614334205531161E-2</v>
      </c>
      <c r="BO29" s="135">
        <f>-BO21/BO20</f>
        <v>9.4075250014514361E-2</v>
      </c>
      <c r="BP29" s="46"/>
      <c r="BQ29" s="46"/>
      <c r="BR29" s="46"/>
      <c r="BV29" s="70"/>
      <c r="BW29" s="34"/>
      <c r="BX29" s="34"/>
    </row>
    <row r="30" spans="1:76" s="141" customFormat="1">
      <c r="A30" s="138" t="s">
        <v>192</v>
      </c>
      <c r="B30" s="139" t="s">
        <v>178</v>
      </c>
      <c r="C30" s="140"/>
      <c r="D30" s="140"/>
      <c r="E30" s="140"/>
      <c r="F30" s="140"/>
      <c r="G30" s="88">
        <v>-178.356164383562</v>
      </c>
      <c r="H30" s="88">
        <v>-1050.0000000000002</v>
      </c>
      <c r="I30" s="88">
        <v>-1050</v>
      </c>
      <c r="J30" s="88">
        <v>-1050.0000000000002</v>
      </c>
      <c r="K30" s="88">
        <v>-1050.0000000000002</v>
      </c>
      <c r="L30" s="122">
        <v>-982.60273972602749</v>
      </c>
      <c r="M30" s="122">
        <v>-748.86915068493147</v>
      </c>
      <c r="N30" s="122">
        <f>SUM(AN30:AQ30)</f>
        <v>-982.60273972602749</v>
      </c>
      <c r="O30" s="122">
        <f>SUM(AR30:AU30)</f>
        <v>-748.86915068493147</v>
      </c>
      <c r="P30" s="88"/>
      <c r="Q30" s="88"/>
      <c r="R30" s="88"/>
      <c r="S30" s="88"/>
      <c r="T30" s="88"/>
      <c r="U30" s="88"/>
      <c r="V30" s="88"/>
      <c r="W30" s="88">
        <f>G30</f>
        <v>-178.356164383562</v>
      </c>
      <c r="X30" s="88">
        <v>-258.90410958904101</v>
      </c>
      <c r="Y30" s="88">
        <v>-261.780821917808</v>
      </c>
      <c r="Z30" s="88">
        <v>-264.65753424657601</v>
      </c>
      <c r="AA30" s="88">
        <f>H30-X30-Y30-Z30</f>
        <v>-264.65753424657521</v>
      </c>
      <c r="AB30" s="88">
        <v>-261.780821917808</v>
      </c>
      <c r="AC30" s="88">
        <v>-260.35032562317599</v>
      </c>
      <c r="AD30" s="88">
        <v>-263.93442622950795</v>
      </c>
      <c r="AE30" s="88">
        <f>I30-AB30-AC30-AD30</f>
        <v>-263.93442622950806</v>
      </c>
      <c r="AF30" s="88">
        <v>-258.904</v>
      </c>
      <c r="AG30" s="88">
        <v>-261.78093150684936</v>
      </c>
      <c r="AH30" s="88">
        <v>-264.65753424657555</v>
      </c>
      <c r="AI30" s="88">
        <f>J30-AF30-AG30-AH30</f>
        <v>-264.65753424657532</v>
      </c>
      <c r="AJ30" s="88">
        <v>-258.90410958904113</v>
      </c>
      <c r="AK30" s="88">
        <v>-261.78082191780823</v>
      </c>
      <c r="AL30" s="88">
        <v>-264.65753424657555</v>
      </c>
      <c r="AM30" s="88">
        <v>-264.65753424657532</v>
      </c>
      <c r="AN30" s="88">
        <f>'Historical Financials USD_EN'!AN30*'Historical Financials THB_TH'!$AN$8</f>
        <v>-258.90410958904113</v>
      </c>
      <c r="AO30" s="88">
        <v>-261.78082191780823</v>
      </c>
      <c r="AP30" s="88">
        <v>-264.65753424657555</v>
      </c>
      <c r="AQ30" s="88">
        <f>L30-(AN30+AO30+AP30)</f>
        <v>-197.26027397260259</v>
      </c>
      <c r="AR30" s="88">
        <f>'Historical Financials USD_EN'!AR30*'Historical Financials THB_TH'!$AR$8</f>
        <v>-183.80065753424702</v>
      </c>
      <c r="AS30" s="88">
        <f>SUM('Historical Financials USD_EN'!AR30:AS30)*31.605-AR30</f>
        <v>-186.98575779275518</v>
      </c>
      <c r="AT30" s="88">
        <f>SUM('Historical Financials USD_EN'!$AR30:AT30)*31.5138-SUM($AR30:AS30)</f>
        <v>-189.04163967299775</v>
      </c>
      <c r="AU30" s="89">
        <f>SUM('Historical Financials USD_EN'!$AR30:AU30)*31.2934-SUM($AR30:AT30)</f>
        <v>-189.04109568493152</v>
      </c>
      <c r="AV30" s="98"/>
      <c r="AW30" s="128">
        <f>AB30+AC30</f>
        <v>-522.13114754098399</v>
      </c>
      <c r="AX30" s="128">
        <f>AD30+AE30</f>
        <v>-527.86885245901601</v>
      </c>
      <c r="AY30" s="128">
        <f>AF30+AG30</f>
        <v>-520.68493150684935</v>
      </c>
      <c r="AZ30" s="128">
        <f>AH30+AI30</f>
        <v>-529.31506849315087</v>
      </c>
      <c r="BA30" s="128">
        <f>AJ30+AK30</f>
        <v>-520.68493150684935</v>
      </c>
      <c r="BB30" s="128">
        <f>AL30+AM30</f>
        <v>-529.31506849315087</v>
      </c>
      <c r="BC30" s="100">
        <f>AN30+AO30</f>
        <v>-520.68493150684935</v>
      </c>
      <c r="BD30" s="131"/>
      <c r="BE30" s="128">
        <v>-785.3424657534249</v>
      </c>
      <c r="BF30" s="34">
        <f t="shared" si="4"/>
        <v>-67.397260273972734</v>
      </c>
      <c r="BG30" s="103">
        <f t="shared" si="5"/>
        <v>-83.835072861248932</v>
      </c>
      <c r="BH30" s="46">
        <v>0</v>
      </c>
      <c r="BI30" s="46">
        <v>0</v>
      </c>
      <c r="BJ30" s="46">
        <v>0</v>
      </c>
      <c r="BK30" s="46">
        <v>0</v>
      </c>
      <c r="BL30" s="46">
        <v>0</v>
      </c>
      <c r="BM30" s="46">
        <v>520.68493150684913</v>
      </c>
      <c r="BN30" s="46">
        <v>-520.68493150684935</v>
      </c>
      <c r="BO30" s="128">
        <v>-264.65753424657555</v>
      </c>
      <c r="BP30" s="46"/>
      <c r="BQ30" s="46"/>
      <c r="BR30" s="46"/>
      <c r="BV30" s="142"/>
      <c r="BW30" s="34"/>
      <c r="BX30" s="34"/>
    </row>
    <row r="31" spans="1:76" s="141" customFormat="1">
      <c r="A31" s="138" t="s">
        <v>193</v>
      </c>
      <c r="B31" s="143" t="s">
        <v>194</v>
      </c>
      <c r="C31" s="144">
        <v>4240.0370000000003</v>
      </c>
      <c r="D31" s="144">
        <v>4737.9849999999997</v>
      </c>
      <c r="E31" s="144">
        <v>4814.2569999999996</v>
      </c>
      <c r="F31" s="144">
        <v>4814.2569999999996</v>
      </c>
      <c r="G31" s="145">
        <v>4814.2569999999996</v>
      </c>
      <c r="H31" s="145">
        <v>4814.2569999999996</v>
      </c>
      <c r="I31" s="145">
        <f>AD31</f>
        <v>4814.2719999999999</v>
      </c>
      <c r="J31" s="145">
        <v>4985.1961624739724</v>
      </c>
      <c r="K31" s="145">
        <v>5511.506733268493</v>
      </c>
      <c r="L31" s="122">
        <v>5614.5519080000004</v>
      </c>
      <c r="M31" s="122">
        <v>5614.5519080000004</v>
      </c>
      <c r="N31" s="122">
        <v>5614.5519080000004</v>
      </c>
      <c r="O31" s="122">
        <v>5614.5519080000004</v>
      </c>
      <c r="P31" s="146">
        <f t="shared" ref="P31:Y31" si="26">Q31</f>
        <v>4814.2569999999996</v>
      </c>
      <c r="Q31" s="146">
        <f t="shared" si="26"/>
        <v>4814.2569999999996</v>
      </c>
      <c r="R31" s="146">
        <f t="shared" si="26"/>
        <v>4814.2569999999996</v>
      </c>
      <c r="S31" s="146">
        <f t="shared" si="26"/>
        <v>4814.2569999999996</v>
      </c>
      <c r="T31" s="146">
        <f t="shared" si="26"/>
        <v>4814.2569999999996</v>
      </c>
      <c r="U31" s="146">
        <f t="shared" si="26"/>
        <v>4814.2569999999996</v>
      </c>
      <c r="V31" s="146">
        <f t="shared" si="26"/>
        <v>4814.2569999999996</v>
      </c>
      <c r="W31" s="146">
        <f t="shared" si="26"/>
        <v>4814.2569999999996</v>
      </c>
      <c r="X31" s="146">
        <f t="shared" si="26"/>
        <v>4814.2569999999996</v>
      </c>
      <c r="Y31" s="146">
        <f t="shared" si="26"/>
        <v>4814.2569999999996</v>
      </c>
      <c r="Z31" s="146">
        <f>AA31</f>
        <v>4814.2569999999996</v>
      </c>
      <c r="AA31" s="146">
        <f>H31</f>
        <v>4814.2569999999996</v>
      </c>
      <c r="AB31" s="147">
        <v>4814</v>
      </c>
      <c r="AC31" s="147">
        <v>4814.2719999999999</v>
      </c>
      <c r="AD31" s="147">
        <v>4814.2719999999999</v>
      </c>
      <c r="AE31" s="147">
        <f>I31</f>
        <v>4814.2719999999999</v>
      </c>
      <c r="AF31" s="147">
        <v>4814.2929999999997</v>
      </c>
      <c r="AG31" s="147">
        <v>4814.3190583626374</v>
      </c>
      <c r="AH31" s="147">
        <v>5061.3676620326087</v>
      </c>
      <c r="AI31" s="147">
        <v>5245.2320779239126</v>
      </c>
      <c r="AJ31" s="147">
        <v>5345.1549869999999</v>
      </c>
      <c r="AK31" s="88">
        <v>5500.1167873956038</v>
      </c>
      <c r="AL31" s="88">
        <v>5584.9049171521738</v>
      </c>
      <c r="AM31" s="88">
        <v>5614.5519080000004</v>
      </c>
      <c r="AN31" s="88">
        <v>5614.5519080000004</v>
      </c>
      <c r="AO31" s="88">
        <v>5614.5519080000004</v>
      </c>
      <c r="AP31" s="88">
        <v>5614.5519080000004</v>
      </c>
      <c r="AQ31" s="88">
        <v>5614.5519080000004</v>
      </c>
      <c r="AR31" s="88">
        <v>5614.5519080000004</v>
      </c>
      <c r="AS31" s="88">
        <v>5614.5519080000004</v>
      </c>
      <c r="AT31" s="88">
        <v>5614.5519080000004</v>
      </c>
      <c r="AU31" s="89">
        <v>5614.5519080000004</v>
      </c>
      <c r="AV31" s="98"/>
      <c r="AW31" s="43"/>
      <c r="AX31" s="43"/>
      <c r="AY31" s="43"/>
      <c r="AZ31" s="43"/>
      <c r="BA31" s="43"/>
      <c r="BB31" s="43"/>
      <c r="BC31" s="44"/>
      <c r="BD31" s="92"/>
      <c r="BE31" s="92"/>
      <c r="BF31" s="34"/>
      <c r="BG31" s="103"/>
      <c r="BH31" s="46">
        <v>0</v>
      </c>
      <c r="BI31" s="46">
        <v>0</v>
      </c>
      <c r="BJ31" s="46">
        <v>0</v>
      </c>
      <c r="BK31" s="46">
        <v>0</v>
      </c>
      <c r="BL31" s="46">
        <v>0</v>
      </c>
      <c r="BM31" s="46">
        <v>-5430.1538461538457</v>
      </c>
      <c r="BN31" s="46">
        <v>0</v>
      </c>
      <c r="BO31" s="90">
        <v>5614.5519080000004</v>
      </c>
      <c r="BP31" s="46"/>
      <c r="BQ31" s="46"/>
      <c r="BR31" s="46"/>
      <c r="BV31" s="142"/>
      <c r="BW31" s="34"/>
      <c r="BX31" s="34"/>
    </row>
    <row r="32" spans="1:76" s="141" customFormat="1">
      <c r="A32" s="138" t="s">
        <v>195</v>
      </c>
      <c r="B32" s="143" t="s">
        <v>196</v>
      </c>
      <c r="C32" s="148">
        <f>(C27+C30)/C31</f>
        <v>1.5999605751524579</v>
      </c>
      <c r="D32" s="148">
        <f>(D27+D30)/D31</f>
        <v>1.9688994707148779</v>
      </c>
      <c r="E32" s="148">
        <f>(E27+E30)/E31</f>
        <v>0.29870619713926977</v>
      </c>
      <c r="F32" s="148">
        <f>(F27+F30)/F31</f>
        <v>0.35491567464316087</v>
      </c>
      <c r="G32" s="148">
        <f>(G27+G30)/G31</f>
        <v>0.76081727979374414</v>
      </c>
      <c r="H32" s="148">
        <f t="shared" ref="H32:AB32" si="27">(H27+H30)/H31</f>
        <v>1.0606187004532617</v>
      </c>
      <c r="I32" s="148">
        <f>(I27+I30)/I31</f>
        <v>1.787054095186986</v>
      </c>
      <c r="J32" s="148">
        <f>(J27+J30)/J31</f>
        <v>2.9138499556926156</v>
      </c>
      <c r="K32" s="148">
        <f>(K27+K30)/K31</f>
        <v>4.4340792548496726</v>
      </c>
      <c r="L32" s="149">
        <f>AN32+AP32+AO32+AQ32</f>
        <v>1.9627245110072975</v>
      </c>
      <c r="M32" s="149">
        <f>SUM(AR32:AU32)</f>
        <v>1.0118434134430285</v>
      </c>
      <c r="N32" s="149">
        <f>SUM(AN32:AQ32)</f>
        <v>1.9627245110072977</v>
      </c>
      <c r="O32" s="149">
        <f>SUM(AR32:AU32)</f>
        <v>1.0118434134430285</v>
      </c>
      <c r="P32" s="148">
        <f t="shared" si="27"/>
        <v>-2.6894273062810385E-2</v>
      </c>
      <c r="Q32" s="148">
        <f t="shared" si="27"/>
        <v>0.14728312536861987</v>
      </c>
      <c r="R32" s="148">
        <f t="shared" si="27"/>
        <v>0.10787075546880817</v>
      </c>
      <c r="S32" s="148">
        <f t="shared" si="27"/>
        <v>8.5661645883702162E-2</v>
      </c>
      <c r="T32" s="148">
        <f t="shared" si="27"/>
        <v>0.19420692496876557</v>
      </c>
      <c r="U32" s="148">
        <f t="shared" si="27"/>
        <v>0.26108301157378233</v>
      </c>
      <c r="V32" s="148">
        <f t="shared" si="27"/>
        <v>0.20194272859664245</v>
      </c>
      <c r="W32" s="148">
        <f t="shared" si="27"/>
        <v>0.10358461465455344</v>
      </c>
      <c r="X32" s="148">
        <f t="shared" si="27"/>
        <v>0.14667915112975538</v>
      </c>
      <c r="Y32" s="148">
        <f t="shared" si="27"/>
        <v>0.36745616825598271</v>
      </c>
      <c r="Z32" s="148">
        <f t="shared" si="27"/>
        <v>0.28810197343867916</v>
      </c>
      <c r="AA32" s="148">
        <f t="shared" si="27"/>
        <v>0.25838140762884426</v>
      </c>
      <c r="AB32" s="148">
        <f t="shared" si="27"/>
        <v>0.19830773615894809</v>
      </c>
      <c r="AC32" s="148">
        <v>0.56066927948422318</v>
      </c>
      <c r="AD32" s="148">
        <f t="shared" ref="AD32:AK32" si="28">(AD27+AD30)/AD31</f>
        <v>0.54012545444095528</v>
      </c>
      <c r="AE32" s="148">
        <f t="shared" si="28"/>
        <v>0.48796282915433864</v>
      </c>
      <c r="AF32" s="148">
        <f t="shared" si="28"/>
        <v>0.63620135534683242</v>
      </c>
      <c r="AG32" s="148">
        <f t="shared" si="28"/>
        <v>0.72855653643298801</v>
      </c>
      <c r="AH32" s="148">
        <f t="shared" si="28"/>
        <v>0.86012799237804227</v>
      </c>
      <c r="AI32" s="148">
        <f t="shared" si="28"/>
        <v>0.68678110095322353</v>
      </c>
      <c r="AJ32" s="148">
        <f t="shared" si="28"/>
        <v>0.98590409087270725</v>
      </c>
      <c r="AK32" s="148">
        <f t="shared" si="28"/>
        <v>1.3092497311080276</v>
      </c>
      <c r="AL32" s="148">
        <f>(AL27+AL30)/AL31</f>
        <v>1.4786584798474938</v>
      </c>
      <c r="AM32" s="148">
        <f>K32-AJ32-AK32-AL32</f>
        <v>0.66026695302144378</v>
      </c>
      <c r="AN32" s="148">
        <f t="shared" ref="AN32:AU32" si="29">(AN27+AN30)/AN31</f>
        <v>0.67387758679741983</v>
      </c>
      <c r="AO32" s="148">
        <f t="shared" si="29"/>
        <v>0.84865259634472001</v>
      </c>
      <c r="AP32" s="148">
        <f t="shared" si="29"/>
        <v>0.44757937123159131</v>
      </c>
      <c r="AQ32" s="148">
        <f t="shared" si="29"/>
        <v>-7.3850433664336187E-3</v>
      </c>
      <c r="AR32" s="148">
        <f t="shared" si="29"/>
        <v>0.24547964399743705</v>
      </c>
      <c r="AS32" s="148">
        <f t="shared" si="29"/>
        <v>0.43139883240347426</v>
      </c>
      <c r="AT32" s="148">
        <f t="shared" si="29"/>
        <v>0.10876189237844817</v>
      </c>
      <c r="AU32" s="150">
        <f t="shared" si="29"/>
        <v>0.22620304466366919</v>
      </c>
      <c r="AV32" s="130"/>
      <c r="AW32" s="151">
        <f>AB32+AC32</f>
        <v>0.75897701564317122</v>
      </c>
      <c r="AX32" s="151">
        <f>AD32+AE32</f>
        <v>1.0280882835952938</v>
      </c>
      <c r="AY32" s="151">
        <f>AF32+AG32</f>
        <v>1.3647578917798204</v>
      </c>
      <c r="AZ32" s="151">
        <f>AH32+AI32</f>
        <v>1.5469090933312657</v>
      </c>
      <c r="BA32" s="151">
        <f>AJ32+AK32</f>
        <v>2.295153821980735</v>
      </c>
      <c r="BB32" s="151">
        <f>AL32+AM32</f>
        <v>2.1389254328689375</v>
      </c>
      <c r="BC32" s="152">
        <f>AN32+AO32</f>
        <v>1.5225301831421398</v>
      </c>
      <c r="BD32" s="153"/>
      <c r="BE32" s="153"/>
      <c r="BF32" s="34">
        <f t="shared" si="4"/>
        <v>1.6987311050037792</v>
      </c>
      <c r="BG32" s="103">
        <f t="shared" si="5"/>
        <v>0.10522939082304039</v>
      </c>
      <c r="BH32" s="46">
        <v>0</v>
      </c>
      <c r="BI32" s="46">
        <v>-7.3304695646925211E-11</v>
      </c>
      <c r="BJ32" s="46">
        <v>0</v>
      </c>
      <c r="BK32" s="46">
        <v>0</v>
      </c>
      <c r="BL32" s="46">
        <v>0.62247167192721564</v>
      </c>
      <c r="BM32" s="46">
        <v>-1.600460020004379</v>
      </c>
      <c r="BN32" s="46">
        <v>1.5225301831421398</v>
      </c>
      <c r="BO32" s="154">
        <f>(BO27+BO30)/BO31</f>
        <v>0.49776737030980817</v>
      </c>
      <c r="BP32" s="46"/>
      <c r="BQ32" s="46"/>
      <c r="BR32" s="46"/>
      <c r="BV32" s="142"/>
      <c r="BW32" s="34"/>
      <c r="BX32" s="34"/>
    </row>
    <row r="33" spans="1:76" s="30" customFormat="1" ht="26">
      <c r="A33" s="80" t="s">
        <v>197</v>
      </c>
      <c r="B33" s="81"/>
      <c r="C33" s="31"/>
      <c r="D33" s="31"/>
      <c r="E33" s="31"/>
      <c r="F33" s="31"/>
      <c r="G33" s="82"/>
      <c r="H33" s="82"/>
      <c r="I33" s="82"/>
      <c r="J33" s="82"/>
      <c r="K33" s="82"/>
      <c r="L33" s="83"/>
      <c r="M33" s="83"/>
      <c r="N33" s="83"/>
      <c r="O33" s="83"/>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3"/>
      <c r="AV33" s="98"/>
      <c r="AW33" s="155"/>
      <c r="AX33" s="155"/>
      <c r="AY33" s="155"/>
      <c r="AZ33" s="155"/>
      <c r="BA33" s="155"/>
      <c r="BB33" s="155"/>
      <c r="BC33" s="156"/>
      <c r="BD33" s="156"/>
      <c r="BE33" s="156"/>
      <c r="BF33" s="46"/>
      <c r="BG33" s="103">
        <f t="shared" si="5"/>
        <v>0</v>
      </c>
      <c r="BH33" s="46">
        <v>0</v>
      </c>
      <c r="BI33" s="46">
        <v>0</v>
      </c>
      <c r="BJ33" s="46">
        <v>0</v>
      </c>
      <c r="BK33" s="46">
        <v>0</v>
      </c>
      <c r="BL33" s="46">
        <v>0</v>
      </c>
      <c r="BM33" s="46">
        <v>0</v>
      </c>
      <c r="BN33" s="46">
        <v>0</v>
      </c>
      <c r="BO33" s="155"/>
      <c r="BP33" s="46"/>
      <c r="BQ33" s="46"/>
      <c r="BR33" s="46"/>
      <c r="BV33" s="33"/>
      <c r="BW33" s="34"/>
      <c r="BX33" s="34"/>
    </row>
    <row r="34" spans="1:76">
      <c r="A34" s="157"/>
      <c r="B34" s="36"/>
      <c r="C34" s="85"/>
      <c r="D34" s="85"/>
      <c r="E34" s="85"/>
      <c r="F34" s="85"/>
      <c r="G34" s="85"/>
      <c r="H34" s="85"/>
      <c r="I34" s="85"/>
      <c r="J34" s="85"/>
      <c r="K34" s="85"/>
      <c r="L34" s="86"/>
      <c r="M34" s="86"/>
      <c r="N34" s="86"/>
      <c r="O34" s="86"/>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158"/>
      <c r="AV34" s="98"/>
      <c r="AW34" s="159"/>
      <c r="AX34" s="159"/>
      <c r="AY34" s="159"/>
      <c r="AZ34" s="159"/>
      <c r="BA34" s="159"/>
      <c r="BB34" s="159"/>
      <c r="BC34" s="160"/>
      <c r="BD34" s="161"/>
      <c r="BE34" s="161"/>
      <c r="BF34" s="46"/>
      <c r="BG34" s="103">
        <f>AS34+AR34+AQ34+AP34-O34</f>
        <v>0</v>
      </c>
      <c r="BH34" s="46">
        <v>0</v>
      </c>
      <c r="BI34" s="46">
        <v>0</v>
      </c>
      <c r="BJ34" s="46">
        <v>0</v>
      </c>
      <c r="BK34" s="46">
        <v>0</v>
      </c>
      <c r="BL34" s="46">
        <v>0</v>
      </c>
      <c r="BM34" s="46">
        <v>0</v>
      </c>
      <c r="BN34" s="46">
        <v>0</v>
      </c>
      <c r="BO34" s="34"/>
      <c r="BP34" s="46"/>
      <c r="BQ34" s="46"/>
      <c r="BR34" s="46"/>
    </row>
    <row r="35" spans="1:76">
      <c r="A35" s="35" t="s">
        <v>198</v>
      </c>
      <c r="B35" s="36" t="s">
        <v>178</v>
      </c>
      <c r="C35" s="88">
        <v>1178.6617363873224</v>
      </c>
      <c r="D35" s="88">
        <v>226.96384124495512</v>
      </c>
      <c r="E35" s="88">
        <v>68.794145293529354</v>
      </c>
      <c r="F35" s="88">
        <v>-645.6309337480169</v>
      </c>
      <c r="G35" s="88">
        <v>-2498.9554554356409</v>
      </c>
      <c r="H35" s="88">
        <v>-2552.7066591608777</v>
      </c>
      <c r="I35" s="88">
        <v>261.07500481277771</v>
      </c>
      <c r="J35" s="88">
        <v>1271.2039524106096</v>
      </c>
      <c r="K35" s="88">
        <v>539.43335312754334</v>
      </c>
      <c r="L35" s="122">
        <v>-6689.1095264376008</v>
      </c>
      <c r="M35" s="122">
        <v>-5422.909720870899</v>
      </c>
      <c r="N35" s="122">
        <f>SUM(AN35:AQ35)</f>
        <v>-6689.1095264376008</v>
      </c>
      <c r="O35" s="122">
        <f>SUM(AR35:AU35)</f>
        <v>-5422.8873104154218</v>
      </c>
      <c r="P35" s="88">
        <v>383.97096976161566</v>
      </c>
      <c r="Q35" s="88">
        <v>-798.79865506158262</v>
      </c>
      <c r="R35" s="88">
        <v>107.76403312604293</v>
      </c>
      <c r="S35" s="88">
        <v>-338.56728157409287</v>
      </c>
      <c r="T35" s="88">
        <v>-581.53454601901592</v>
      </c>
      <c r="U35" s="88">
        <v>19.053366212533774</v>
      </c>
      <c r="V35" s="88">
        <v>-20.072641586151008</v>
      </c>
      <c r="W35" s="88">
        <v>-1916.4016340430078</v>
      </c>
      <c r="X35" s="88">
        <v>-1068.0554522755212</v>
      </c>
      <c r="Y35" s="88">
        <v>987.54181052942863</v>
      </c>
      <c r="Z35" s="88">
        <v>-1408.2314846332345</v>
      </c>
      <c r="AA35" s="88">
        <v>-1063.9615327815507</v>
      </c>
      <c r="AB35" s="88">
        <v>-447.209968878582</v>
      </c>
      <c r="AC35" s="88">
        <v>639.64516830288017</v>
      </c>
      <c r="AD35" s="88">
        <v>-144.67663179274928</v>
      </c>
      <c r="AE35" s="88">
        <f>I35-AB35-AC35-AD35</f>
        <v>213.31643718122882</v>
      </c>
      <c r="AF35" s="88">
        <v>1340.9098661042663</v>
      </c>
      <c r="AG35" s="88">
        <v>-789.85778313189223</v>
      </c>
      <c r="AH35" s="88">
        <v>251.10068849150275</v>
      </c>
      <c r="AI35" s="88">
        <f>J35-AF35-AG35-AH35</f>
        <v>469.05118094673287</v>
      </c>
      <c r="AJ35" s="88">
        <v>573.27859737901099</v>
      </c>
      <c r="AK35" s="88">
        <v>293.64134162069627</v>
      </c>
      <c r="AL35" s="88">
        <v>2193.1135263484043</v>
      </c>
      <c r="AM35" s="88">
        <v>-2520.6001122205685</v>
      </c>
      <c r="AN35" s="88">
        <v>-1211.5393133920275</v>
      </c>
      <c r="AO35" s="88">
        <v>-2803.463838466314</v>
      </c>
      <c r="AP35" s="88">
        <v>-2173.7962613933873</v>
      </c>
      <c r="AQ35" s="88">
        <f>L35-(AN35+AO35+AP35)</f>
        <v>-500.31011318587207</v>
      </c>
      <c r="AR35" s="88">
        <f>'Historical Financials USD_EN'!AR35*'Historical Financials THB_TH'!$AR$8</f>
        <v>-3436.8681497159587</v>
      </c>
      <c r="AS35" s="88">
        <f>SUM('Historical Financials USD_EN'!AR35:AS35)*31.605-AR35</f>
        <v>-3291.0428644553476</v>
      </c>
      <c r="AT35" s="88">
        <f>SUM('Historical Financials USD_EN'!$AR35:AT35)*31.5138-SUM($AR35:AS35)</f>
        <v>281.41692431797674</v>
      </c>
      <c r="AU35" s="89">
        <f>SUM('Historical Financials USD_EN'!$AR35:AU35)*31.2934-SUM($AR35:AT35)</f>
        <v>1023.6067794379078</v>
      </c>
      <c r="AV35" s="98"/>
      <c r="AW35" s="128">
        <f>AB35+AC35</f>
        <v>192.43519942429816</v>
      </c>
      <c r="AX35" s="128">
        <f>AD35+AE35</f>
        <v>68.639805388479544</v>
      </c>
      <c r="AY35" s="128">
        <f>AF35+AG35</f>
        <v>551.05208297237402</v>
      </c>
      <c r="AZ35" s="128">
        <f>AH35+AI35</f>
        <v>720.15186943823562</v>
      </c>
      <c r="BA35" s="128">
        <f>AJ35+AK35</f>
        <v>866.91993899970726</v>
      </c>
      <c r="BB35" s="128">
        <f>AL35+AM35</f>
        <v>-327.48658587216414</v>
      </c>
      <c r="BC35" s="100">
        <f>AN35+AO35</f>
        <v>-4015.0031518583414</v>
      </c>
      <c r="BD35" s="124"/>
      <c r="BE35" s="128">
        <v>-6188.7994132517288</v>
      </c>
      <c r="BF35" s="34">
        <f>AO35+AN35+AM35+AL35-N35</f>
        <v>2346.6197887070948</v>
      </c>
      <c r="BG35" s="103">
        <f t="shared" si="5"/>
        <v>-3979.1300783351444</v>
      </c>
      <c r="BH35" s="46">
        <v>0</v>
      </c>
      <c r="BI35" s="46">
        <v>0</v>
      </c>
      <c r="BJ35" s="46">
        <v>0</v>
      </c>
      <c r="BK35" s="46">
        <v>0</v>
      </c>
      <c r="BL35" s="46">
        <v>0</v>
      </c>
      <c r="BM35" s="46">
        <v>-1497.393625269121</v>
      </c>
      <c r="BN35" s="46">
        <v>-4966.128215210596</v>
      </c>
      <c r="BO35" s="162">
        <v>-2845.6052469024289</v>
      </c>
      <c r="BP35" s="46"/>
      <c r="BQ35" s="46">
        <f>BS35-BR35</f>
        <v>21.539749983661956</v>
      </c>
      <c r="BR35" s="34">
        <v>63.681158419776715</v>
      </c>
      <c r="BS35" s="34">
        <v>85.220908403438671</v>
      </c>
    </row>
    <row r="36" spans="1:76">
      <c r="A36" s="163" t="s">
        <v>3</v>
      </c>
      <c r="B36" s="164" t="s">
        <v>178</v>
      </c>
      <c r="C36" s="165">
        <f t="shared" ref="C36:AB36" si="30">C15+C35</f>
        <v>13777.553773575026</v>
      </c>
      <c r="D36" s="165">
        <f t="shared" si="30"/>
        <v>17120.579999999987</v>
      </c>
      <c r="E36" s="165">
        <f t="shared" si="30"/>
        <v>14409.830999999995</v>
      </c>
      <c r="F36" s="165">
        <f t="shared" si="30"/>
        <v>14037.599999999991</v>
      </c>
      <c r="G36" s="165">
        <f t="shared" si="30"/>
        <v>15959.320187334579</v>
      </c>
      <c r="H36" s="165">
        <f t="shared" si="30"/>
        <v>19404.849742754075</v>
      </c>
      <c r="I36" s="165">
        <f t="shared" si="30"/>
        <v>27626.745999999985</v>
      </c>
      <c r="J36" s="165">
        <f t="shared" si="30"/>
        <v>35348.654120999978</v>
      </c>
      <c r="K36" s="165">
        <f t="shared" si="30"/>
        <v>47128.519797603207</v>
      </c>
      <c r="L36" s="96">
        <f t="shared" si="30"/>
        <v>28913.526002302391</v>
      </c>
      <c r="M36" s="96">
        <f t="shared" si="30"/>
        <v>29423.942204141611</v>
      </c>
      <c r="N36" s="96">
        <f t="shared" si="30"/>
        <v>28913.526002302391</v>
      </c>
      <c r="O36" s="96">
        <f t="shared" si="30"/>
        <v>29423.943064016803</v>
      </c>
      <c r="P36" s="165">
        <f t="shared" si="30"/>
        <v>3112.9</v>
      </c>
      <c r="Q36" s="165">
        <f t="shared" si="30"/>
        <v>3175.0999999999949</v>
      </c>
      <c r="R36" s="165">
        <f t="shared" si="30"/>
        <v>4104.1960000000072</v>
      </c>
      <c r="S36" s="165">
        <f t="shared" si="30"/>
        <v>3645.4039999999959</v>
      </c>
      <c r="T36" s="165">
        <f t="shared" si="30"/>
        <v>3983.1813290000014</v>
      </c>
      <c r="U36" s="165">
        <f t="shared" si="30"/>
        <v>4986.7445609359902</v>
      </c>
      <c r="V36" s="165">
        <f t="shared" si="30"/>
        <v>4331.871943929701</v>
      </c>
      <c r="W36" s="165">
        <f t="shared" si="30"/>
        <v>2657.522353468883</v>
      </c>
      <c r="X36" s="165">
        <f t="shared" si="30"/>
        <v>3692.9077318703849</v>
      </c>
      <c r="Y36" s="165">
        <f t="shared" si="30"/>
        <v>7199.6740271296094</v>
      </c>
      <c r="Z36" s="165">
        <f t="shared" si="30"/>
        <v>4503.1155945316114</v>
      </c>
      <c r="AA36" s="165">
        <f t="shared" si="30"/>
        <v>4009.1523892224714</v>
      </c>
      <c r="AB36" s="165">
        <f t="shared" si="30"/>
        <v>4356.886364</v>
      </c>
      <c r="AC36" s="165">
        <v>8389.1494372882116</v>
      </c>
      <c r="AD36" s="165">
        <f t="shared" ref="AD36:AU36" si="31">AD15+AD35</f>
        <v>7416.2951727117897</v>
      </c>
      <c r="AE36" s="165">
        <f t="shared" si="31"/>
        <v>7464.4150256470721</v>
      </c>
      <c r="AF36" s="165">
        <f t="shared" si="31"/>
        <v>9022.3499999999985</v>
      </c>
      <c r="AG36" s="165">
        <f t="shared" si="31"/>
        <v>7398.832236243743</v>
      </c>
      <c r="AH36" s="165">
        <f t="shared" si="31"/>
        <v>10023.024263756251</v>
      </c>
      <c r="AI36" s="165">
        <f t="shared" si="31"/>
        <v>8904.4476209999848</v>
      </c>
      <c r="AJ36" s="165">
        <f t="shared" si="31"/>
        <v>10863.078130000004</v>
      </c>
      <c r="AK36" s="165">
        <f t="shared" si="31"/>
        <v>12688.008431999977</v>
      </c>
      <c r="AL36" s="165">
        <f t="shared" si="31"/>
        <v>15640.520992550028</v>
      </c>
      <c r="AM36" s="165">
        <f t="shared" si="31"/>
        <v>7936.9122430532079</v>
      </c>
      <c r="AN36" s="165">
        <f t="shared" si="31"/>
        <v>8392.7542045192113</v>
      </c>
      <c r="AO36" s="165">
        <f t="shared" si="31"/>
        <v>8615.5354436889156</v>
      </c>
      <c r="AP36" s="165">
        <f t="shared" si="31"/>
        <v>6419.2064894149789</v>
      </c>
      <c r="AQ36" s="165">
        <f t="shared" si="31"/>
        <v>5486.0298646792862</v>
      </c>
      <c r="AR36" s="165">
        <f t="shared" si="31"/>
        <v>6065.5563749999992</v>
      </c>
      <c r="AS36" s="165">
        <f t="shared" si="31"/>
        <v>6430.5193923789748</v>
      </c>
      <c r="AT36" s="165">
        <f t="shared" si="31"/>
        <v>8123.8413296210183</v>
      </c>
      <c r="AU36" s="97">
        <f t="shared" si="31"/>
        <v>8804.0259670168125</v>
      </c>
      <c r="AV36" s="98"/>
      <c r="AW36" s="166">
        <f t="shared" ref="AW36:BB36" si="32">AW15+AW35</f>
        <v>12746.035801288212</v>
      </c>
      <c r="AX36" s="166">
        <f t="shared" si="32"/>
        <v>14880.710198358862</v>
      </c>
      <c r="AY36" s="166">
        <f t="shared" si="32"/>
        <v>16421.182236243741</v>
      </c>
      <c r="AZ36" s="166">
        <f t="shared" si="32"/>
        <v>18927.471884756236</v>
      </c>
      <c r="BA36" s="166">
        <f t="shared" si="32"/>
        <v>23551.086561999982</v>
      </c>
      <c r="BB36" s="166">
        <f t="shared" si="32"/>
        <v>23577.433235603236</v>
      </c>
      <c r="BC36" s="109">
        <f>AN36+AO36</f>
        <v>17008.289648208127</v>
      </c>
      <c r="BD36" s="167"/>
      <c r="BE36" s="167"/>
      <c r="BF36" s="34">
        <f t="shared" ref="BF36:BF42" si="33">AO36+AN36+AM36+AL36-N36</f>
        <v>11672.196881508975</v>
      </c>
      <c r="BG36" s="103">
        <f t="shared" si="5"/>
        <v>-5022.6309425435647</v>
      </c>
      <c r="BH36" s="46">
        <v>0</v>
      </c>
      <c r="BI36" s="46">
        <v>-3.529094101395458E-7</v>
      </c>
      <c r="BJ36" s="46">
        <v>0</v>
      </c>
      <c r="BK36" s="46">
        <v>0</v>
      </c>
      <c r="BL36" s="46">
        <v>0</v>
      </c>
      <c r="BM36" s="46">
        <v>-19826.195043327232</v>
      </c>
      <c r="BN36" s="46">
        <v>6017.2549453846768</v>
      </c>
      <c r="BO36" s="166">
        <f>BO15+BO35</f>
        <v>5662.1764324432806</v>
      </c>
      <c r="BP36" s="46"/>
      <c r="BQ36" s="46"/>
      <c r="BR36" s="46"/>
    </row>
    <row r="37" spans="1:76">
      <c r="A37" s="35" t="s">
        <v>199</v>
      </c>
      <c r="B37" s="36" t="s">
        <v>178</v>
      </c>
      <c r="C37" s="88">
        <v>2451</v>
      </c>
      <c r="D37" s="88">
        <v>6001.42</v>
      </c>
      <c r="E37" s="88">
        <v>1349.26</v>
      </c>
      <c r="F37" s="88">
        <v>191.93699999999995</v>
      </c>
      <c r="G37" s="88">
        <v>-57.992999999999824</v>
      </c>
      <c r="H37" s="88">
        <v>2412.761</v>
      </c>
      <c r="I37" s="88">
        <f t="shared" ref="I37:O37" si="34">SUM(I38:I40)</f>
        <v>6339.0115229550975</v>
      </c>
      <c r="J37" s="88">
        <f t="shared" si="34"/>
        <v>4204.7006568014476</v>
      </c>
      <c r="K37" s="88">
        <f t="shared" si="34"/>
        <v>684.45845463625358</v>
      </c>
      <c r="L37" s="122">
        <f t="shared" si="34"/>
        <v>-704.87064266141044</v>
      </c>
      <c r="M37" s="122">
        <f t="shared" si="34"/>
        <v>89.322320626561549</v>
      </c>
      <c r="N37" s="122">
        <f t="shared" si="34"/>
        <v>-704.87064266141044</v>
      </c>
      <c r="O37" s="122">
        <f t="shared" si="34"/>
        <v>89.322320626561606</v>
      </c>
      <c r="P37" s="88">
        <v>291.10000000000002</v>
      </c>
      <c r="Q37" s="88">
        <v>102.75400000000008</v>
      </c>
      <c r="R37" s="88">
        <v>365.58499999999975</v>
      </c>
      <c r="S37" s="88">
        <v>-567.50199999999995</v>
      </c>
      <c r="T37" s="88">
        <v>-55.053599999999996</v>
      </c>
      <c r="U37" s="88">
        <v>274.08760000000012</v>
      </c>
      <c r="V37" s="88">
        <v>-287.62176588335012</v>
      </c>
      <c r="W37" s="88">
        <v>10.594765883350192</v>
      </c>
      <c r="X37" s="88">
        <v>137.53691600000002</v>
      </c>
      <c r="Y37" s="88">
        <v>2657.2890839999995</v>
      </c>
      <c r="Z37" s="88">
        <v>-14.692999999999302</v>
      </c>
      <c r="AA37" s="88">
        <f>H37-X37-Y37-Z37</f>
        <v>-367.3720000000003</v>
      </c>
      <c r="AB37" s="88">
        <v>3276.1452029999996</v>
      </c>
      <c r="AC37" s="88">
        <v>2485.20716551141</v>
      </c>
      <c r="AD37" s="88">
        <v>403.28063148859019</v>
      </c>
      <c r="AE37" s="88">
        <f t="shared" ref="AE37:AM37" si="35">SUM(AE38:AE40)</f>
        <v>174.3788353753996</v>
      </c>
      <c r="AF37" s="88">
        <f t="shared" si="35"/>
        <v>-26.846506093384981</v>
      </c>
      <c r="AG37" s="88">
        <f t="shared" si="35"/>
        <v>-88.178847113517023</v>
      </c>
      <c r="AH37" s="88">
        <f t="shared" si="35"/>
        <v>-1370.9818779483239</v>
      </c>
      <c r="AI37" s="88">
        <f t="shared" si="35"/>
        <v>5690.7078879566743</v>
      </c>
      <c r="AJ37" s="88">
        <f t="shared" si="35"/>
        <v>-194.37372344601002</v>
      </c>
      <c r="AK37" s="88">
        <f t="shared" si="35"/>
        <v>533.90903666868178</v>
      </c>
      <c r="AL37" s="88">
        <f t="shared" si="35"/>
        <v>-243.4812745452906</v>
      </c>
      <c r="AM37" s="88">
        <f t="shared" si="35"/>
        <v>588.40441595887251</v>
      </c>
      <c r="AN37" s="88">
        <f>SUM(AN38:AN41)</f>
        <v>770.0286655632583</v>
      </c>
      <c r="AO37" s="88">
        <f>SUM(AO38:AO41)</f>
        <v>-193.12297340756621</v>
      </c>
      <c r="AP37" s="88">
        <f>SUM(AP38:AP41)</f>
        <v>-217.78650606235618</v>
      </c>
      <c r="AQ37" s="88">
        <f>L37-(AN37+AO37+AP37)</f>
        <v>-1063.9898287547464</v>
      </c>
      <c r="AR37" s="88">
        <f>SUM(AR38:AR40)</f>
        <v>1629.8505093201002</v>
      </c>
      <c r="AS37" s="88">
        <f>SUM(AS38:AS40)</f>
        <v>14.357484558616818</v>
      </c>
      <c r="AT37" s="88">
        <f>SUM(AT38:AT40)</f>
        <v>-607.70160669781308</v>
      </c>
      <c r="AU37" s="89">
        <f>SUM(AU38:AU40)</f>
        <v>-947.18406655434251</v>
      </c>
      <c r="AV37" s="98"/>
      <c r="AW37" s="128">
        <f t="shared" ref="AW37:BC37" si="36">SUM(AW38:AW40)</f>
        <v>5761.3522940217817</v>
      </c>
      <c r="AX37" s="128">
        <f t="shared" si="36"/>
        <v>577.65922893331424</v>
      </c>
      <c r="AY37" s="128">
        <f t="shared" si="36"/>
        <v>-115.025353206902</v>
      </c>
      <c r="AZ37" s="128">
        <f t="shared" si="36"/>
        <v>4319.7260100083495</v>
      </c>
      <c r="BA37" s="128">
        <f t="shared" si="36"/>
        <v>339.53531322267179</v>
      </c>
      <c r="BB37" s="128">
        <f t="shared" si="36"/>
        <v>344.92314141358185</v>
      </c>
      <c r="BC37" s="100">
        <f t="shared" si="36"/>
        <v>576.90569215569212</v>
      </c>
      <c r="BD37" s="124"/>
      <c r="BE37" s="124"/>
      <c r="BF37" s="34">
        <f t="shared" si="33"/>
        <v>1626.6994762306845</v>
      </c>
      <c r="BG37" s="103">
        <f t="shared" si="5"/>
        <v>273.10933843505268</v>
      </c>
      <c r="BH37" s="46">
        <v>0</v>
      </c>
      <c r="BI37" s="46">
        <v>0</v>
      </c>
      <c r="BJ37" s="46">
        <v>0</v>
      </c>
      <c r="BK37" s="46">
        <v>0</v>
      </c>
      <c r="BL37" s="46">
        <v>0</v>
      </c>
      <c r="BM37" s="46">
        <v>344.92314141358185</v>
      </c>
      <c r="BN37" s="46">
        <v>576.90569215569212</v>
      </c>
      <c r="BO37" s="128">
        <f>SUM(BO38:BO40)</f>
        <v>-217.78650606235618</v>
      </c>
      <c r="BP37" s="46"/>
      <c r="BQ37" s="46"/>
      <c r="BR37" s="46"/>
    </row>
    <row r="38" spans="1:76" hidden="1" outlineLevel="1">
      <c r="A38" s="35" t="s">
        <v>200</v>
      </c>
      <c r="B38" s="36" t="s">
        <v>178</v>
      </c>
      <c r="C38" s="88"/>
      <c r="D38" s="88">
        <v>-613</v>
      </c>
      <c r="E38" s="88">
        <v>-386.74400000000003</v>
      </c>
      <c r="F38" s="88">
        <v>31.921502977061998</v>
      </c>
      <c r="G38" s="88">
        <v>-126.21408373686201</v>
      </c>
      <c r="H38" s="88">
        <v>-165.51109173241804</v>
      </c>
      <c r="I38" s="88">
        <v>-186.42087900479504</v>
      </c>
      <c r="J38" s="88">
        <v>-539.68478535981205</v>
      </c>
      <c r="K38" s="88">
        <f>AL38+AM38+AJ38+AK38</f>
        <v>-1127.8336445309328</v>
      </c>
      <c r="L38" s="122">
        <v>-799.37650396950744</v>
      </c>
      <c r="M38" s="122">
        <v>-991.4193802466632</v>
      </c>
      <c r="N38" s="122">
        <f>SUM(AN38:AQ38)</f>
        <v>-799.37650396950744</v>
      </c>
      <c r="O38" s="122">
        <f>SUM(AR38:AU38)</f>
        <v>-991.4193802466632</v>
      </c>
      <c r="P38" s="88">
        <v>-1.3950879999999999E-2</v>
      </c>
      <c r="Q38" s="88">
        <v>30.911206718319999</v>
      </c>
      <c r="R38" s="88">
        <v>0.69305840733091983</v>
      </c>
      <c r="S38" s="88">
        <f>F38-P38-Q38-R38</f>
        <v>0.33118873141107841</v>
      </c>
      <c r="T38" s="88">
        <v>0</v>
      </c>
      <c r="U38" s="88">
        <v>-22.487942800399999</v>
      </c>
      <c r="V38" s="88">
        <v>-14.099514900940001</v>
      </c>
      <c r="W38" s="88">
        <v>-89.626626035522008</v>
      </c>
      <c r="X38" s="88">
        <v>-19.157653228191997</v>
      </c>
      <c r="Y38" s="88">
        <v>-96.471665880031992</v>
      </c>
      <c r="Z38" s="88">
        <v>-11.72071355015202</v>
      </c>
      <c r="AA38" s="88">
        <f>H38-X38-Y38-Z38</f>
        <v>-38.161059074042022</v>
      </c>
      <c r="AB38" s="88">
        <v>-10.400476729862001</v>
      </c>
      <c r="AC38" s="88">
        <v>-41.821318557622</v>
      </c>
      <c r="AD38" s="88">
        <v>-12.519269972650008</v>
      </c>
      <c r="AE38" s="88">
        <f>I38-AB38-AC38-AD38</f>
        <v>-121.67981374466105</v>
      </c>
      <c r="AF38" s="88">
        <v>-72.836029231999987</v>
      </c>
      <c r="AG38" s="88">
        <v>-92.732360810178989</v>
      </c>
      <c r="AH38" s="88">
        <v>-124.26129056984905</v>
      </c>
      <c r="AI38" s="88">
        <f>J38-AF38-AG38-AH38</f>
        <v>-249.85510474778403</v>
      </c>
      <c r="AJ38" s="88">
        <v>-189.37865765538601</v>
      </c>
      <c r="AK38" s="88">
        <v>-356.7418023528582</v>
      </c>
      <c r="AL38" s="88">
        <v>-255.79549023576465</v>
      </c>
      <c r="AM38" s="88">
        <v>-325.91769428692396</v>
      </c>
      <c r="AN38" s="88">
        <v>-233.13812385704506</v>
      </c>
      <c r="AO38" s="88">
        <v>-146.44515324001696</v>
      </c>
      <c r="AP38" s="88">
        <v>-212.17445349283707</v>
      </c>
      <c r="AQ38" s="88">
        <f>L38-(AN38+AO38+AP38)</f>
        <v>-207.61877337960834</v>
      </c>
      <c r="AR38" s="88">
        <f>'Historical Financials USD_EN'!AR38*'Historical Financials THB_TH'!$AR$8</f>
        <v>-100.43500228471913</v>
      </c>
      <c r="AS38" s="88">
        <v>-255.62378889554515</v>
      </c>
      <c r="AT38" s="88">
        <v>-313.17352770792309</v>
      </c>
      <c r="AU38" s="89">
        <v>-322.18706135847583</v>
      </c>
      <c r="AV38" s="98"/>
      <c r="AW38" s="128">
        <f>AB38+AC38</f>
        <v>-52.221795287483999</v>
      </c>
      <c r="AX38" s="128">
        <f>AD38+AE38</f>
        <v>-134.19908371731105</v>
      </c>
      <c r="AY38" s="128">
        <f>AF38+AG38</f>
        <v>-165.56839004217898</v>
      </c>
      <c r="AZ38" s="128">
        <f>AH38+AI38</f>
        <v>-374.11639531763308</v>
      </c>
      <c r="BA38" s="128">
        <f>AJ38+AK38</f>
        <v>-546.12046000824421</v>
      </c>
      <c r="BB38" s="128">
        <f>AL38+AM38</f>
        <v>-581.71318452268861</v>
      </c>
      <c r="BC38" s="100">
        <f>AN38+AO38</f>
        <v>-379.58327709706202</v>
      </c>
      <c r="BD38" s="124"/>
      <c r="BE38" s="128"/>
      <c r="BF38" s="34">
        <f t="shared" si="33"/>
        <v>-161.91995765024319</v>
      </c>
      <c r="BG38" s="103">
        <f t="shared" si="5"/>
        <v>215.5673621939535</v>
      </c>
      <c r="BH38" s="46">
        <v>0</v>
      </c>
      <c r="BI38" s="46">
        <v>0</v>
      </c>
      <c r="BJ38" s="46">
        <v>0</v>
      </c>
      <c r="BK38" s="46">
        <v>0</v>
      </c>
      <c r="BL38" s="46">
        <v>0</v>
      </c>
      <c r="BM38" s="46">
        <v>-581.71318452268861</v>
      </c>
      <c r="BN38" s="46">
        <v>-379.58327709706202</v>
      </c>
      <c r="BO38" s="128">
        <v>-212.17445349283707</v>
      </c>
      <c r="BP38" s="46"/>
      <c r="BQ38" s="46"/>
      <c r="BR38" s="46"/>
    </row>
    <row r="39" spans="1:76" hidden="1" outlineLevel="1">
      <c r="A39" s="35" t="s">
        <v>201</v>
      </c>
      <c r="B39" s="36" t="s">
        <v>178</v>
      </c>
      <c r="C39" s="88">
        <v>2451</v>
      </c>
      <c r="D39" s="88">
        <v>8359</v>
      </c>
      <c r="E39" s="88">
        <v>147.54</v>
      </c>
      <c r="F39" s="88">
        <v>-298.07577206272498</v>
      </c>
      <c r="G39" s="88">
        <v>506.41430900335786</v>
      </c>
      <c r="H39" s="88">
        <v>2628.3745511458674</v>
      </c>
      <c r="I39" s="88">
        <v>6021.7989916368942</v>
      </c>
      <c r="J39" s="88">
        <v>1380.6485665666301</v>
      </c>
      <c r="K39" s="88">
        <f>AL39+AM39+AJ39+AK39</f>
        <v>1878.6685194742386</v>
      </c>
      <c r="L39" s="122">
        <f>'Historical Financials USD_EN'!L39*L8</f>
        <v>369.202400124919</v>
      </c>
      <c r="M39" s="122">
        <f>'Historical Financials USD_EN'!M39*M8</f>
        <v>1127.9151044030978</v>
      </c>
      <c r="N39" s="122">
        <f>SUM(AN39:AQ39)</f>
        <v>369.202400124919</v>
      </c>
      <c r="O39" s="122">
        <f>SUM(AR39:AU39)</f>
        <v>1127.9151044030978</v>
      </c>
      <c r="P39" s="88">
        <v>0</v>
      </c>
      <c r="Q39" s="88">
        <v>0</v>
      </c>
      <c r="R39" s="88">
        <v>-8.5312179999999987E-2</v>
      </c>
      <c r="S39" s="88">
        <f>F39-P39-Q39-R39</f>
        <v>-297.99045988272496</v>
      </c>
      <c r="T39" s="88">
        <v>0</v>
      </c>
      <c r="U39" s="88">
        <v>403.27290083075695</v>
      </c>
      <c r="V39" s="88">
        <v>3.332858950670925E-4</v>
      </c>
      <c r="W39" s="88">
        <v>103.14107488670584</v>
      </c>
      <c r="X39" s="88">
        <v>192.80832173209899</v>
      </c>
      <c r="Y39" s="88">
        <v>2756.7833940067594</v>
      </c>
      <c r="Z39" s="88">
        <v>-1.0571094541944603E-6</v>
      </c>
      <c r="AA39" s="88">
        <f>H39-X39-Y39-Z39</f>
        <v>-321.2171635358817</v>
      </c>
      <c r="AB39" s="88">
        <v>3289.8192637128</v>
      </c>
      <c r="AC39" s="88">
        <v>2608.4598285793727</v>
      </c>
      <c r="AD39" s="88">
        <v>432.90314050443988</v>
      </c>
      <c r="AE39" s="88">
        <f>I39-AB39-AC39-AD39</f>
        <v>-309.3832411597183</v>
      </c>
      <c r="AF39" s="88">
        <v>0</v>
      </c>
      <c r="AG39" s="88">
        <v>-1.69156295</v>
      </c>
      <c r="AH39" s="88">
        <v>-1214.9292228754421</v>
      </c>
      <c r="AI39" s="88">
        <f>J39-AF39-AG39-AH39</f>
        <v>2597.2693523920721</v>
      </c>
      <c r="AJ39" s="88">
        <v>0</v>
      </c>
      <c r="AK39" s="88">
        <v>894.87708966034802</v>
      </c>
      <c r="AL39" s="88">
        <v>-4.4808597735419653</v>
      </c>
      <c r="AM39" s="88">
        <v>988.27228958743262</v>
      </c>
      <c r="AN39" s="88">
        <v>815.06042300236004</v>
      </c>
      <c r="AO39" s="88">
        <v>-1.6523299305970305</v>
      </c>
      <c r="AP39" s="88">
        <v>11.190933008455005</v>
      </c>
      <c r="AQ39" s="88">
        <f>L39-(AN39+AO39+AP39)</f>
        <v>-455.39662595529899</v>
      </c>
      <c r="AR39" s="88">
        <f>'Historical Financials USD_EN'!AR39*'Historical Financials THB_TH'!$AR$8</f>
        <v>1930.6543622684517</v>
      </c>
      <c r="AS39" s="88">
        <v>-1.024044057293402</v>
      </c>
      <c r="AT39" s="88">
        <v>-278.96231415991366</v>
      </c>
      <c r="AU39" s="89">
        <v>-522.75289964814704</v>
      </c>
      <c r="AV39" s="98"/>
      <c r="AW39" s="128">
        <f>AB39+AC39</f>
        <v>5898.2790922921722</v>
      </c>
      <c r="AX39" s="128">
        <f>AD39+AE39</f>
        <v>123.51989934472158</v>
      </c>
      <c r="AY39" s="128">
        <f>AF39+AG39</f>
        <v>-1.69156295</v>
      </c>
      <c r="AZ39" s="128">
        <f>AH39+AI39</f>
        <v>1382.34012951663</v>
      </c>
      <c r="BA39" s="128">
        <f>AJ39+AK39</f>
        <v>894.87708966034802</v>
      </c>
      <c r="BB39" s="128">
        <f>AL39+AM39</f>
        <v>983.79142981389066</v>
      </c>
      <c r="BC39" s="100">
        <f>AN39+AO39</f>
        <v>813.40809307176301</v>
      </c>
      <c r="BD39" s="124"/>
      <c r="BE39" s="128"/>
      <c r="BF39" s="34">
        <f t="shared" si="33"/>
        <v>1427.9971227607346</v>
      </c>
      <c r="BG39" s="103">
        <f t="shared" si="5"/>
        <v>357.50952086121652</v>
      </c>
      <c r="BH39" s="46">
        <v>0</v>
      </c>
      <c r="BI39" s="46">
        <v>0</v>
      </c>
      <c r="BJ39" s="46">
        <v>0</v>
      </c>
      <c r="BK39" s="46">
        <v>0</v>
      </c>
      <c r="BL39" s="46">
        <v>0</v>
      </c>
      <c r="BM39" s="46">
        <v>983.79142981389066</v>
      </c>
      <c r="BN39" s="46">
        <v>813.40809307176301</v>
      </c>
      <c r="BO39" s="128">
        <v>11.190933008455005</v>
      </c>
      <c r="BP39" s="46"/>
      <c r="BQ39" s="46"/>
      <c r="BR39" s="46"/>
    </row>
    <row r="40" spans="1:76" hidden="1" outlineLevel="1">
      <c r="A40" s="35" t="s">
        <v>202</v>
      </c>
      <c r="B40" s="36" t="s">
        <v>178</v>
      </c>
      <c r="C40" s="88"/>
      <c r="D40" s="88">
        <v>-1744.58</v>
      </c>
      <c r="E40" s="88">
        <v>1587.94</v>
      </c>
      <c r="F40" s="88">
        <v>458.08446489599999</v>
      </c>
      <c r="G40" s="88">
        <v>-438.2021690877657</v>
      </c>
      <c r="H40" s="88">
        <v>-50.104234876333749</v>
      </c>
      <c r="I40" s="88">
        <v>503.63341032299786</v>
      </c>
      <c r="J40" s="88">
        <v>3363.73687559463</v>
      </c>
      <c r="K40" s="88">
        <f>AL40+AM40+AJ40+AK40</f>
        <v>-66.376420307052214</v>
      </c>
      <c r="L40" s="122">
        <f>'Historical Financials USD_EN'!L40*L8</f>
        <v>-274.696538816822</v>
      </c>
      <c r="M40" s="122">
        <f>'Historical Financials USD_EN'!M40*M8</f>
        <v>-47.173403529873006</v>
      </c>
      <c r="N40" s="122">
        <f>SUM(AN40:AQ40)</f>
        <v>-274.696538816822</v>
      </c>
      <c r="O40" s="122">
        <f>SUM(AR40:AU40)</f>
        <v>-47.173403529872957</v>
      </c>
      <c r="P40" s="88">
        <v>291.05450661000003</v>
      </c>
      <c r="Q40" s="88">
        <v>72.062498382046044</v>
      </c>
      <c r="R40" s="88">
        <v>364.97673035495393</v>
      </c>
      <c r="S40" s="88">
        <f>F40-P40-Q40-R40</f>
        <v>-270.00927045100002</v>
      </c>
      <c r="T40" s="88">
        <v>-55.053591657683299</v>
      </c>
      <c r="U40" s="88">
        <v>-106.69497053838677</v>
      </c>
      <c r="V40" s="88">
        <v>-273.52538863996824</v>
      </c>
      <c r="W40" s="88">
        <v>-2.9282182517274578</v>
      </c>
      <c r="X40" s="88">
        <v>-36.112902954755995</v>
      </c>
      <c r="Y40" s="88">
        <v>-3.0246208255489364</v>
      </c>
      <c r="Z40" s="88">
        <v>-2.9717593871851129</v>
      </c>
      <c r="AA40" s="88">
        <f>H40-X40-Y40-Z40</f>
        <v>-7.9949517088437041</v>
      </c>
      <c r="AB40" s="88">
        <v>-3.2733200475500004</v>
      </c>
      <c r="AC40" s="88">
        <v>-81.431682935355866</v>
      </c>
      <c r="AD40" s="88">
        <v>-17.103476973875217</v>
      </c>
      <c r="AE40" s="88">
        <f>I40-AB40-AC40-AD40</f>
        <v>605.44189027977893</v>
      </c>
      <c r="AF40" s="88">
        <v>45.989523138615006</v>
      </c>
      <c r="AG40" s="88">
        <v>6.2450766466619658</v>
      </c>
      <c r="AH40" s="88">
        <v>-31.79136450303281</v>
      </c>
      <c r="AI40" s="88">
        <f>J40-AF40-AG40-AH40</f>
        <v>3343.2936403123858</v>
      </c>
      <c r="AJ40" s="88">
        <v>-4.9950657906240155</v>
      </c>
      <c r="AK40" s="88">
        <v>-4.2262506388079855</v>
      </c>
      <c r="AL40" s="88">
        <v>16.795075464016001</v>
      </c>
      <c r="AM40" s="88">
        <v>-73.950179341636215</v>
      </c>
      <c r="AN40" s="88">
        <v>188.10636641794329</v>
      </c>
      <c r="AO40" s="88">
        <v>-45.025490236952209</v>
      </c>
      <c r="AP40" s="88">
        <v>-16.802985577974113</v>
      </c>
      <c r="AQ40" s="88">
        <f>L40-(AN40+AO40+AP40)</f>
        <v>-400.974429419839</v>
      </c>
      <c r="AR40" s="88">
        <f>'Historical Financials USD_EN'!AR40*'Historical Financials THB_TH'!$AR$8</f>
        <v>-200.36885066363234</v>
      </c>
      <c r="AS40" s="88">
        <v>271.00531751145536</v>
      </c>
      <c r="AT40" s="88">
        <v>-15.565764829976331</v>
      </c>
      <c r="AU40" s="89">
        <v>-102.24410554771964</v>
      </c>
      <c r="AV40" s="98"/>
      <c r="AW40" s="128">
        <f>AB40+AC40</f>
        <v>-84.705002982905867</v>
      </c>
      <c r="AX40" s="128">
        <f>AD40+AE40</f>
        <v>588.33841330590371</v>
      </c>
      <c r="AY40" s="128">
        <f>AF40+AG40</f>
        <v>52.23459978527697</v>
      </c>
      <c r="AZ40" s="128">
        <f>AH40+AI40</f>
        <v>3311.5022758093528</v>
      </c>
      <c r="BA40" s="128">
        <f>AJ40+AK40</f>
        <v>-9.2213164294320009</v>
      </c>
      <c r="BB40" s="128">
        <f>AL40+AM40</f>
        <v>-57.155103877620213</v>
      </c>
      <c r="BC40" s="100">
        <f>AN40+AO40</f>
        <v>143.08087618099108</v>
      </c>
      <c r="BD40" s="124"/>
      <c r="BE40" s="124"/>
      <c r="BF40" s="34">
        <f t="shared" si="33"/>
        <v>360.62231112019288</v>
      </c>
      <c r="BG40" s="103">
        <f t="shared" si="5"/>
        <v>-299.96754462011711</v>
      </c>
      <c r="BH40" s="46">
        <v>0</v>
      </c>
      <c r="BI40" s="46">
        <v>0</v>
      </c>
      <c r="BJ40" s="46">
        <v>0</v>
      </c>
      <c r="BK40" s="46">
        <v>0</v>
      </c>
      <c r="BL40" s="46">
        <v>0</v>
      </c>
      <c r="BM40" s="46">
        <v>-57.155103877620213</v>
      </c>
      <c r="BN40" s="46">
        <v>143.08087618099108</v>
      </c>
      <c r="BO40" s="151">
        <v>-16.802985577974113</v>
      </c>
      <c r="BP40" s="46"/>
      <c r="BQ40" s="46"/>
      <c r="BR40" s="46"/>
    </row>
    <row r="41" spans="1:76" hidden="1" outlineLevel="1">
      <c r="A41" s="35"/>
      <c r="B41" s="36"/>
      <c r="C41" s="88"/>
      <c r="D41" s="88"/>
      <c r="E41" s="88"/>
      <c r="F41" s="88"/>
      <c r="G41" s="88"/>
      <c r="H41" s="88"/>
      <c r="I41" s="88"/>
      <c r="J41" s="88"/>
      <c r="K41" s="88"/>
      <c r="L41" s="96"/>
      <c r="M41" s="96"/>
      <c r="N41" s="96"/>
      <c r="O41" s="96"/>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9"/>
      <c r="AV41" s="98"/>
      <c r="AW41" s="128"/>
      <c r="AX41" s="128"/>
      <c r="AY41" s="128"/>
      <c r="AZ41" s="128"/>
      <c r="BA41" s="128"/>
      <c r="BB41" s="128"/>
      <c r="BC41" s="100"/>
      <c r="BD41" s="124"/>
      <c r="BE41" s="124"/>
      <c r="BF41" s="34">
        <f t="shared" si="33"/>
        <v>0</v>
      </c>
      <c r="BG41" s="103">
        <f t="shared" si="5"/>
        <v>0</v>
      </c>
      <c r="BH41" s="46"/>
      <c r="BI41" s="46"/>
      <c r="BJ41" s="46"/>
      <c r="BK41" s="46"/>
      <c r="BL41" s="46"/>
      <c r="BM41" s="46"/>
      <c r="BN41" s="46"/>
      <c r="BO41" s="151"/>
      <c r="BP41" s="46"/>
      <c r="BQ41" s="46"/>
      <c r="BR41" s="46"/>
    </row>
    <row r="42" spans="1:76" collapsed="1">
      <c r="A42" s="35" t="s">
        <v>185</v>
      </c>
      <c r="B42" s="36" t="s">
        <v>178</v>
      </c>
      <c r="C42" s="115">
        <f t="shared" ref="C42:J42" si="37">C23</f>
        <v>0</v>
      </c>
      <c r="D42" s="115">
        <f t="shared" si="37"/>
        <v>0</v>
      </c>
      <c r="E42" s="115">
        <f t="shared" si="37"/>
        <v>115.94154581464539</v>
      </c>
      <c r="F42" s="115">
        <f t="shared" si="37"/>
        <v>-268.25934087467289</v>
      </c>
      <c r="G42" s="115">
        <f t="shared" si="37"/>
        <v>-390.89143822891293</v>
      </c>
      <c r="H42" s="115">
        <f t="shared" si="37"/>
        <v>-593.1190370836897</v>
      </c>
      <c r="I42" s="115">
        <f t="shared" si="37"/>
        <v>56.347497756833029</v>
      </c>
      <c r="J42" s="115">
        <f t="shared" si="37"/>
        <v>169.15565555441154</v>
      </c>
      <c r="K42" s="115">
        <f>AL42+AM42+AJ42+AK42</f>
        <v>246.96262812862358</v>
      </c>
      <c r="L42" s="114">
        <f>L23</f>
        <v>-643.66767428357605</v>
      </c>
      <c r="M42" s="114">
        <f>M23</f>
        <v>-1317.9247022035029</v>
      </c>
      <c r="N42" s="114">
        <f>SUM(AN42:AQ42)</f>
        <v>-643.66767428357605</v>
      </c>
      <c r="O42" s="114">
        <f>SUM(AR42:AU42)</f>
        <v>-1317.9247022035026</v>
      </c>
      <c r="P42" s="115">
        <f t="shared" ref="P42:AB42" si="38">P23</f>
        <v>54.737027409069398</v>
      </c>
      <c r="Q42" s="115">
        <f t="shared" si="38"/>
        <v>-201.26483777382106</v>
      </c>
      <c r="R42" s="115">
        <f t="shared" si="38"/>
        <v>-97.511427262966478</v>
      </c>
      <c r="S42" s="115">
        <f t="shared" si="38"/>
        <v>-24.220103246954764</v>
      </c>
      <c r="T42" s="115">
        <f t="shared" si="38"/>
        <v>-117.0512447811938</v>
      </c>
      <c r="U42" s="115">
        <f t="shared" si="38"/>
        <v>19.940306716824125</v>
      </c>
      <c r="V42" s="115">
        <f t="shared" si="38"/>
        <v>29.630653385480542</v>
      </c>
      <c r="W42" s="115">
        <f t="shared" si="38"/>
        <v>-323.41115355002376</v>
      </c>
      <c r="X42" s="115">
        <f t="shared" si="38"/>
        <v>-375.75253516743965</v>
      </c>
      <c r="Y42" s="115">
        <f t="shared" si="38"/>
        <v>258.45259906219889</v>
      </c>
      <c r="Z42" s="115">
        <f t="shared" si="38"/>
        <v>-250.62671858673917</v>
      </c>
      <c r="AA42" s="115">
        <f t="shared" si="38"/>
        <v>-225.19238239170977</v>
      </c>
      <c r="AB42" s="115">
        <f t="shared" si="38"/>
        <v>-59.087616091598122</v>
      </c>
      <c r="AC42" s="115">
        <v>134.87334143073096</v>
      </c>
      <c r="AD42" s="115">
        <f t="shared" ref="AD42:AN42" si="39">AD23</f>
        <v>-60.815246784481374</v>
      </c>
      <c r="AE42" s="115">
        <f t="shared" si="39"/>
        <v>41.377019202181557</v>
      </c>
      <c r="AF42" s="115">
        <f t="shared" si="39"/>
        <v>209.35759774103565</v>
      </c>
      <c r="AG42" s="115">
        <f t="shared" si="39"/>
        <v>-45.830441508645691</v>
      </c>
      <c r="AH42" s="115">
        <f t="shared" si="39"/>
        <v>-18.245909103051332</v>
      </c>
      <c r="AI42" s="115">
        <f t="shared" si="39"/>
        <v>23.874408425072914</v>
      </c>
      <c r="AJ42" s="115">
        <f t="shared" si="39"/>
        <v>93.6</v>
      </c>
      <c r="AK42" s="115">
        <f t="shared" si="39"/>
        <v>47.664875498968755</v>
      </c>
      <c r="AL42" s="115">
        <f t="shared" si="39"/>
        <v>418.48376893397648</v>
      </c>
      <c r="AM42" s="115">
        <f t="shared" si="39"/>
        <v>-312.78601630432166</v>
      </c>
      <c r="AN42" s="115">
        <f t="shared" si="39"/>
        <v>-106.7890206103084</v>
      </c>
      <c r="AO42" s="115">
        <v>-351.98676551165335</v>
      </c>
      <c r="AP42" s="115">
        <v>-291.97711563138506</v>
      </c>
      <c r="AQ42" s="115">
        <f>L42-(AN42+AO42+AP42)</f>
        <v>107.08522746977076</v>
      </c>
      <c r="AR42" s="115">
        <f>AR23</f>
        <v>-815.67145760074015</v>
      </c>
      <c r="AS42" s="115">
        <f>AS23</f>
        <v>-821.1068470173135</v>
      </c>
      <c r="AT42" s="115">
        <f>AT23</f>
        <v>93.330756296706795</v>
      </c>
      <c r="AU42" s="116">
        <f>AU23</f>
        <v>225.52284611784421</v>
      </c>
      <c r="AV42" s="98"/>
      <c r="AW42" s="113">
        <f t="shared" ref="AW42:BC42" si="40">AW23</f>
        <v>75.785725339132838</v>
      </c>
      <c r="AX42" s="113">
        <f t="shared" si="40"/>
        <v>-19.438227582299817</v>
      </c>
      <c r="AY42" s="113">
        <f t="shared" si="40"/>
        <v>163.52715623238996</v>
      </c>
      <c r="AZ42" s="113">
        <f t="shared" si="40"/>
        <v>5.6284993220215824</v>
      </c>
      <c r="BA42" s="113">
        <f t="shared" si="40"/>
        <v>141.26487549896876</v>
      </c>
      <c r="BB42" s="113">
        <f t="shared" si="40"/>
        <v>105.69775262965481</v>
      </c>
      <c r="BC42" s="117">
        <f t="shared" si="40"/>
        <v>-435.34080260319325</v>
      </c>
      <c r="BD42" s="124"/>
      <c r="BE42" s="168">
        <v>-750.7529017533468</v>
      </c>
      <c r="BF42" s="34">
        <f t="shared" si="33"/>
        <v>290.58964079126912</v>
      </c>
      <c r="BG42" s="103">
        <f t="shared" si="5"/>
        <v>-503.74549057616537</v>
      </c>
      <c r="BH42" s="46">
        <v>0</v>
      </c>
      <c r="BI42" s="46">
        <v>0</v>
      </c>
      <c r="BJ42" s="46">
        <v>0</v>
      </c>
      <c r="BK42" s="46">
        <v>0</v>
      </c>
      <c r="BL42" s="46">
        <v>1.6258744974550154E-2</v>
      </c>
      <c r="BM42" s="46">
        <v>105.69775262965481</v>
      </c>
      <c r="BN42" s="46">
        <v>-435.34080260319325</v>
      </c>
      <c r="BO42" s="168">
        <v>-351.98676551165329</v>
      </c>
      <c r="BP42" s="46"/>
      <c r="BQ42" s="46"/>
      <c r="BR42" s="46"/>
    </row>
    <row r="43" spans="1:76" s="173" customFormat="1">
      <c r="A43" s="169" t="s">
        <v>189</v>
      </c>
      <c r="B43" s="170" t="s">
        <v>178</v>
      </c>
      <c r="C43" s="171">
        <f t="shared" ref="C43:M43" si="41">C27+C35+C37-C42</f>
        <v>10413.553773575026</v>
      </c>
      <c r="D43" s="171">
        <f t="shared" si="41"/>
        <v>15556.999999999985</v>
      </c>
      <c r="E43" s="171">
        <f t="shared" si="41"/>
        <v>2740.1609999999932</v>
      </c>
      <c r="F43" s="171">
        <f t="shared" si="41"/>
        <v>1523.2206781872155</v>
      </c>
      <c r="G43" s="171">
        <f t="shared" si="41"/>
        <v>1675.069062144825</v>
      </c>
      <c r="H43" s="171">
        <f t="shared" si="41"/>
        <v>6609.2643809108295</v>
      </c>
      <c r="I43" s="171">
        <f t="shared" si="41"/>
        <v>16197.103522955083</v>
      </c>
      <c r="J43" s="171">
        <f t="shared" si="41"/>
        <v>20882.862570801426</v>
      </c>
      <c r="K43" s="171">
        <f t="shared" si="41"/>
        <v>26465.386848585287</v>
      </c>
      <c r="L43" s="96">
        <f t="shared" si="41"/>
        <v>5252.108893064983</v>
      </c>
      <c r="M43" s="96">
        <f t="shared" si="41"/>
        <v>2414.2753707681713</v>
      </c>
      <c r="N43" s="96">
        <f>SUM(AN43:AQ43)</f>
        <v>5252.108819238586</v>
      </c>
      <c r="O43" s="96">
        <f>SUM(AR43:AU43)</f>
        <v>2414.2762306433633</v>
      </c>
      <c r="P43" s="171">
        <f t="shared" ref="P43:AB43" si="42">P27+P35+P37-P42</f>
        <v>490.858</v>
      </c>
      <c r="Q43" s="171">
        <f t="shared" si="42"/>
        <v>214.27899999999431</v>
      </c>
      <c r="R43" s="171">
        <f t="shared" si="42"/>
        <v>1090.1780000000072</v>
      </c>
      <c r="S43" s="171">
        <f t="shared" si="42"/>
        <v>-469.45200000000381</v>
      </c>
      <c r="T43" s="171">
        <f t="shared" si="42"/>
        <v>415.42514674153222</v>
      </c>
      <c r="U43" s="171">
        <f t="shared" si="42"/>
        <v>1530.1213755458723</v>
      </c>
      <c r="V43" s="171">
        <f t="shared" si="42"/>
        <v>634.87913389050436</v>
      </c>
      <c r="W43" s="171">
        <f t="shared" si="42"/>
        <v>-905.35659403308546</v>
      </c>
      <c r="X43" s="171">
        <f t="shared" si="42"/>
        <v>410.28923856144206</v>
      </c>
      <c r="Y43" s="171">
        <f t="shared" si="42"/>
        <v>5417.1875476045798</v>
      </c>
      <c r="Z43" s="171">
        <f t="shared" si="42"/>
        <v>479.35671054105643</v>
      </c>
      <c r="AA43" s="171">
        <f t="shared" si="42"/>
        <v>302.43088420375079</v>
      </c>
      <c r="AB43" s="171">
        <f t="shared" si="42"/>
        <v>4104.4571139999998</v>
      </c>
      <c r="AC43" s="171">
        <v>5949.5437314878063</v>
      </c>
      <c r="AD43" s="171">
        <f t="shared" ref="AD43:AN43" si="43">AD27+AD35+AD37-AD42</f>
        <v>3183.6645245121967</v>
      </c>
      <c r="AE43" s="171">
        <f t="shared" si="43"/>
        <v>2959.4384650224715</v>
      </c>
      <c r="AF43" s="171">
        <f t="shared" si="43"/>
        <v>4426.469493906613</v>
      </c>
      <c r="AG43" s="171">
        <f t="shared" si="43"/>
        <v>2937.0783612140935</v>
      </c>
      <c r="AH43" s="171">
        <f t="shared" si="43"/>
        <v>3516.4462597240599</v>
      </c>
      <c r="AI43" s="171">
        <f t="shared" si="43"/>
        <v>10002.868455956659</v>
      </c>
      <c r="AJ43" s="171">
        <f t="shared" si="43"/>
        <v>5814.0191515539946</v>
      </c>
      <c r="AK43" s="171">
        <f t="shared" si="43"/>
        <v>8242.6927496686585</v>
      </c>
      <c r="AL43" s="171">
        <f t="shared" si="43"/>
        <v>10053.973032004738</v>
      </c>
      <c r="AM43" s="171">
        <f t="shared" si="43"/>
        <v>2354.7181741028789</v>
      </c>
      <c r="AN43" s="171">
        <f t="shared" si="43"/>
        <v>3707.7031730824692</v>
      </c>
      <c r="AO43" s="171">
        <v>2267.1254964807722</v>
      </c>
      <c r="AP43" s="171">
        <v>792.86875443680401</v>
      </c>
      <c r="AQ43" s="171">
        <f>AQ27+AQ35+AQ37-AQ42</f>
        <v>-1515.5886047614595</v>
      </c>
      <c r="AR43" s="171">
        <f>AR27+AR35+AR37-AR42</f>
        <v>570.7126783200996</v>
      </c>
      <c r="AS43" s="171">
        <f>AS27+AS35+AS37-AS42</f>
        <v>153.5183624932364</v>
      </c>
      <c r="AT43" s="171">
        <f>AT27+AT35+AT37-AT42</f>
        <v>380.07549136756143</v>
      </c>
      <c r="AU43" s="97">
        <f>AU27+AU35+AU37-AU42</f>
        <v>1309.9696984624657</v>
      </c>
      <c r="AV43" s="98"/>
      <c r="AW43" s="166">
        <f t="shared" ref="AW43:BC43" si="44">AW27+AW35+AW37-AW42</f>
        <v>10054.000770998178</v>
      </c>
      <c r="AX43" s="166">
        <f t="shared" si="44"/>
        <v>6143.1027516039912</v>
      </c>
      <c r="AY43" s="166">
        <f t="shared" si="44"/>
        <v>7363.5478551207061</v>
      </c>
      <c r="AZ43" s="166">
        <f t="shared" si="44"/>
        <v>13519.314715680715</v>
      </c>
      <c r="BA43" s="166">
        <f t="shared" si="44"/>
        <v>14056.71190122265</v>
      </c>
      <c r="BB43" s="166">
        <f t="shared" si="44"/>
        <v>12408.691206107618</v>
      </c>
      <c r="BC43" s="109">
        <f t="shared" si="44"/>
        <v>6066.2530191556853</v>
      </c>
      <c r="BD43" s="167"/>
      <c r="BE43" s="104">
        <v>6767.6974240000454</v>
      </c>
      <c r="BF43" s="34">
        <f>AO43+AN43+AM43+AL43-N43</f>
        <v>13131.411056432273</v>
      </c>
      <c r="BG43" s="103">
        <f>AS43+AR43+AQ43+AP43-O43</f>
        <v>-2412.7650401546825</v>
      </c>
      <c r="BH43" s="46">
        <v>0</v>
      </c>
      <c r="BI43" s="46">
        <v>-3.529094101395458E-7</v>
      </c>
      <c r="BJ43" s="46">
        <v>0</v>
      </c>
      <c r="BK43" s="46">
        <v>0</v>
      </c>
      <c r="BL43" s="46">
        <v>0</v>
      </c>
      <c r="BM43" s="46">
        <v>-9463.801670922654</v>
      </c>
      <c r="BN43" s="46">
        <v>6066.2530191556853</v>
      </c>
      <c r="BO43" s="172">
        <v>792.86844600002837</v>
      </c>
      <c r="BP43" s="46"/>
      <c r="BQ43" s="46"/>
      <c r="BR43" s="46"/>
      <c r="BV43" s="70"/>
      <c r="BW43" s="34"/>
      <c r="BX43" s="34"/>
    </row>
    <row r="44" spans="1:76" s="141" customFormat="1">
      <c r="A44" s="138" t="s">
        <v>195</v>
      </c>
      <c r="B44" s="143" t="s">
        <v>196</v>
      </c>
      <c r="C44" s="148">
        <f t="shared" ref="C44:K44" si="45">(C43+C30)/C31</f>
        <v>2.4560054012677308</v>
      </c>
      <c r="D44" s="148">
        <f t="shared" si="45"/>
        <v>3.2834633288201602</v>
      </c>
      <c r="E44" s="148">
        <f t="shared" si="45"/>
        <v>0.56917630280227949</v>
      </c>
      <c r="F44" s="148">
        <f t="shared" si="45"/>
        <v>0.31639787368792643</v>
      </c>
      <c r="G44" s="148">
        <f t="shared" si="45"/>
        <v>0.31089177369659809</v>
      </c>
      <c r="H44" s="148">
        <f t="shared" si="45"/>
        <v>1.1547502305985804</v>
      </c>
      <c r="I44" s="148">
        <f t="shared" si="45"/>
        <v>3.1462915936106399</v>
      </c>
      <c r="J44" s="148">
        <f t="shared" si="45"/>
        <v>3.9783514879701531</v>
      </c>
      <c r="K44" s="148">
        <f t="shared" si="45"/>
        <v>4.6113319058785187</v>
      </c>
      <c r="L44" s="149">
        <f>AN44+AO44+AP44+AQ44</f>
        <v>0.76043576575168381</v>
      </c>
      <c r="M44" s="149">
        <f>SUM(AR44:AU44)</f>
        <v>0.29662332938545727</v>
      </c>
      <c r="N44" s="149">
        <f>SUM(AN44:AQ44)</f>
        <v>0.76043576575168381</v>
      </c>
      <c r="O44" s="149">
        <f>SUM(AR44:AU44)</f>
        <v>0.29662332938545727</v>
      </c>
      <c r="P44" s="148">
        <f t="shared" ref="P44:AB44" si="46">(P43+P30)/P31</f>
        <v>0.10195924313969945</v>
      </c>
      <c r="Q44" s="148">
        <f t="shared" si="46"/>
        <v>4.4509256568561736E-2</v>
      </c>
      <c r="R44" s="148">
        <f t="shared" si="46"/>
        <v>0.22644781946622444</v>
      </c>
      <c r="S44" s="148">
        <f t="shared" si="46"/>
        <v>-9.7512866471400228E-2</v>
      </c>
      <c r="T44" s="148">
        <f t="shared" si="46"/>
        <v>8.6290604498582488E-2</v>
      </c>
      <c r="U44" s="148">
        <f t="shared" si="46"/>
        <v>0.31783126151052438</v>
      </c>
      <c r="V44" s="148">
        <f t="shared" si="46"/>
        <v>0.13187479062511712</v>
      </c>
      <c r="W44" s="148">
        <f t="shared" si="46"/>
        <v>-0.22510488293762621</v>
      </c>
      <c r="X44" s="148">
        <f t="shared" si="46"/>
        <v>3.1445169830443424E-2</v>
      </c>
      <c r="Y44" s="148">
        <f t="shared" si="46"/>
        <v>1.0708623834761568</v>
      </c>
      <c r="Z44" s="148">
        <f t="shared" si="46"/>
        <v>4.4596534064234715E-2</v>
      </c>
      <c r="AA44" s="148">
        <f t="shared" si="46"/>
        <v>7.8461432277453381E-3</v>
      </c>
      <c r="AB44" s="148">
        <f t="shared" si="46"/>
        <v>0.79822939179106611</v>
      </c>
      <c r="AC44" s="148">
        <v>1.1817349343503296</v>
      </c>
      <c r="AD44" s="148">
        <f>(AD43+AD30)/AD31</f>
        <v>0.60647385488038252</v>
      </c>
      <c r="AE44" s="148">
        <f>(AE43+AE30)/AE31</f>
        <v>0.55989857631495754</v>
      </c>
      <c r="AF44" s="148">
        <f>(AF43+AF30)/AF31</f>
        <v>0.86566511300965976</v>
      </c>
      <c r="AG44" s="148">
        <f>(AG43+AG30)/AG31</f>
        <v>0.55569591405874119</v>
      </c>
      <c r="AH44" s="148">
        <f>(AH43+AH30)/AH31</f>
        <v>0.64247234001008913</v>
      </c>
      <c r="AI44" s="148">
        <f>J44-AF44-AG44-AH44</f>
        <v>1.9145181208916631</v>
      </c>
      <c r="AJ44" s="148">
        <f>(AJ43+AJ30)/AJ31</f>
        <v>1.039280442845081</v>
      </c>
      <c r="AK44" s="148">
        <f>ROUND((AK43+AK30)/AK31,2)</f>
        <v>1.45</v>
      </c>
      <c r="AL44" s="148">
        <f>(AL43+AL30)/AL31</f>
        <v>1.7528168595482341</v>
      </c>
      <c r="AM44" s="148">
        <f>K44-AJ44-AK44-AL44</f>
        <v>0.36923460348520321</v>
      </c>
      <c r="AN44" s="148">
        <f t="shared" ref="AN44:AU44" si="47">(AN43+AN30)/AN31</f>
        <v>0.61426078518916916</v>
      </c>
      <c r="AO44" s="148">
        <f t="shared" si="47"/>
        <v>0.35716913966110292</v>
      </c>
      <c r="AP44" s="148">
        <f t="shared" si="47"/>
        <v>9.4078962817602016E-2</v>
      </c>
      <c r="AQ44" s="148">
        <f t="shared" si="47"/>
        <v>-0.30507312191619013</v>
      </c>
      <c r="AR44" s="148">
        <f t="shared" si="47"/>
        <v>6.8912359726259489E-2</v>
      </c>
      <c r="AS44" s="148">
        <f t="shared" si="47"/>
        <v>-5.9608310418917199E-3</v>
      </c>
      <c r="AT44" s="148">
        <f t="shared" si="47"/>
        <v>3.4024772559741678E-2</v>
      </c>
      <c r="AU44" s="150">
        <f t="shared" si="47"/>
        <v>0.19964702814134783</v>
      </c>
      <c r="AV44" s="130"/>
      <c r="AW44" s="151">
        <f>AB44+AC44</f>
        <v>1.9799643261413957</v>
      </c>
      <c r="AX44" s="151">
        <f>AD44+AE44</f>
        <v>1.1663724311953401</v>
      </c>
      <c r="AY44" s="151">
        <f>AF44+AG44</f>
        <v>1.421361027068401</v>
      </c>
      <c r="AZ44" s="151">
        <f>AH44+AI44</f>
        <v>2.5569904609017522</v>
      </c>
      <c r="BA44" s="151">
        <f>AJ44+AK44</f>
        <v>2.489280442845081</v>
      </c>
      <c r="BB44" s="151">
        <f>AL44+AM44</f>
        <v>2.1220514630334373</v>
      </c>
      <c r="BC44" s="152">
        <f>AN44+AO44</f>
        <v>0.97142992485027202</v>
      </c>
      <c r="BD44" s="174"/>
      <c r="BE44" s="174"/>
      <c r="BF44" s="46"/>
      <c r="BG44" s="175"/>
      <c r="BH44" s="46">
        <v>0</v>
      </c>
      <c r="BI44" s="46">
        <v>-7.3304695646925211E-11</v>
      </c>
      <c r="BJ44" s="46">
        <v>0</v>
      </c>
      <c r="BK44" s="46">
        <v>0</v>
      </c>
      <c r="BL44" s="46">
        <v>-0.46451812089166333</v>
      </c>
      <c r="BM44" s="46">
        <v>-1.8479185802516485</v>
      </c>
      <c r="BN44" s="46">
        <v>0.97142992485027202</v>
      </c>
      <c r="BO44" s="176">
        <f>(BO43+BO30)/BO31</f>
        <v>9.4078907882358606E-2</v>
      </c>
      <c r="BP44" s="46"/>
      <c r="BQ44" s="46"/>
      <c r="BR44" s="46"/>
      <c r="BV44" s="142"/>
      <c r="BW44" s="34"/>
      <c r="BX44" s="34"/>
    </row>
    <row r="45" spans="1:76" s="30" customFormat="1" ht="26">
      <c r="A45" s="80" t="s">
        <v>203</v>
      </c>
      <c r="B45" s="81"/>
      <c r="C45" s="31"/>
      <c r="D45" s="31"/>
      <c r="E45" s="31"/>
      <c r="F45" s="31"/>
      <c r="G45" s="82"/>
      <c r="H45" s="82"/>
      <c r="I45" s="82"/>
      <c r="J45" s="82"/>
      <c r="K45" s="82"/>
      <c r="L45" s="83"/>
      <c r="M45" s="83"/>
      <c r="N45" s="83"/>
      <c r="O45" s="83"/>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3"/>
      <c r="AW45" s="155"/>
      <c r="AX45" s="155"/>
      <c r="AY45" s="155"/>
      <c r="AZ45" s="155"/>
      <c r="BA45" s="155"/>
      <c r="BB45" s="155"/>
      <c r="BC45" s="156"/>
      <c r="BD45" s="156"/>
      <c r="BE45" s="156"/>
      <c r="BF45" s="46"/>
      <c r="BG45" s="46"/>
      <c r="BH45" s="46">
        <v>0</v>
      </c>
      <c r="BI45" s="46">
        <v>0</v>
      </c>
      <c r="BJ45" s="46">
        <v>0</v>
      </c>
      <c r="BK45" s="46">
        <v>0</v>
      </c>
      <c r="BL45" s="46">
        <v>0</v>
      </c>
      <c r="BM45" s="46">
        <v>0</v>
      </c>
      <c r="BN45" s="46">
        <v>0</v>
      </c>
      <c r="BO45" s="155"/>
      <c r="BP45" s="46"/>
      <c r="BQ45" s="46"/>
      <c r="BR45" s="46"/>
      <c r="BV45" s="33"/>
      <c r="BW45" s="34"/>
      <c r="BX45" s="34"/>
    </row>
    <row r="46" spans="1:76">
      <c r="A46" s="35" t="s">
        <v>204</v>
      </c>
      <c r="B46" s="36" t="s">
        <v>178</v>
      </c>
      <c r="C46" s="88">
        <v>32068</v>
      </c>
      <c r="D46" s="88">
        <v>61346</v>
      </c>
      <c r="E46" s="88">
        <v>80629.5</v>
      </c>
      <c r="F46" s="88">
        <v>85266.07</v>
      </c>
      <c r="G46" s="88">
        <v>73293.569863471726</v>
      </c>
      <c r="H46" s="88">
        <v>83606.256000000008</v>
      </c>
      <c r="I46" s="88">
        <v>102105.549</v>
      </c>
      <c r="J46" s="88">
        <v>95785.069999999992</v>
      </c>
      <c r="K46" s="88">
        <f>AM46</f>
        <v>136764.42213999998</v>
      </c>
      <c r="L46" s="96">
        <v>146951.25800000003</v>
      </c>
      <c r="M46" s="96">
        <v>211960.45300000004</v>
      </c>
      <c r="N46" s="96">
        <f>AQ46</f>
        <v>146951.25800000003</v>
      </c>
      <c r="O46" s="96">
        <f>AU46</f>
        <v>211960.45300000001</v>
      </c>
      <c r="P46" s="88">
        <v>80750.8</v>
      </c>
      <c r="Q46" s="88">
        <v>81514.714000000007</v>
      </c>
      <c r="R46" s="88">
        <v>81631.187999999995</v>
      </c>
      <c r="S46" s="88">
        <v>85266.07</v>
      </c>
      <c r="T46" s="88">
        <v>82872.926999999996</v>
      </c>
      <c r="U46" s="88">
        <v>82279.580249575112</v>
      </c>
      <c r="V46" s="88">
        <v>80253.555769527709</v>
      </c>
      <c r="W46" s="88">
        <v>73293.569863471726</v>
      </c>
      <c r="X46" s="88">
        <v>72039.027667787741</v>
      </c>
      <c r="Y46" s="88">
        <v>79030.668024987623</v>
      </c>
      <c r="Z46" s="88">
        <v>84997.556000000011</v>
      </c>
      <c r="AA46" s="88">
        <v>83606.256000000008</v>
      </c>
      <c r="AB46" s="88">
        <v>100455.768</v>
      </c>
      <c r="AC46" s="88">
        <v>106954.18999999999</v>
      </c>
      <c r="AD46" s="88">
        <v>99326.966000000015</v>
      </c>
      <c r="AE46" s="88">
        <f>I46</f>
        <v>102105.549</v>
      </c>
      <c r="AF46" s="88">
        <v>98501.267000000007</v>
      </c>
      <c r="AG46" s="88">
        <v>106689.10248027041</v>
      </c>
      <c r="AH46" s="88">
        <v>92766.872999999992</v>
      </c>
      <c r="AI46" s="88">
        <f>J46</f>
        <v>95785.069999999992</v>
      </c>
      <c r="AJ46" s="88">
        <v>90728.180000000008</v>
      </c>
      <c r="AK46" s="88">
        <v>113545.432</v>
      </c>
      <c r="AL46" s="88">
        <v>117788.95699999999</v>
      </c>
      <c r="AM46" s="88">
        <v>136764.42213999998</v>
      </c>
      <c r="AN46" s="88">
        <v>146435.27600000001</v>
      </c>
      <c r="AO46" s="88">
        <v>145317.351</v>
      </c>
      <c r="AP46" s="88">
        <v>143347.40800000002</v>
      </c>
      <c r="AQ46" s="88">
        <v>146951.25800000003</v>
      </c>
      <c r="AR46" s="88">
        <f>'Historical Financials USD_EN'!AR46*'Historical Financials THB_TH'!AR$9</f>
        <v>234421.09603000002</v>
      </c>
      <c r="AS46" s="88">
        <f>'Historical Financials USD_EN'!AS46*'Historical Financials THB_TH'!AS$9</f>
        <v>224729.01100000003</v>
      </c>
      <c r="AT46" s="88">
        <f>'Historical Financials USD_EN'!AT46*'Historical Financials THB_TH'!AT$9</f>
        <v>221178.67600000004</v>
      </c>
      <c r="AU46" s="89">
        <f>'Historical Financials USD_EN'!AU46*'Historical Financials THB_TH'!AU$9</f>
        <v>211960.45300000001</v>
      </c>
      <c r="AW46" s="128">
        <f>AC46</f>
        <v>106954.18999999999</v>
      </c>
      <c r="AX46" s="128">
        <f>AE46</f>
        <v>102105.549</v>
      </c>
      <c r="AY46" s="128">
        <f>AG46</f>
        <v>106689.10248027041</v>
      </c>
      <c r="AZ46" s="128">
        <f>AI46</f>
        <v>95785.069999999992</v>
      </c>
      <c r="BA46" s="128">
        <f>AK46</f>
        <v>113545.432</v>
      </c>
      <c r="BB46" s="128">
        <f>AM46</f>
        <v>136764.42213999998</v>
      </c>
      <c r="BC46" s="100">
        <f>AO46</f>
        <v>145317.351</v>
      </c>
      <c r="BD46" s="124"/>
      <c r="BE46" s="124"/>
      <c r="BF46" s="46"/>
      <c r="BG46" s="46"/>
      <c r="BH46" s="46">
        <v>0</v>
      </c>
      <c r="BI46" s="46">
        <v>0</v>
      </c>
      <c r="BJ46" s="46">
        <v>0</v>
      </c>
      <c r="BK46" s="46">
        <v>0</v>
      </c>
      <c r="BL46" s="46">
        <v>0</v>
      </c>
      <c r="BM46" s="46">
        <v>136764.42213999998</v>
      </c>
      <c r="BN46" s="46">
        <v>145317.351</v>
      </c>
      <c r="BO46" s="177">
        <v>141428.43800000002</v>
      </c>
      <c r="BP46" s="46"/>
      <c r="BQ46" s="46">
        <v>-1918.9699999999998</v>
      </c>
      <c r="BR46" s="46"/>
    </row>
    <row r="47" spans="1:76">
      <c r="A47" s="35" t="s">
        <v>205</v>
      </c>
      <c r="B47" s="36" t="s">
        <v>178</v>
      </c>
      <c r="C47" s="88">
        <v>-2024</v>
      </c>
      <c r="D47" s="88">
        <v>-17707</v>
      </c>
      <c r="E47" s="88">
        <v>-4630.9381259041384</v>
      </c>
      <c r="F47" s="88">
        <v>-4352.061463102631</v>
      </c>
      <c r="G47" s="88">
        <v>-10638.0321247388</v>
      </c>
      <c r="H47" s="88">
        <v>-4272.0353064633837</v>
      </c>
      <c r="I47" s="88">
        <v>-4577.0329008658773</v>
      </c>
      <c r="J47" s="88">
        <v>-6818.0423681090706</v>
      </c>
      <c r="K47" s="88">
        <f>AM47</f>
        <v>-5354.1564303541636</v>
      </c>
      <c r="L47" s="122">
        <v>-10656.225502960759</v>
      </c>
      <c r="M47" s="122">
        <v>-19681.511023973257</v>
      </c>
      <c r="N47" s="122">
        <f>AQ47</f>
        <v>-10656.225502960759</v>
      </c>
      <c r="O47" s="122">
        <f>AU47</f>
        <v>-19681.511023973253</v>
      </c>
      <c r="P47" s="88">
        <v>-5740.9826943598855</v>
      </c>
      <c r="Q47" s="88">
        <v>-4421.292337585799</v>
      </c>
      <c r="R47" s="88">
        <v>-3779.4263705572603</v>
      </c>
      <c r="S47" s="88">
        <v>-4352.061463102631</v>
      </c>
      <c r="T47" s="88">
        <v>-4517.9709426267864</v>
      </c>
      <c r="U47" s="88">
        <v>-4031.4262709832465</v>
      </c>
      <c r="V47" s="88">
        <v>-3809.3287502371727</v>
      </c>
      <c r="W47" s="88">
        <v>-10638.0321247388</v>
      </c>
      <c r="X47" s="88">
        <v>-14262.041877536063</v>
      </c>
      <c r="Y47" s="88">
        <v>-6032.5445152640605</v>
      </c>
      <c r="Z47" s="88">
        <v>-5298.3026745105944</v>
      </c>
      <c r="AA47" s="88">
        <v>-4272.0353064633837</v>
      </c>
      <c r="AB47" s="88">
        <v>-7833.3299474426831</v>
      </c>
      <c r="AC47" s="88">
        <v>-4613.255366141505</v>
      </c>
      <c r="AD47" s="88">
        <v>-4091.5626393348684</v>
      </c>
      <c r="AE47" s="88">
        <f>I47</f>
        <v>-4577.0329008658773</v>
      </c>
      <c r="AF47" s="88">
        <v>-5128.0085650903056</v>
      </c>
      <c r="AG47" s="88">
        <v>-5514.4246033218324</v>
      </c>
      <c r="AH47" s="88">
        <v>-4556.8997920644651</v>
      </c>
      <c r="AI47" s="88">
        <f>J47</f>
        <v>-6818.0423681090706</v>
      </c>
      <c r="AJ47" s="88">
        <v>-13206.035969011054</v>
      </c>
      <c r="AK47" s="88">
        <v>-22662.716438063755</v>
      </c>
      <c r="AL47" s="88">
        <v>-11283.192469024207</v>
      </c>
      <c r="AM47" s="88">
        <v>-5354.1564303541636</v>
      </c>
      <c r="AN47" s="88">
        <v>-6570.6960134551946</v>
      </c>
      <c r="AO47" s="88">
        <v>-8295.5737107312525</v>
      </c>
      <c r="AP47" s="88">
        <v>-10968.865760275232</v>
      </c>
      <c r="AQ47" s="88">
        <v>-10656.225502960759</v>
      </c>
      <c r="AR47" s="88">
        <f>'Historical Financials USD_EN'!AR47*'Historical Financials THB_TH'!AR$9</f>
        <v>-21193.568285206231</v>
      </c>
      <c r="AS47" s="88">
        <f>'Historical Financials USD_EN'!AS47*'Historical Financials THB_TH'!AS$9</f>
        <v>-23142.905206169668</v>
      </c>
      <c r="AT47" s="88">
        <f>'Historical Financials USD_EN'!AT47*'Historical Financials THB_TH'!AT$9</f>
        <v>-19371.96632760582</v>
      </c>
      <c r="AU47" s="89">
        <f>'Historical Financials USD_EN'!AU47*'Historical Financials THB_TH'!AU$9</f>
        <v>-19681.511023973253</v>
      </c>
      <c r="AW47" s="113">
        <f>AC47</f>
        <v>-4613.255366141505</v>
      </c>
      <c r="AX47" s="113">
        <f>AE47</f>
        <v>-4577.0329008658773</v>
      </c>
      <c r="AY47" s="113">
        <f>AG47</f>
        <v>-5514.4246033218324</v>
      </c>
      <c r="AZ47" s="113">
        <f>AI47</f>
        <v>-6818.0423681090706</v>
      </c>
      <c r="BA47" s="113">
        <f>AK47</f>
        <v>-22662.716438063755</v>
      </c>
      <c r="BB47" s="113">
        <f>AM47</f>
        <v>-5354.1564303541636</v>
      </c>
      <c r="BC47" s="117">
        <f>AO47</f>
        <v>-8295.5737107312525</v>
      </c>
      <c r="BD47" s="124"/>
      <c r="BE47" s="124"/>
      <c r="BF47" s="46"/>
      <c r="BG47" s="46"/>
      <c r="BH47" s="46">
        <v>0</v>
      </c>
      <c r="BI47" s="46">
        <v>0</v>
      </c>
      <c r="BJ47" s="46">
        <v>0</v>
      </c>
      <c r="BK47" s="46">
        <v>0</v>
      </c>
      <c r="BL47" s="46">
        <v>0</v>
      </c>
      <c r="BM47" s="46">
        <v>-5354.1564303541636</v>
      </c>
      <c r="BN47" s="46">
        <v>-8295.5737107312525</v>
      </c>
      <c r="BO47" s="132">
        <v>-11266.088875051268</v>
      </c>
      <c r="BP47" s="46"/>
      <c r="BQ47" s="46">
        <v>-297.22311477603597</v>
      </c>
      <c r="BR47" s="46"/>
    </row>
    <row r="48" spans="1:76">
      <c r="A48" s="35" t="s">
        <v>206</v>
      </c>
      <c r="B48" s="36" t="s">
        <v>178</v>
      </c>
      <c r="C48" s="88">
        <f t="shared" ref="C48:AB48" si="48">C46+C47</f>
        <v>30044</v>
      </c>
      <c r="D48" s="88">
        <f t="shared" si="48"/>
        <v>43639</v>
      </c>
      <c r="E48" s="88">
        <f t="shared" si="48"/>
        <v>75998.56187409586</v>
      </c>
      <c r="F48" s="88">
        <f t="shared" si="48"/>
        <v>80914.008536897381</v>
      </c>
      <c r="G48" s="88">
        <f t="shared" si="48"/>
        <v>62655.537738732928</v>
      </c>
      <c r="H48" s="88">
        <f t="shared" si="48"/>
        <v>79334.220693536627</v>
      </c>
      <c r="I48" s="88">
        <f t="shared" si="48"/>
        <v>97528.516099134125</v>
      </c>
      <c r="J48" s="88">
        <f t="shared" si="48"/>
        <v>88967.027631890916</v>
      </c>
      <c r="K48" s="88">
        <f t="shared" si="48"/>
        <v>131410.26570964581</v>
      </c>
      <c r="L48" s="122">
        <f t="shared" si="48"/>
        <v>136295.03249703927</v>
      </c>
      <c r="M48" s="122">
        <f t="shared" si="48"/>
        <v>192278.94197602678</v>
      </c>
      <c r="N48" s="122">
        <f t="shared" si="48"/>
        <v>136295.03249703927</v>
      </c>
      <c r="O48" s="122">
        <f t="shared" si="48"/>
        <v>192278.94197602675</v>
      </c>
      <c r="P48" s="88">
        <f t="shared" si="48"/>
        <v>75009.817305640114</v>
      </c>
      <c r="Q48" s="88">
        <f t="shared" si="48"/>
        <v>77093.421662414214</v>
      </c>
      <c r="R48" s="88">
        <f t="shared" si="48"/>
        <v>77851.761629442728</v>
      </c>
      <c r="S48" s="88">
        <f t="shared" si="48"/>
        <v>80914.008536897381</v>
      </c>
      <c r="T48" s="88">
        <f t="shared" si="48"/>
        <v>78354.956057373216</v>
      </c>
      <c r="U48" s="88">
        <f t="shared" si="48"/>
        <v>78248.153978591872</v>
      </c>
      <c r="V48" s="88">
        <f t="shared" si="48"/>
        <v>76444.227019290542</v>
      </c>
      <c r="W48" s="88">
        <f t="shared" si="48"/>
        <v>62655.537738732928</v>
      </c>
      <c r="X48" s="88">
        <f t="shared" si="48"/>
        <v>57776.985790251681</v>
      </c>
      <c r="Y48" s="88">
        <f t="shared" si="48"/>
        <v>72998.123509723562</v>
      </c>
      <c r="Z48" s="88">
        <f t="shared" si="48"/>
        <v>79699.253325489422</v>
      </c>
      <c r="AA48" s="88">
        <f t="shared" si="48"/>
        <v>79334.220693536627</v>
      </c>
      <c r="AB48" s="88">
        <f t="shared" si="48"/>
        <v>92622.438052557307</v>
      </c>
      <c r="AC48" s="88">
        <v>102340.93463385849</v>
      </c>
      <c r="AD48" s="88">
        <f t="shared" ref="AD48:AU48" si="49">AD46+AD47</f>
        <v>95235.40336066515</v>
      </c>
      <c r="AE48" s="88">
        <f t="shared" si="49"/>
        <v>97528.516099134125</v>
      </c>
      <c r="AF48" s="88">
        <f t="shared" si="49"/>
        <v>93373.258434909701</v>
      </c>
      <c r="AG48" s="88">
        <f t="shared" si="49"/>
        <v>101174.67787694857</v>
      </c>
      <c r="AH48" s="88">
        <f t="shared" si="49"/>
        <v>88209.973207935531</v>
      </c>
      <c r="AI48" s="88">
        <f t="shared" si="49"/>
        <v>88967.027631890916</v>
      </c>
      <c r="AJ48" s="88">
        <f t="shared" si="49"/>
        <v>77522.144030988959</v>
      </c>
      <c r="AK48" s="88">
        <f t="shared" si="49"/>
        <v>90882.715561936246</v>
      </c>
      <c r="AL48" s="88">
        <f t="shared" si="49"/>
        <v>106505.76453097579</v>
      </c>
      <c r="AM48" s="88">
        <f t="shared" si="49"/>
        <v>131410.26570964581</v>
      </c>
      <c r="AN48" s="88">
        <f t="shared" si="49"/>
        <v>139864.57998654482</v>
      </c>
      <c r="AO48" s="88">
        <f t="shared" si="49"/>
        <v>137021.77728926874</v>
      </c>
      <c r="AP48" s="88">
        <f t="shared" si="49"/>
        <v>132378.5422397248</v>
      </c>
      <c r="AQ48" s="88">
        <f t="shared" si="49"/>
        <v>136295.03249703927</v>
      </c>
      <c r="AR48" s="88">
        <f t="shared" si="49"/>
        <v>213227.5277447938</v>
      </c>
      <c r="AS48" s="88">
        <f t="shared" si="49"/>
        <v>201586.10579383036</v>
      </c>
      <c r="AT48" s="88">
        <f t="shared" si="49"/>
        <v>201806.70967239421</v>
      </c>
      <c r="AU48" s="89">
        <f t="shared" si="49"/>
        <v>192278.94197602675</v>
      </c>
      <c r="AW48" s="128">
        <f t="shared" ref="AW48:BC48" si="50">AW46+AW47</f>
        <v>102340.93463385849</v>
      </c>
      <c r="AX48" s="128">
        <f t="shared" si="50"/>
        <v>97528.516099134125</v>
      </c>
      <c r="AY48" s="128">
        <f t="shared" si="50"/>
        <v>101174.67787694857</v>
      </c>
      <c r="AZ48" s="128">
        <f t="shared" si="50"/>
        <v>88967.027631890916</v>
      </c>
      <c r="BA48" s="128">
        <f t="shared" si="50"/>
        <v>90882.715561936246</v>
      </c>
      <c r="BB48" s="128">
        <f t="shared" si="50"/>
        <v>131410.26570964581</v>
      </c>
      <c r="BC48" s="100">
        <f t="shared" si="50"/>
        <v>137021.77728926874</v>
      </c>
      <c r="BD48" s="124"/>
      <c r="BE48" s="124"/>
      <c r="BF48" s="46"/>
      <c r="BG48" s="46"/>
      <c r="BH48" s="46">
        <v>0</v>
      </c>
      <c r="BI48" s="46">
        <v>0</v>
      </c>
      <c r="BJ48" s="46">
        <v>0</v>
      </c>
      <c r="BK48" s="46">
        <v>0</v>
      </c>
      <c r="BL48" s="46">
        <v>0</v>
      </c>
      <c r="BM48" s="46">
        <v>88758.440448305846</v>
      </c>
      <c r="BN48" s="46">
        <v>137021.77728926874</v>
      </c>
      <c r="BO48" s="128">
        <f>BO46+BO47</f>
        <v>130162.34912494876</v>
      </c>
      <c r="BP48" s="46"/>
      <c r="BQ48" s="46"/>
      <c r="BR48" s="46"/>
    </row>
    <row r="49" spans="1:76">
      <c r="A49" s="35" t="s">
        <v>207</v>
      </c>
      <c r="B49" s="36" t="s">
        <v>178</v>
      </c>
      <c r="C49" s="88">
        <v>0</v>
      </c>
      <c r="D49" s="88">
        <v>-6692</v>
      </c>
      <c r="E49" s="88">
        <v>-4937.3659093819924</v>
      </c>
      <c r="F49" s="88">
        <v>-7922.7349999999997</v>
      </c>
      <c r="G49" s="88">
        <v>-4642.7640000000001</v>
      </c>
      <c r="H49" s="88">
        <v>-12037.809103577802</v>
      </c>
      <c r="I49" s="88">
        <v>-16490.128710519584</v>
      </c>
      <c r="J49" s="88">
        <v>-24952.00588455168</v>
      </c>
      <c r="K49" s="88">
        <f>AM49</f>
        <v>-39578.094401281625</v>
      </c>
      <c r="L49" s="122">
        <v>-44647.219588924323</v>
      </c>
      <c r="M49" s="122">
        <v>-24746.888143197964</v>
      </c>
      <c r="N49" s="122">
        <f>AQ49</f>
        <v>-44647.219588924323</v>
      </c>
      <c r="O49" s="122">
        <f>AU49</f>
        <v>-24746.888143197964</v>
      </c>
      <c r="P49" s="88">
        <v>-7102.0716410933301</v>
      </c>
      <c r="Q49" s="88">
        <v>-6676.3022775914696</v>
      </c>
      <c r="R49" s="88">
        <v>-6705.2207351291809</v>
      </c>
      <c r="S49" s="88">
        <v>-7922.7349999999997</v>
      </c>
      <c r="T49" s="88">
        <v>-5556.8604547102332</v>
      </c>
      <c r="U49" s="88">
        <v>-6189.1612591057401</v>
      </c>
      <c r="V49" s="88">
        <v>-6188.1859999999997</v>
      </c>
      <c r="W49" s="88">
        <v>-4642.7640000000001</v>
      </c>
      <c r="X49" s="88">
        <v>-5158.0341910898405</v>
      </c>
      <c r="Y49" s="88">
        <v>-5568.6256771612698</v>
      </c>
      <c r="Z49" s="88">
        <v>-10528.984727162579</v>
      </c>
      <c r="AA49" s="88">
        <v>-12037.809103577802</v>
      </c>
      <c r="AB49" s="88">
        <v>-27717.566694500369</v>
      </c>
      <c r="AC49" s="88">
        <v>-14042.493097259294</v>
      </c>
      <c r="AD49" s="88">
        <v>-14262.751060759279</v>
      </c>
      <c r="AE49" s="88">
        <f>I49</f>
        <v>-16490.128710519584</v>
      </c>
      <c r="AF49" s="88">
        <v>-18421.679024350226</v>
      </c>
      <c r="AG49" s="88">
        <v>-21586.360719009928</v>
      </c>
      <c r="AH49" s="88">
        <v>-25136.717668448793</v>
      </c>
      <c r="AI49" s="88">
        <f>J49</f>
        <v>-24952.00588455168</v>
      </c>
      <c r="AJ49" s="88">
        <v>-27236.301417741004</v>
      </c>
      <c r="AK49" s="88">
        <v>-26376.062210200398</v>
      </c>
      <c r="AL49" s="88">
        <v>-27315.63193477357</v>
      </c>
      <c r="AM49" s="88">
        <v>-39578.094401281625</v>
      </c>
      <c r="AN49" s="88">
        <v>-41019.585764069991</v>
      </c>
      <c r="AO49" s="88">
        <v>-42671.184816743858</v>
      </c>
      <c r="AP49" s="88">
        <v>-44844.063242771415</v>
      </c>
      <c r="AQ49" s="88">
        <v>-44647.219588924323</v>
      </c>
      <c r="AR49" s="88">
        <f>'Historical Financials USD_EN'!AR49*'Historical Financials THB_TH'!AR$9</f>
        <v>-19708.588310602128</v>
      </c>
      <c r="AS49" s="88">
        <f>'Historical Financials USD_EN'!AS49*'Historical Financials THB_TH'!AS$9</f>
        <v>-22529.912916684236</v>
      </c>
      <c r="AT49" s="88">
        <f>'Historical Financials USD_EN'!AT49*'Historical Financials THB_TH'!AT$9</f>
        <v>-22967.586386795338</v>
      </c>
      <c r="AU49" s="89">
        <f>'Historical Financials USD_EN'!AU49*'Historical Financials THB_TH'!AU$9</f>
        <v>-24746.888143197964</v>
      </c>
      <c r="AW49" s="113">
        <f>AC49</f>
        <v>-14042.493097259294</v>
      </c>
      <c r="AX49" s="113">
        <f>AE49</f>
        <v>-16490.128710519584</v>
      </c>
      <c r="AY49" s="113">
        <f>AG49</f>
        <v>-21586.360719009928</v>
      </c>
      <c r="AZ49" s="113">
        <f>AI49</f>
        <v>-24952.00588455168</v>
      </c>
      <c r="BA49" s="113">
        <f>AK49</f>
        <v>-26376.062210200398</v>
      </c>
      <c r="BB49" s="113">
        <f>AM49</f>
        <v>-39578.094401281625</v>
      </c>
      <c r="BC49" s="117">
        <f>AO49</f>
        <v>-42671.184816743858</v>
      </c>
      <c r="BD49" s="124"/>
      <c r="BE49" s="124"/>
      <c r="BF49" s="46"/>
      <c r="BG49" s="46"/>
      <c r="BH49" s="46">
        <v>0</v>
      </c>
      <c r="BI49" s="46">
        <v>0</v>
      </c>
      <c r="BJ49" s="46">
        <v>0</v>
      </c>
      <c r="BK49" s="46">
        <v>0</v>
      </c>
      <c r="BL49" s="46">
        <v>0</v>
      </c>
      <c r="BM49" s="46">
        <v>-35614.216593781624</v>
      </c>
      <c r="BN49" s="46">
        <v>-42671.184816743858</v>
      </c>
      <c r="BO49" s="113">
        <v>-44844.063242771415</v>
      </c>
      <c r="BP49" s="46"/>
      <c r="BQ49" s="46"/>
      <c r="BR49" s="46"/>
    </row>
    <row r="50" spans="1:76" s="173" customFormat="1">
      <c r="A50" s="169" t="s">
        <v>208</v>
      </c>
      <c r="B50" s="170" t="s">
        <v>178</v>
      </c>
      <c r="C50" s="171">
        <f t="shared" ref="C50:AB50" si="51">C48+C49</f>
        <v>30044</v>
      </c>
      <c r="D50" s="171">
        <f t="shared" si="51"/>
        <v>36947</v>
      </c>
      <c r="E50" s="171">
        <f t="shared" si="51"/>
        <v>71061.195964713872</v>
      </c>
      <c r="F50" s="171">
        <f t="shared" si="51"/>
        <v>72991.273536897381</v>
      </c>
      <c r="G50" s="171">
        <f t="shared" si="51"/>
        <v>58012.773738732925</v>
      </c>
      <c r="H50" s="171">
        <f t="shared" si="51"/>
        <v>67296.411589958821</v>
      </c>
      <c r="I50" s="171">
        <f t="shared" si="51"/>
        <v>81038.387388614545</v>
      </c>
      <c r="J50" s="171">
        <f t="shared" si="51"/>
        <v>64015.02174733924</v>
      </c>
      <c r="K50" s="171">
        <f t="shared" si="51"/>
        <v>91832.171308364195</v>
      </c>
      <c r="L50" s="96">
        <f t="shared" si="51"/>
        <v>91647.812908114953</v>
      </c>
      <c r="M50" s="96">
        <f t="shared" si="51"/>
        <v>167532.05383282882</v>
      </c>
      <c r="N50" s="96">
        <f t="shared" si="51"/>
        <v>91647.812908114953</v>
      </c>
      <c r="O50" s="96">
        <f t="shared" si="51"/>
        <v>167532.05383282879</v>
      </c>
      <c r="P50" s="171">
        <f t="shared" si="51"/>
        <v>67907.74566454679</v>
      </c>
      <c r="Q50" s="171">
        <f t="shared" si="51"/>
        <v>70417.119384822741</v>
      </c>
      <c r="R50" s="171">
        <f t="shared" si="51"/>
        <v>71146.540894313541</v>
      </c>
      <c r="S50" s="171">
        <f t="shared" si="51"/>
        <v>72991.273536897381</v>
      </c>
      <c r="T50" s="171">
        <f t="shared" si="51"/>
        <v>72798.095602662986</v>
      </c>
      <c r="U50" s="171">
        <f t="shared" si="51"/>
        <v>72058.992719486138</v>
      </c>
      <c r="V50" s="171">
        <f t="shared" si="51"/>
        <v>70256.04101929054</v>
      </c>
      <c r="W50" s="171">
        <f t="shared" si="51"/>
        <v>58012.773738732925</v>
      </c>
      <c r="X50" s="171">
        <f t="shared" si="51"/>
        <v>52618.951599161839</v>
      </c>
      <c r="Y50" s="171">
        <f t="shared" si="51"/>
        <v>67429.497832562294</v>
      </c>
      <c r="Z50" s="171">
        <f t="shared" si="51"/>
        <v>69170.268598326846</v>
      </c>
      <c r="AA50" s="171">
        <f t="shared" si="51"/>
        <v>67296.411589958821</v>
      </c>
      <c r="AB50" s="171">
        <f t="shared" si="51"/>
        <v>64904.871358056938</v>
      </c>
      <c r="AC50" s="171">
        <v>88298.441536599188</v>
      </c>
      <c r="AD50" s="171">
        <f>AD48+AD49</f>
        <v>80972.652299905865</v>
      </c>
      <c r="AE50" s="171">
        <f>AE48+AE49</f>
        <v>81038.387388614545</v>
      </c>
      <c r="AF50" s="171">
        <f>AF48+AF49</f>
        <v>74951.579410559469</v>
      </c>
      <c r="AG50" s="171">
        <f>AG48+AG49</f>
        <v>79588.31715793864</v>
      </c>
      <c r="AH50" s="171">
        <f t="shared" ref="AH50:AU50" si="52">AH48+AH49</f>
        <v>63073.255539486738</v>
      </c>
      <c r="AI50" s="171">
        <f t="shared" si="52"/>
        <v>64015.02174733924</v>
      </c>
      <c r="AJ50" s="171">
        <f t="shared" si="52"/>
        <v>50285.842613247951</v>
      </c>
      <c r="AK50" s="171">
        <f t="shared" si="52"/>
        <v>64506.653351735848</v>
      </c>
      <c r="AL50" s="171">
        <f t="shared" si="52"/>
        <v>79190.132596202224</v>
      </c>
      <c r="AM50" s="171">
        <f t="shared" si="52"/>
        <v>91832.171308364195</v>
      </c>
      <c r="AN50" s="171">
        <f t="shared" si="52"/>
        <v>98844.994222474837</v>
      </c>
      <c r="AO50" s="171">
        <f t="shared" si="52"/>
        <v>94350.592472524877</v>
      </c>
      <c r="AP50" s="171">
        <f t="shared" si="52"/>
        <v>87534.478996953389</v>
      </c>
      <c r="AQ50" s="171">
        <f t="shared" si="52"/>
        <v>91647.812908114953</v>
      </c>
      <c r="AR50" s="171">
        <f t="shared" si="52"/>
        <v>193518.93943419168</v>
      </c>
      <c r="AS50" s="171">
        <f t="shared" si="52"/>
        <v>179056.19287714612</v>
      </c>
      <c r="AT50" s="171">
        <f t="shared" si="52"/>
        <v>178839.12328559888</v>
      </c>
      <c r="AU50" s="89">
        <f t="shared" si="52"/>
        <v>167532.05383282879</v>
      </c>
      <c r="AW50" s="102">
        <f t="shared" ref="AW50:BC50" si="53">AW48+AW49</f>
        <v>88298.441536599188</v>
      </c>
      <c r="AX50" s="102">
        <f t="shared" si="53"/>
        <v>81038.387388614545</v>
      </c>
      <c r="AY50" s="102">
        <f t="shared" si="53"/>
        <v>79588.31715793864</v>
      </c>
      <c r="AZ50" s="102">
        <f t="shared" si="53"/>
        <v>64015.02174733924</v>
      </c>
      <c r="BA50" s="102">
        <f t="shared" si="53"/>
        <v>64506.653351735848</v>
      </c>
      <c r="BB50" s="102">
        <f t="shared" si="53"/>
        <v>91832.171308364195</v>
      </c>
      <c r="BC50" s="109">
        <f t="shared" si="53"/>
        <v>94350.592472524877</v>
      </c>
      <c r="BD50" s="167"/>
      <c r="BE50" s="167"/>
      <c r="BF50" s="46"/>
      <c r="BG50" s="46"/>
      <c r="BH50" s="46">
        <v>0</v>
      </c>
      <c r="BI50" s="46">
        <v>0</v>
      </c>
      <c r="BJ50" s="46">
        <v>0</v>
      </c>
      <c r="BK50" s="46">
        <v>0</v>
      </c>
      <c r="BL50" s="46"/>
      <c r="BM50" s="46">
        <v>53144.223854524229</v>
      </c>
      <c r="BN50" s="46">
        <v>94350.592472524877</v>
      </c>
      <c r="BO50" s="102">
        <f>BO48+BO49</f>
        <v>85318.285882177341</v>
      </c>
      <c r="BP50" s="46"/>
      <c r="BQ50" s="46"/>
      <c r="BR50" s="46"/>
      <c r="BV50" s="70"/>
      <c r="BW50" s="34"/>
      <c r="BX50" s="34"/>
    </row>
    <row r="51" spans="1:76" s="173" customFormat="1">
      <c r="A51" s="169" t="s">
        <v>209</v>
      </c>
      <c r="B51" s="170" t="s">
        <v>178</v>
      </c>
      <c r="C51" s="171">
        <v>32241</v>
      </c>
      <c r="D51" s="171">
        <v>58766</v>
      </c>
      <c r="E51" s="171">
        <v>56564.706999999995</v>
      </c>
      <c r="F51" s="171">
        <v>60434.997394367107</v>
      </c>
      <c r="G51" s="171">
        <v>74609.631248535894</v>
      </c>
      <c r="H51" s="171">
        <v>82952.963000000003</v>
      </c>
      <c r="I51" s="171">
        <v>91814.931000000011</v>
      </c>
      <c r="J51" s="171">
        <v>118986.692</v>
      </c>
      <c r="K51" s="171">
        <f>AM51</f>
        <v>151855.35529600002</v>
      </c>
      <c r="L51" s="96">
        <f>AQ51</f>
        <v>138167.29</v>
      </c>
      <c r="M51" s="96">
        <f>AU51</f>
        <v>135607.78499999997</v>
      </c>
      <c r="N51" s="96">
        <f>AQ51</f>
        <v>138167.29</v>
      </c>
      <c r="O51" s="96">
        <f>AU51</f>
        <v>135607.78499999997</v>
      </c>
      <c r="P51" s="171">
        <v>54007.3</v>
      </c>
      <c r="Q51" s="171">
        <v>57234.82</v>
      </c>
      <c r="R51" s="171">
        <v>58760.79</v>
      </c>
      <c r="S51" s="171">
        <v>61567.762999999999</v>
      </c>
      <c r="T51" s="171">
        <v>60309.250280780216</v>
      </c>
      <c r="U51" s="171">
        <v>62078.504239036483</v>
      </c>
      <c r="V51" s="171">
        <v>60179.359454840363</v>
      </c>
      <c r="W51" s="171">
        <f>G51</f>
        <v>74609.631248535894</v>
      </c>
      <c r="X51" s="171">
        <v>72060.992946355676</v>
      </c>
      <c r="Y51" s="171">
        <v>79427.692673019992</v>
      </c>
      <c r="Z51" s="171">
        <v>84081.222673019991</v>
      </c>
      <c r="AA51" s="171">
        <v>82952.963000000003</v>
      </c>
      <c r="AB51" s="171">
        <v>86293.237000000008</v>
      </c>
      <c r="AC51" s="171">
        <v>89232.435000000012</v>
      </c>
      <c r="AD51" s="171">
        <v>89248.565000000002</v>
      </c>
      <c r="AE51" s="171">
        <f>I51</f>
        <v>91814.931000000011</v>
      </c>
      <c r="AF51" s="171">
        <v>93440.168000000005</v>
      </c>
      <c r="AG51" s="171">
        <v>94796.490549151844</v>
      </c>
      <c r="AH51" s="171">
        <v>110635.743</v>
      </c>
      <c r="AI51" s="171">
        <f>J51</f>
        <v>118986.692</v>
      </c>
      <c r="AJ51" s="171">
        <v>127912.88099999999</v>
      </c>
      <c r="AK51" s="171">
        <v>142781.38940000001</v>
      </c>
      <c r="AL51" s="171">
        <v>150032.22500000001</v>
      </c>
      <c r="AM51" s="171">
        <v>151855.35529600002</v>
      </c>
      <c r="AN51" s="171">
        <v>152807.61799999999</v>
      </c>
      <c r="AO51" s="171">
        <v>145847.29230018146</v>
      </c>
      <c r="AP51" s="171">
        <v>144512.443</v>
      </c>
      <c r="AQ51" s="171">
        <v>138167.29</v>
      </c>
      <c r="AR51" s="171">
        <f>'Historical Financials USD_EN'!AR51*'Historical Financials THB_TH'!AR$9</f>
        <v>143807.62236000004</v>
      </c>
      <c r="AS51" s="171">
        <f>'Historical Financials USD_EN'!AS51*'Historical Financials THB_TH'!AS$9</f>
        <v>135435.72800000003</v>
      </c>
      <c r="AT51" s="171">
        <f>'Historical Financials USD_EN'!AT51*'Historical Financials THB_TH'!AT$9</f>
        <v>138540.25599999999</v>
      </c>
      <c r="AU51" s="89">
        <f>'Historical Financials USD_EN'!AU51*'Historical Financials THB_TH'!AU$9</f>
        <v>135607.78499999997</v>
      </c>
      <c r="AW51" s="102">
        <f>AC51</f>
        <v>89232.435000000012</v>
      </c>
      <c r="AX51" s="102">
        <f>AE51</f>
        <v>91814.931000000011</v>
      </c>
      <c r="AY51" s="102">
        <f>AG51</f>
        <v>94796.490549151844</v>
      </c>
      <c r="AZ51" s="102">
        <f>AI51</f>
        <v>118986.692</v>
      </c>
      <c r="BA51" s="102">
        <f>AK51</f>
        <v>142781.38940000001</v>
      </c>
      <c r="BB51" s="102">
        <f>AM51</f>
        <v>151855.35529600002</v>
      </c>
      <c r="BC51" s="109">
        <f>AO51</f>
        <v>145847.29230018146</v>
      </c>
      <c r="BD51" s="167"/>
      <c r="BE51" s="167"/>
      <c r="BF51" s="46"/>
      <c r="BG51" s="46"/>
      <c r="BH51" s="46">
        <v>0</v>
      </c>
      <c r="BI51" s="46">
        <v>0</v>
      </c>
      <c r="BJ51" s="46">
        <v>0</v>
      </c>
      <c r="BK51" s="46">
        <v>0</v>
      </c>
      <c r="BL51" s="46">
        <v>-4.7599999990779907E-2</v>
      </c>
      <c r="BM51" s="46">
        <v>5461.1469171179342</v>
      </c>
      <c r="BN51" s="46">
        <v>145847.29230018146</v>
      </c>
      <c r="BO51" s="178">
        <v>142353.35030018148</v>
      </c>
      <c r="BP51" s="46"/>
      <c r="BQ51" s="46">
        <v>-2159.0926998185173</v>
      </c>
      <c r="BR51" s="46"/>
      <c r="BV51" s="70"/>
      <c r="BW51" s="34"/>
      <c r="BX51" s="34"/>
    </row>
    <row r="52" spans="1:76">
      <c r="A52" s="35" t="s">
        <v>210</v>
      </c>
      <c r="B52" s="36" t="s">
        <v>178</v>
      </c>
      <c r="C52" s="88">
        <f t="shared" ref="C52:AB52" si="54">C51-C53-C54</f>
        <v>31908</v>
      </c>
      <c r="D52" s="88">
        <f t="shared" si="54"/>
        <v>58627</v>
      </c>
      <c r="E52" s="88">
        <f t="shared" si="54"/>
        <v>56237.407999999996</v>
      </c>
      <c r="F52" s="88">
        <f t="shared" si="54"/>
        <v>59389.54939436711</v>
      </c>
      <c r="G52" s="88">
        <f t="shared" si="54"/>
        <v>57679.351575515895</v>
      </c>
      <c r="H52" s="88">
        <f t="shared" si="54"/>
        <v>64951.17</v>
      </c>
      <c r="I52" s="88">
        <f t="shared" si="54"/>
        <v>74181.302000000011</v>
      </c>
      <c r="J52" s="88">
        <f t="shared" si="54"/>
        <v>102187.579</v>
      </c>
      <c r="K52" s="88">
        <f t="shared" si="54"/>
        <v>129963.71775000001</v>
      </c>
      <c r="L52" s="122">
        <f t="shared" si="54"/>
        <v>115485.95500000002</v>
      </c>
      <c r="M52" s="122">
        <f t="shared" si="54"/>
        <v>111750.23699999996</v>
      </c>
      <c r="N52" s="122">
        <f t="shared" si="54"/>
        <v>115485.95500000002</v>
      </c>
      <c r="O52" s="122">
        <f t="shared" si="54"/>
        <v>111750.23699999996</v>
      </c>
      <c r="P52" s="88">
        <f t="shared" si="54"/>
        <v>53676.200000000004</v>
      </c>
      <c r="Q52" s="88">
        <f t="shared" si="54"/>
        <v>56839.042999999998</v>
      </c>
      <c r="R52" s="88">
        <f t="shared" si="54"/>
        <v>58253.675999999999</v>
      </c>
      <c r="S52" s="88">
        <f t="shared" si="54"/>
        <v>60505.519</v>
      </c>
      <c r="T52" s="88">
        <f t="shared" si="54"/>
        <v>59202.079452194121</v>
      </c>
      <c r="U52" s="88">
        <f t="shared" si="54"/>
        <v>59878.159357184755</v>
      </c>
      <c r="V52" s="88">
        <f t="shared" si="54"/>
        <v>58153.637914024781</v>
      </c>
      <c r="W52" s="88">
        <f t="shared" si="54"/>
        <v>57679.351575515895</v>
      </c>
      <c r="X52" s="88">
        <f t="shared" si="54"/>
        <v>55410.766585963509</v>
      </c>
      <c r="Y52" s="88">
        <f t="shared" si="54"/>
        <v>62500.273999999998</v>
      </c>
      <c r="Z52" s="88">
        <f t="shared" si="54"/>
        <v>66011.046999999991</v>
      </c>
      <c r="AA52" s="88">
        <f t="shared" si="54"/>
        <v>64951.17</v>
      </c>
      <c r="AB52" s="88">
        <f t="shared" si="54"/>
        <v>68269.364000000001</v>
      </c>
      <c r="AC52" s="88">
        <v>71298.379000000015</v>
      </c>
      <c r="AD52" s="88">
        <f t="shared" ref="AD52:AU52" si="55">AD51-AD53-AD54</f>
        <v>71334.835000000006</v>
      </c>
      <c r="AE52" s="88">
        <f t="shared" si="55"/>
        <v>74181.302000000011</v>
      </c>
      <c r="AF52" s="88">
        <f t="shared" si="55"/>
        <v>75931.697</v>
      </c>
      <c r="AG52" s="88">
        <f t="shared" si="55"/>
        <v>77913.546263572178</v>
      </c>
      <c r="AH52" s="88">
        <f t="shared" si="55"/>
        <v>93755.369000000006</v>
      </c>
      <c r="AI52" s="88">
        <f t="shared" si="55"/>
        <v>102187.579</v>
      </c>
      <c r="AJ52" s="88">
        <f t="shared" si="55"/>
        <v>111252.045</v>
      </c>
      <c r="AK52" s="88">
        <f t="shared" si="55"/>
        <v>124766.10840000001</v>
      </c>
      <c r="AL52" s="88">
        <f t="shared" si="55"/>
        <v>129303.798</v>
      </c>
      <c r="AM52" s="88">
        <f t="shared" si="55"/>
        <v>129963.71775000001</v>
      </c>
      <c r="AN52" s="88">
        <f t="shared" si="55"/>
        <v>129537.56499999999</v>
      </c>
      <c r="AO52" s="88">
        <f t="shared" si="55"/>
        <v>123280.59506631146</v>
      </c>
      <c r="AP52" s="88">
        <f t="shared" si="55"/>
        <v>120253.02500000001</v>
      </c>
      <c r="AQ52" s="88">
        <f t="shared" si="55"/>
        <v>115485.95500000002</v>
      </c>
      <c r="AR52" s="88">
        <f t="shared" si="55"/>
        <v>119189.95836000005</v>
      </c>
      <c r="AS52" s="88">
        <f t="shared" si="55"/>
        <v>111781.19200000002</v>
      </c>
      <c r="AT52" s="88">
        <f t="shared" si="55"/>
        <v>114221.382</v>
      </c>
      <c r="AU52" s="89">
        <f t="shared" si="55"/>
        <v>111750.23699999996</v>
      </c>
      <c r="AW52" s="128">
        <f t="shared" ref="AW52:BC52" si="56">AW51-AW53-AW54</f>
        <v>71298.379000000015</v>
      </c>
      <c r="AX52" s="128">
        <f t="shared" si="56"/>
        <v>74181.302000000011</v>
      </c>
      <c r="AY52" s="128">
        <f t="shared" si="56"/>
        <v>77913.546263572178</v>
      </c>
      <c r="AZ52" s="128">
        <f t="shared" si="56"/>
        <v>102187.579</v>
      </c>
      <c r="BA52" s="128">
        <f t="shared" si="56"/>
        <v>124766.10840000001</v>
      </c>
      <c r="BB52" s="128">
        <f t="shared" si="56"/>
        <v>129963.71775000001</v>
      </c>
      <c r="BC52" s="100">
        <f t="shared" si="56"/>
        <v>123280.59506631146</v>
      </c>
      <c r="BD52" s="124"/>
      <c r="BE52" s="124"/>
      <c r="BF52" s="46"/>
      <c r="BG52" s="46"/>
      <c r="BH52" s="46">
        <v>0</v>
      </c>
      <c r="BI52" s="46">
        <v>0</v>
      </c>
      <c r="BJ52" s="46">
        <v>0</v>
      </c>
      <c r="BK52" s="46">
        <v>0</v>
      </c>
      <c r="BL52" s="46">
        <v>-4.7599999990779907E-2</v>
      </c>
      <c r="BM52" s="46">
        <v>1512.5709900510847</v>
      </c>
      <c r="BN52" s="46">
        <v>123280.59506631146</v>
      </c>
      <c r="BO52" s="128">
        <f>BO51-BO53-BO54</f>
        <v>118093.93309029772</v>
      </c>
      <c r="BP52" s="46"/>
      <c r="BQ52" s="46"/>
      <c r="BR52" s="46"/>
    </row>
    <row r="53" spans="1:76">
      <c r="A53" s="35" t="s">
        <v>211</v>
      </c>
      <c r="B53" s="36" t="s">
        <v>178</v>
      </c>
      <c r="C53" s="88">
        <f>'Historical Financials USD_EN'!C53*'Historical Financials USD_EN'!C9</f>
        <v>333</v>
      </c>
      <c r="D53" s="88">
        <f>'Historical Financials USD_EN'!D53*'Historical Financials USD_EN'!D9</f>
        <v>139</v>
      </c>
      <c r="E53" s="88">
        <f>'Historical Financials USD_EN'!E53*'Historical Financials USD_EN'!E9</f>
        <v>327.29899999999998</v>
      </c>
      <c r="F53" s="88">
        <f>1045.448</f>
        <v>1045.4480000000001</v>
      </c>
      <c r="G53" s="88">
        <f>'Historical Financials USD_EN'!G53*'Historical Financials USD_EN'!G9</f>
        <v>2056.2080000000001</v>
      </c>
      <c r="H53" s="88">
        <f>'Historical Financials USD_EN'!H53*'Historical Financials USD_EN'!H9</f>
        <v>3127.721</v>
      </c>
      <c r="I53" s="88">
        <v>2759.5569999999998</v>
      </c>
      <c r="J53" s="88">
        <v>1925.0409999999999</v>
      </c>
      <c r="K53" s="88">
        <f>AM53</f>
        <v>7017.5658729999996</v>
      </c>
      <c r="L53" s="122">
        <v>8455.366</v>
      </c>
      <c r="M53" s="122">
        <v>8952.7900000000009</v>
      </c>
      <c r="N53" s="122">
        <f>AQ53</f>
        <v>8455.366</v>
      </c>
      <c r="O53" s="122">
        <f>AU53</f>
        <v>8952.7900000000009</v>
      </c>
      <c r="P53" s="88">
        <f>'Historical Financials USD_EN'!P53*'Historical Financials USD_EN'!P9</f>
        <v>331.1</v>
      </c>
      <c r="Q53" s="88">
        <f>'Historical Financials USD_EN'!Q53*'Historical Financials USD_EN'!Q9</f>
        <v>395.77699999999999</v>
      </c>
      <c r="R53" s="88">
        <f>'Historical Financials USD_EN'!R53*'Historical Financials USD_EN'!R9</f>
        <v>507.11399999999998</v>
      </c>
      <c r="S53" s="88">
        <f>'Historical Financials USD_EN'!S53*'Historical Financials USD_EN'!S9</f>
        <v>1062.2439999999999</v>
      </c>
      <c r="T53" s="88">
        <v>1107.1708285860973</v>
      </c>
      <c r="U53" s="88">
        <v>2200.3448818517259</v>
      </c>
      <c r="V53" s="88">
        <v>2025.7215408155839</v>
      </c>
      <c r="W53" s="88">
        <f>G53</f>
        <v>2056.2080000000001</v>
      </c>
      <c r="X53" s="88">
        <f>'Historical Financials USD_EN'!X53*'Historical Financials USD_EN'!X9</f>
        <v>1776.15468737217</v>
      </c>
      <c r="Y53" s="88">
        <f>'Historical Financials USD_EN'!Y53*'Historical Financials USD_EN'!Y9</f>
        <v>2053.3470000000002</v>
      </c>
      <c r="Z53" s="88">
        <v>3196.1039999999998</v>
      </c>
      <c r="AA53" s="88">
        <f>'Historical Financials USD_EN'!AA53*'Historical Financials USD_EN'!AA9</f>
        <v>3127.721</v>
      </c>
      <c r="AB53" s="88">
        <f>'Historical Financials USD_EN'!AB53*'Historical Financials USD_EN'!AB9</f>
        <v>3149.8009999999999</v>
      </c>
      <c r="AC53" s="88">
        <v>3059.9839999999999</v>
      </c>
      <c r="AD53" s="88">
        <v>3039.6579999999999</v>
      </c>
      <c r="AE53" s="88">
        <f>I53</f>
        <v>2759.5569999999998</v>
      </c>
      <c r="AF53" s="88">
        <v>2634.3989999999999</v>
      </c>
      <c r="AG53" s="88">
        <v>2008.8726125596804</v>
      </c>
      <c r="AH53" s="88">
        <v>2006.3019999999999</v>
      </c>
      <c r="AI53" s="88">
        <f>J53</f>
        <v>1925.0409999999999</v>
      </c>
      <c r="AJ53" s="88">
        <v>1786.7639999999999</v>
      </c>
      <c r="AK53" s="88">
        <v>3141.2089999999998</v>
      </c>
      <c r="AL53" s="88">
        <v>5854.3549999999996</v>
      </c>
      <c r="AM53" s="88">
        <v>7017.5658729999996</v>
      </c>
      <c r="AN53" s="88">
        <v>8395.9809999999998</v>
      </c>
      <c r="AO53" s="88">
        <v>7692.6252338699996</v>
      </c>
      <c r="AP53" s="88">
        <v>9385.3459999999995</v>
      </c>
      <c r="AQ53" s="88">
        <v>8455.366</v>
      </c>
      <c r="AR53" s="88">
        <f>'Historical Financials USD_EN'!AR53*'Historical Financials THB_TH'!AR$9</f>
        <v>9712.9060000000009</v>
      </c>
      <c r="AS53" s="88">
        <f>'Historical Financials USD_EN'!AS53*'Historical Financials THB_TH'!AS$9</f>
        <v>8749.7780000000002</v>
      </c>
      <c r="AT53" s="88">
        <f>'Historical Financials USD_EN'!AT53*'Historical Financials THB_TH'!AT$9</f>
        <v>9414.116</v>
      </c>
      <c r="AU53" s="89">
        <f>'Historical Financials USD_EN'!AU53*'Historical Financials THB_TH'!AU$9</f>
        <v>8952.7900000000009</v>
      </c>
      <c r="AW53" s="128">
        <f>AC53</f>
        <v>3059.9839999999999</v>
      </c>
      <c r="AX53" s="128">
        <f>AE53</f>
        <v>2759.5569999999998</v>
      </c>
      <c r="AY53" s="128">
        <f>AG53</f>
        <v>2008.8726125596804</v>
      </c>
      <c r="AZ53" s="128">
        <f>AI53</f>
        <v>1925.0409999999999</v>
      </c>
      <c r="BA53" s="128">
        <f>AK53</f>
        <v>3141.2089999999998</v>
      </c>
      <c r="BB53" s="128">
        <f>AM53</f>
        <v>7017.5658729999996</v>
      </c>
      <c r="BC53" s="100">
        <f>AO53</f>
        <v>7692.6252338699996</v>
      </c>
      <c r="BD53" s="124"/>
      <c r="BE53" s="124"/>
      <c r="BF53" s="46"/>
      <c r="BG53" s="46"/>
      <c r="BH53" s="46">
        <v>0</v>
      </c>
      <c r="BI53" s="46">
        <v>0</v>
      </c>
      <c r="BJ53" s="46">
        <v>0</v>
      </c>
      <c r="BK53" s="46">
        <v>0</v>
      </c>
      <c r="BL53" s="46">
        <v>0</v>
      </c>
      <c r="BM53" s="46">
        <v>4074.5042540668333</v>
      </c>
      <c r="BN53" s="46">
        <v>7692.6252338699996</v>
      </c>
      <c r="BO53" s="177">
        <v>9385.3452098837497</v>
      </c>
      <c r="BP53" s="46"/>
      <c r="BQ53" s="46">
        <v>-2268.5077661300002</v>
      </c>
      <c r="BR53" s="46"/>
    </row>
    <row r="54" spans="1:76">
      <c r="A54" s="35" t="s">
        <v>212</v>
      </c>
      <c r="B54" s="36" t="s">
        <v>178</v>
      </c>
      <c r="C54" s="88">
        <v>0</v>
      </c>
      <c r="D54" s="88">
        <v>0</v>
      </c>
      <c r="E54" s="88">
        <v>0</v>
      </c>
      <c r="F54" s="88">
        <v>0</v>
      </c>
      <c r="G54" s="88">
        <v>14874.07167302</v>
      </c>
      <c r="H54" s="88">
        <v>14874.072</v>
      </c>
      <c r="I54" s="88">
        <v>14874.072</v>
      </c>
      <c r="J54" s="88">
        <v>14874.072</v>
      </c>
      <c r="K54" s="88">
        <f>AM54</f>
        <v>14874.071673</v>
      </c>
      <c r="L54" s="122">
        <f>AQ54</f>
        <v>14225.968999999999</v>
      </c>
      <c r="M54" s="122">
        <f>AU54</f>
        <v>14904.758</v>
      </c>
      <c r="N54" s="122">
        <f>AQ54</f>
        <v>14225.968999999999</v>
      </c>
      <c r="O54" s="122">
        <f>AU54</f>
        <v>14904.758</v>
      </c>
      <c r="P54" s="88">
        <v>0</v>
      </c>
      <c r="Q54" s="88">
        <v>0</v>
      </c>
      <c r="R54" s="88">
        <v>0</v>
      </c>
      <c r="S54" s="88">
        <v>0</v>
      </c>
      <c r="T54" s="88">
        <v>0</v>
      </c>
      <c r="U54" s="88">
        <v>0</v>
      </c>
      <c r="V54" s="88">
        <v>0</v>
      </c>
      <c r="W54" s="88">
        <v>14874.07167302</v>
      </c>
      <c r="X54" s="88">
        <v>14874.07167302</v>
      </c>
      <c r="Y54" s="88">
        <v>14874.07167302</v>
      </c>
      <c r="Z54" s="88">
        <v>14874.07167302</v>
      </c>
      <c r="AA54" s="88">
        <v>14874.072</v>
      </c>
      <c r="AB54" s="88">
        <v>14874.072</v>
      </c>
      <c r="AC54" s="88">
        <v>14874.072</v>
      </c>
      <c r="AD54" s="88">
        <v>14874.072</v>
      </c>
      <c r="AE54" s="88">
        <f>I54</f>
        <v>14874.072</v>
      </c>
      <c r="AF54" s="88">
        <v>14874.072</v>
      </c>
      <c r="AG54" s="88">
        <v>14874.07167302</v>
      </c>
      <c r="AH54" s="88">
        <v>14874.072</v>
      </c>
      <c r="AI54" s="88">
        <f>J54</f>
        <v>14874.072</v>
      </c>
      <c r="AJ54" s="88">
        <v>14874.072</v>
      </c>
      <c r="AK54" s="88">
        <v>14874.072</v>
      </c>
      <c r="AL54" s="88">
        <v>14874.072</v>
      </c>
      <c r="AM54" s="88">
        <v>14874.071673</v>
      </c>
      <c r="AN54" s="88">
        <v>14874.072</v>
      </c>
      <c r="AO54" s="88">
        <v>14874.072</v>
      </c>
      <c r="AP54" s="88">
        <v>14874.072</v>
      </c>
      <c r="AQ54" s="88">
        <v>14225.968999999999</v>
      </c>
      <c r="AR54" s="88">
        <f>'Historical Financials USD_EN'!AR54*'Historical Financials THB_TH'!AR$9</f>
        <v>14904.758</v>
      </c>
      <c r="AS54" s="88">
        <f>'Historical Financials USD_EN'!AS54*'Historical Financials THB_TH'!AS$9</f>
        <v>14904.758</v>
      </c>
      <c r="AT54" s="88">
        <f>'Historical Financials USD_EN'!AT54*'Historical Financials THB_TH'!AT$9</f>
        <v>14904.758</v>
      </c>
      <c r="AU54" s="89">
        <f>'Historical Financials USD_EN'!AU54*'Historical Financials THB_TH'!AU$9</f>
        <v>14904.758</v>
      </c>
      <c r="AW54" s="128">
        <f>AC54</f>
        <v>14874.072</v>
      </c>
      <c r="AX54" s="128">
        <f>AE54</f>
        <v>14874.072</v>
      </c>
      <c r="AY54" s="128">
        <f>AG54</f>
        <v>14874.07167302</v>
      </c>
      <c r="AZ54" s="128">
        <f>AI54</f>
        <v>14874.072</v>
      </c>
      <c r="BA54" s="128">
        <f>AK54</f>
        <v>14874.072</v>
      </c>
      <c r="BB54" s="128">
        <f>AM54</f>
        <v>14874.071673</v>
      </c>
      <c r="BC54" s="100">
        <f>AO54</f>
        <v>14874.072</v>
      </c>
      <c r="BD54" s="124"/>
      <c r="BE54" s="124"/>
      <c r="BF54" s="46"/>
      <c r="BG54" s="46"/>
      <c r="BH54" s="46">
        <v>0</v>
      </c>
      <c r="BI54" s="46">
        <v>0</v>
      </c>
      <c r="BJ54" s="46">
        <v>0</v>
      </c>
      <c r="BK54" s="46">
        <v>0</v>
      </c>
      <c r="BL54" s="46">
        <v>0</v>
      </c>
      <c r="BM54" s="46">
        <v>-125.92832699999963</v>
      </c>
      <c r="BN54" s="46">
        <v>14874.072</v>
      </c>
      <c r="BO54" s="128">
        <v>14874.072</v>
      </c>
      <c r="BP54" s="46"/>
      <c r="BQ54" s="46"/>
      <c r="BR54" s="46"/>
    </row>
    <row r="55" spans="1:76">
      <c r="A55" s="35" t="s">
        <v>213</v>
      </c>
      <c r="B55" s="36" t="s">
        <v>214</v>
      </c>
      <c r="C55" s="179">
        <f>C50/C51</f>
        <v>0.93185695232778143</v>
      </c>
      <c r="D55" s="179">
        <f>D50/D51</f>
        <v>0.62871388217676893</v>
      </c>
      <c r="E55" s="179">
        <f>E50/E51</f>
        <v>1.2562815178148785</v>
      </c>
      <c r="F55" s="179">
        <f>F50/F51</f>
        <v>1.2077649819457192</v>
      </c>
      <c r="G55" s="179">
        <f>G50/G51</f>
        <v>0.77755073665333707</v>
      </c>
      <c r="H55" s="179">
        <f t="shared" ref="H55:AB55" si="57">H50/H51</f>
        <v>0.81125988941418303</v>
      </c>
      <c r="I55" s="179">
        <f t="shared" si="57"/>
        <v>0.88262754767647256</v>
      </c>
      <c r="J55" s="179">
        <f t="shared" si="57"/>
        <v>0.53800152497171061</v>
      </c>
      <c r="K55" s="179">
        <f t="shared" si="57"/>
        <v>0.60473449309286964</v>
      </c>
      <c r="L55" s="180">
        <f t="shared" si="57"/>
        <v>0.66331049055181546</v>
      </c>
      <c r="M55" s="180">
        <f t="shared" si="57"/>
        <v>1.235416195558602</v>
      </c>
      <c r="N55" s="180">
        <f t="shared" si="57"/>
        <v>0.66331049055181546</v>
      </c>
      <c r="O55" s="180">
        <f t="shared" si="57"/>
        <v>1.2354161955586018</v>
      </c>
      <c r="P55" s="179">
        <f t="shared" si="57"/>
        <v>1.2573808663744861</v>
      </c>
      <c r="Q55" s="179">
        <f t="shared" si="57"/>
        <v>1.2303195744272934</v>
      </c>
      <c r="R55" s="179">
        <f t="shared" si="57"/>
        <v>1.210782579579232</v>
      </c>
      <c r="S55" s="179">
        <f t="shared" si="57"/>
        <v>1.1855436998238409</v>
      </c>
      <c r="T55" s="179">
        <f t="shared" si="57"/>
        <v>1.2070800957355428</v>
      </c>
      <c r="U55" s="179">
        <f t="shared" si="57"/>
        <v>1.160772051498201</v>
      </c>
      <c r="V55" s="179">
        <f t="shared" si="57"/>
        <v>1.1674441478894753</v>
      </c>
      <c r="W55" s="179">
        <f t="shared" si="57"/>
        <v>0.77755073665333707</v>
      </c>
      <c r="X55" s="179">
        <f t="shared" si="57"/>
        <v>0.73020020190858226</v>
      </c>
      <c r="Y55" s="179">
        <f t="shared" si="57"/>
        <v>0.84894191891169912</v>
      </c>
      <c r="Z55" s="179">
        <f t="shared" si="57"/>
        <v>0.82266011838719633</v>
      </c>
      <c r="AA55" s="179">
        <f t="shared" si="57"/>
        <v>0.81125988941418303</v>
      </c>
      <c r="AB55" s="179">
        <f t="shared" si="57"/>
        <v>0.75214319933388207</v>
      </c>
      <c r="AC55" s="179">
        <v>0.98953302727421011</v>
      </c>
      <c r="AD55" s="179">
        <f>AD50/AD51</f>
        <v>0.90727119589996619</v>
      </c>
      <c r="AE55" s="179">
        <f>AE50/AE51</f>
        <v>0.88262754767647256</v>
      </c>
      <c r="AF55" s="179">
        <f>AF50/AF51</f>
        <v>0.80213446759384532</v>
      </c>
      <c r="AG55" s="179">
        <f>AG50/AG51</f>
        <v>0.83957029101907743</v>
      </c>
      <c r="AH55" s="179">
        <f t="shared" ref="AH55:AU55" si="58">AH50/AH51</f>
        <v>0.57009835907629536</v>
      </c>
      <c r="AI55" s="179">
        <f t="shared" si="58"/>
        <v>0.53800152497171061</v>
      </c>
      <c r="AJ55" s="179">
        <f t="shared" si="58"/>
        <v>0.39312571353347869</v>
      </c>
      <c r="AK55" s="179">
        <f t="shared" si="58"/>
        <v>0.45178614399823064</v>
      </c>
      <c r="AL55" s="179">
        <f t="shared" si="58"/>
        <v>0.5278208238010349</v>
      </c>
      <c r="AM55" s="179">
        <f t="shared" si="58"/>
        <v>0.60473449309286964</v>
      </c>
      <c r="AN55" s="179">
        <f t="shared" si="58"/>
        <v>0.64685907362599449</v>
      </c>
      <c r="AO55" s="179">
        <f t="shared" si="58"/>
        <v>0.64691356955968315</v>
      </c>
      <c r="AP55" s="179">
        <f t="shared" si="58"/>
        <v>0.60572278192649054</v>
      </c>
      <c r="AQ55" s="179">
        <f t="shared" si="58"/>
        <v>0.66331049055181546</v>
      </c>
      <c r="AR55" s="179">
        <f t="shared" si="58"/>
        <v>1.3456792919484273</v>
      </c>
      <c r="AS55" s="179">
        <f t="shared" si="58"/>
        <v>1.3220750205377572</v>
      </c>
      <c r="AT55" s="179">
        <f t="shared" si="58"/>
        <v>1.2908820038963902</v>
      </c>
      <c r="AU55" s="150">
        <f t="shared" si="58"/>
        <v>1.2354161955586018</v>
      </c>
      <c r="AW55" s="46">
        <f t="shared" ref="AW55:BC55" si="59">AW50/AW51</f>
        <v>0.98953302727421011</v>
      </c>
      <c r="AX55" s="46">
        <f t="shared" si="59"/>
        <v>0.88262754767647256</v>
      </c>
      <c r="AY55" s="46">
        <f t="shared" si="59"/>
        <v>0.83957029101907743</v>
      </c>
      <c r="AZ55" s="46">
        <f t="shared" si="59"/>
        <v>0.53800152497171061</v>
      </c>
      <c r="BA55" s="46">
        <f t="shared" si="59"/>
        <v>0.45178614399823064</v>
      </c>
      <c r="BB55" s="46">
        <f t="shared" si="59"/>
        <v>0.60473449309286964</v>
      </c>
      <c r="BC55" s="181">
        <f t="shared" si="59"/>
        <v>0.64691356955968315</v>
      </c>
      <c r="BD55" s="182"/>
      <c r="BE55" s="182"/>
      <c r="BF55" s="183"/>
      <c r="BG55" s="184"/>
      <c r="BH55" s="46">
        <v>0</v>
      </c>
      <c r="BI55" s="46">
        <v>0</v>
      </c>
      <c r="BJ55" s="46">
        <v>0</v>
      </c>
      <c r="BK55" s="46">
        <v>0</v>
      </c>
      <c r="BL55" s="46">
        <v>-0.36946051268121322</v>
      </c>
      <c r="BM55" s="46">
        <v>0.34046210224997586</v>
      </c>
      <c r="BN55" s="46">
        <v>0.64691356955968315</v>
      </c>
      <c r="BO55" s="46">
        <f>BO50/BO51</f>
        <v>0.5993416080637799</v>
      </c>
      <c r="BP55" s="46"/>
      <c r="BQ55" s="46"/>
      <c r="BR55" s="46"/>
    </row>
    <row r="56" spans="1:76">
      <c r="A56" s="35" t="s">
        <v>215</v>
      </c>
      <c r="B56" s="36" t="s">
        <v>178</v>
      </c>
      <c r="C56" s="105">
        <f t="shared" ref="C56:AB56" si="60">C51+C50</f>
        <v>62285</v>
      </c>
      <c r="D56" s="105">
        <f t="shared" si="60"/>
        <v>95713</v>
      </c>
      <c r="E56" s="105">
        <f t="shared" si="60"/>
        <v>127625.90296471387</v>
      </c>
      <c r="F56" s="105">
        <f t="shared" si="60"/>
        <v>133426.2709312645</v>
      </c>
      <c r="G56" s="105">
        <f t="shared" si="60"/>
        <v>132622.40498726882</v>
      </c>
      <c r="H56" s="105">
        <f t="shared" si="60"/>
        <v>150249.37458995881</v>
      </c>
      <c r="I56" s="105">
        <f t="shared" si="60"/>
        <v>172853.31838861457</v>
      </c>
      <c r="J56" s="105">
        <f t="shared" si="60"/>
        <v>183001.71374733924</v>
      </c>
      <c r="K56" s="105">
        <f t="shared" si="60"/>
        <v>243687.52660436422</v>
      </c>
      <c r="L56" s="106">
        <f t="shared" si="60"/>
        <v>229815.10290811496</v>
      </c>
      <c r="M56" s="106">
        <f t="shared" si="60"/>
        <v>303139.8388328288</v>
      </c>
      <c r="N56" s="106">
        <f t="shared" si="60"/>
        <v>229815.10290811496</v>
      </c>
      <c r="O56" s="106">
        <f t="shared" si="60"/>
        <v>303139.8388328288</v>
      </c>
      <c r="P56" s="105">
        <f t="shared" si="60"/>
        <v>121915.04566454679</v>
      </c>
      <c r="Q56" s="105">
        <f t="shared" si="60"/>
        <v>127651.93938482273</v>
      </c>
      <c r="R56" s="105">
        <f t="shared" si="60"/>
        <v>129907.33089431355</v>
      </c>
      <c r="S56" s="105">
        <f t="shared" si="60"/>
        <v>134559.03653689739</v>
      </c>
      <c r="T56" s="105">
        <f t="shared" si="60"/>
        <v>133107.34588344319</v>
      </c>
      <c r="U56" s="105">
        <f t="shared" si="60"/>
        <v>134137.49695852262</v>
      </c>
      <c r="V56" s="105">
        <f t="shared" si="60"/>
        <v>130435.4004741309</v>
      </c>
      <c r="W56" s="105">
        <f t="shared" si="60"/>
        <v>132622.40498726882</v>
      </c>
      <c r="X56" s="105">
        <f t="shared" si="60"/>
        <v>124679.94454551752</v>
      </c>
      <c r="Y56" s="105">
        <f t="shared" si="60"/>
        <v>146857.19050558229</v>
      </c>
      <c r="Z56" s="105">
        <f t="shared" si="60"/>
        <v>153251.49127134684</v>
      </c>
      <c r="AA56" s="105">
        <f t="shared" si="60"/>
        <v>150249.37458995881</v>
      </c>
      <c r="AB56" s="105">
        <f t="shared" si="60"/>
        <v>151198.10835805695</v>
      </c>
      <c r="AC56" s="105">
        <v>177530.87653659919</v>
      </c>
      <c r="AD56" s="105">
        <f t="shared" ref="AD56:AU56" si="61">AD51+AD50</f>
        <v>170221.21729990587</v>
      </c>
      <c r="AE56" s="105">
        <f t="shared" si="61"/>
        <v>172853.31838861457</v>
      </c>
      <c r="AF56" s="105">
        <f t="shared" si="61"/>
        <v>168391.74741055947</v>
      </c>
      <c r="AG56" s="105">
        <f t="shared" si="61"/>
        <v>174384.80770709048</v>
      </c>
      <c r="AH56" s="105">
        <f t="shared" si="61"/>
        <v>173708.99853948673</v>
      </c>
      <c r="AI56" s="105">
        <f t="shared" si="61"/>
        <v>183001.71374733924</v>
      </c>
      <c r="AJ56" s="105">
        <f t="shared" si="61"/>
        <v>178198.72361324794</v>
      </c>
      <c r="AK56" s="105">
        <f t="shared" si="61"/>
        <v>207288.04275173586</v>
      </c>
      <c r="AL56" s="105">
        <f t="shared" si="61"/>
        <v>229222.35759620223</v>
      </c>
      <c r="AM56" s="105">
        <f t="shared" si="61"/>
        <v>243687.52660436422</v>
      </c>
      <c r="AN56" s="105">
        <f t="shared" si="61"/>
        <v>251652.61222247483</v>
      </c>
      <c r="AO56" s="105">
        <f t="shared" si="61"/>
        <v>240197.88477270634</v>
      </c>
      <c r="AP56" s="105">
        <f t="shared" si="61"/>
        <v>232046.92199695337</v>
      </c>
      <c r="AQ56" s="105">
        <f t="shared" si="61"/>
        <v>229815.10290811496</v>
      </c>
      <c r="AR56" s="105">
        <f t="shared" si="61"/>
        <v>337326.56179419172</v>
      </c>
      <c r="AS56" s="105">
        <f t="shared" si="61"/>
        <v>314491.92087714619</v>
      </c>
      <c r="AT56" s="105">
        <f t="shared" si="61"/>
        <v>317379.37928559887</v>
      </c>
      <c r="AU56" s="89">
        <f t="shared" si="61"/>
        <v>303139.8388328288</v>
      </c>
      <c r="AW56" s="98">
        <f t="shared" ref="AW56:BC56" si="62">AW51+AW50</f>
        <v>177530.87653659919</v>
      </c>
      <c r="AX56" s="98">
        <f t="shared" si="62"/>
        <v>172853.31838861457</v>
      </c>
      <c r="AY56" s="98">
        <f t="shared" si="62"/>
        <v>174384.80770709048</v>
      </c>
      <c r="AZ56" s="98">
        <f t="shared" si="62"/>
        <v>183001.71374733924</v>
      </c>
      <c r="BA56" s="98">
        <f t="shared" si="62"/>
        <v>207288.04275173586</v>
      </c>
      <c r="BB56" s="98">
        <f t="shared" si="62"/>
        <v>243687.52660436422</v>
      </c>
      <c r="BC56" s="185">
        <f t="shared" si="62"/>
        <v>240197.88477270634</v>
      </c>
      <c r="BD56" s="186"/>
      <c r="BE56" s="186"/>
      <c r="BF56" s="183"/>
      <c r="BG56" s="184"/>
      <c r="BH56" s="46">
        <v>0</v>
      </c>
      <c r="BI56" s="46">
        <v>0</v>
      </c>
      <c r="BJ56" s="46">
        <v>0</v>
      </c>
      <c r="BK56" s="46">
        <v>0</v>
      </c>
      <c r="BL56" s="46"/>
      <c r="BM56" s="46">
        <v>58605.370771642134</v>
      </c>
      <c r="BN56" s="46">
        <v>240197.88477270634</v>
      </c>
      <c r="BO56" s="98">
        <f>BO51+BO50</f>
        <v>227671.63618235884</v>
      </c>
      <c r="BP56" s="46"/>
      <c r="BQ56" s="46"/>
      <c r="BR56" s="46"/>
    </row>
    <row r="57" spans="1:76" hidden="1" outlineLevel="1">
      <c r="A57" s="187"/>
      <c r="B57" s="188"/>
      <c r="C57" s="105"/>
      <c r="D57" s="105"/>
      <c r="E57" s="105"/>
      <c r="F57" s="105"/>
      <c r="G57" s="105"/>
      <c r="H57" s="105"/>
      <c r="I57" s="105"/>
      <c r="J57" s="105"/>
      <c r="K57" s="105"/>
      <c r="L57" s="189"/>
      <c r="M57" s="189"/>
      <c r="N57" s="189"/>
      <c r="O57" s="189"/>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90"/>
      <c r="AW57" s="191"/>
      <c r="AX57" s="191"/>
      <c r="AY57" s="191"/>
      <c r="AZ57" s="191"/>
      <c r="BA57" s="191"/>
      <c r="BB57" s="191"/>
      <c r="BC57" s="192"/>
      <c r="BD57" s="193"/>
      <c r="BE57" s="193"/>
      <c r="BF57" s="183"/>
      <c r="BG57" s="184"/>
      <c r="BH57" s="46">
        <v>0</v>
      </c>
      <c r="BI57" s="46">
        <v>0</v>
      </c>
      <c r="BJ57" s="46">
        <v>0</v>
      </c>
      <c r="BK57" s="46">
        <v>0</v>
      </c>
      <c r="BL57" s="46">
        <v>0</v>
      </c>
      <c r="BM57" s="46">
        <v>0</v>
      </c>
      <c r="BN57" s="46">
        <v>0</v>
      </c>
      <c r="BO57" s="191"/>
      <c r="BP57" s="46"/>
      <c r="BQ57" s="46"/>
      <c r="BR57" s="46"/>
    </row>
    <row r="58" spans="1:76" collapsed="1">
      <c r="A58" s="35"/>
      <c r="B58" s="36"/>
      <c r="C58" s="194"/>
      <c r="D58" s="194"/>
      <c r="E58" s="194"/>
      <c r="F58" s="194"/>
      <c r="G58" s="194"/>
      <c r="H58" s="194"/>
      <c r="I58" s="194"/>
      <c r="J58" s="194"/>
      <c r="K58" s="194"/>
      <c r="L58" s="189"/>
      <c r="M58" s="189"/>
      <c r="N58" s="189"/>
      <c r="O58" s="189"/>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0"/>
      <c r="BC58" s="195"/>
      <c r="BD58" s="196"/>
      <c r="BE58" s="196"/>
      <c r="BF58" s="46"/>
      <c r="BG58" s="46"/>
      <c r="BH58" s="46">
        <v>0</v>
      </c>
      <c r="BI58" s="46">
        <v>0</v>
      </c>
      <c r="BJ58" s="46">
        <v>0</v>
      </c>
      <c r="BK58" s="46">
        <v>0</v>
      </c>
      <c r="BL58" s="46">
        <v>0</v>
      </c>
      <c r="BM58" s="46">
        <v>0</v>
      </c>
      <c r="BN58" s="46">
        <v>0</v>
      </c>
      <c r="BP58" s="46"/>
      <c r="BQ58" s="46"/>
      <c r="BR58" s="46"/>
    </row>
    <row r="59" spans="1:76" s="30" customFormat="1" ht="26">
      <c r="A59" s="80" t="s">
        <v>216</v>
      </c>
      <c r="B59" s="81"/>
      <c r="C59" s="31"/>
      <c r="D59" s="31"/>
      <c r="E59" s="31"/>
      <c r="F59" s="31"/>
      <c r="G59" s="82"/>
      <c r="H59" s="82"/>
      <c r="I59" s="82"/>
      <c r="J59" s="82"/>
      <c r="K59" s="82"/>
      <c r="L59" s="84"/>
      <c r="M59" s="84"/>
      <c r="N59" s="84"/>
      <c r="O59" s="84"/>
      <c r="P59" s="82"/>
      <c r="Q59" s="82"/>
      <c r="R59" s="82"/>
      <c r="S59" s="82"/>
      <c r="T59" s="82"/>
      <c r="U59" s="82"/>
      <c r="V59" s="82"/>
      <c r="W59" s="82"/>
      <c r="X59" s="82"/>
      <c r="Y59" s="82"/>
      <c r="Z59" s="82"/>
      <c r="AA59" s="82"/>
      <c r="AB59" s="82"/>
      <c r="AC59" s="82"/>
      <c r="AD59" s="82"/>
      <c r="AE59" s="31"/>
      <c r="AF59" s="31"/>
      <c r="AG59" s="31"/>
      <c r="AH59" s="31"/>
      <c r="AI59" s="31"/>
      <c r="AJ59" s="31"/>
      <c r="AK59" s="31"/>
      <c r="AL59" s="31"/>
      <c r="AM59" s="31"/>
      <c r="AN59" s="31"/>
      <c r="AO59" s="31"/>
      <c r="AP59" s="31"/>
      <c r="AQ59" s="31"/>
      <c r="AR59" s="31"/>
      <c r="AS59" s="31"/>
      <c r="AT59" s="31"/>
      <c r="AU59" s="84"/>
      <c r="AW59" s="31"/>
      <c r="AX59" s="31"/>
      <c r="AY59" s="31"/>
      <c r="AZ59" s="31"/>
      <c r="BA59" s="31"/>
      <c r="BB59" s="31"/>
      <c r="BC59" s="32"/>
      <c r="BD59" s="32"/>
      <c r="BE59" s="32"/>
      <c r="BF59" s="46"/>
      <c r="BG59" s="46"/>
      <c r="BH59" s="46">
        <v>0</v>
      </c>
      <c r="BI59" s="46">
        <v>0</v>
      </c>
      <c r="BJ59" s="46">
        <v>0</v>
      </c>
      <c r="BK59" s="46">
        <v>0</v>
      </c>
      <c r="BL59" s="46">
        <v>0</v>
      </c>
      <c r="BM59" s="46">
        <v>0</v>
      </c>
      <c r="BN59" s="46">
        <v>0</v>
      </c>
      <c r="BO59" s="31"/>
      <c r="BP59" s="46"/>
      <c r="BQ59" s="46"/>
      <c r="BR59" s="46"/>
      <c r="BV59" s="33"/>
      <c r="BW59" s="34"/>
      <c r="BX59" s="34"/>
    </row>
    <row r="60" spans="1:76">
      <c r="A60" s="169" t="s">
        <v>0</v>
      </c>
      <c r="B60" s="36" t="s">
        <v>178</v>
      </c>
      <c r="C60" s="88">
        <f t="shared" ref="C60:M60" si="63">C15</f>
        <v>12598.892037187703</v>
      </c>
      <c r="D60" s="88">
        <f t="shared" si="63"/>
        <v>16893.61615875503</v>
      </c>
      <c r="E60" s="88">
        <f t="shared" si="63"/>
        <v>14341.036854706465</v>
      </c>
      <c r="F60" s="88">
        <f t="shared" si="63"/>
        <v>14683.230933748007</v>
      </c>
      <c r="G60" s="88">
        <f t="shared" si="63"/>
        <v>18458.275642770219</v>
      </c>
      <c r="H60" s="88">
        <f t="shared" si="63"/>
        <v>21957.556401914953</v>
      </c>
      <c r="I60" s="88">
        <f t="shared" si="63"/>
        <v>27365.670995187207</v>
      </c>
      <c r="J60" s="88">
        <f t="shared" si="63"/>
        <v>34077.45016858937</v>
      </c>
      <c r="K60" s="88">
        <f t="shared" si="63"/>
        <v>46589.086444475666</v>
      </c>
      <c r="L60" s="122">
        <f t="shared" si="63"/>
        <v>35602.635528739993</v>
      </c>
      <c r="M60" s="122">
        <f t="shared" si="63"/>
        <v>34846.85192501251</v>
      </c>
      <c r="N60" s="122">
        <f>SUM(AN60:AQ60)</f>
        <v>35602.635528739993</v>
      </c>
      <c r="O60" s="122">
        <f>SUM(AR60:AU60)</f>
        <v>34846.830374432226</v>
      </c>
      <c r="P60" s="88">
        <f t="shared" ref="P60:AB60" si="64">P15</f>
        <v>2728.9290302383843</v>
      </c>
      <c r="Q60" s="88">
        <f t="shared" si="64"/>
        <v>3973.8986550615773</v>
      </c>
      <c r="R60" s="88">
        <f t="shared" si="64"/>
        <v>3996.4319668739645</v>
      </c>
      <c r="S60" s="88">
        <f t="shared" si="64"/>
        <v>3983.9712815740886</v>
      </c>
      <c r="T60" s="88">
        <f t="shared" si="64"/>
        <v>4564.7158750190174</v>
      </c>
      <c r="U60" s="88">
        <f t="shared" si="64"/>
        <v>4967.6911947234566</v>
      </c>
      <c r="V60" s="88">
        <f t="shared" si="64"/>
        <v>4351.9445855158519</v>
      </c>
      <c r="W60" s="88">
        <f t="shared" si="64"/>
        <v>4573.923987511891</v>
      </c>
      <c r="X60" s="88">
        <f t="shared" si="64"/>
        <v>4760.9631841459059</v>
      </c>
      <c r="Y60" s="88">
        <f t="shared" si="64"/>
        <v>6212.132216600181</v>
      </c>
      <c r="Z60" s="88">
        <f t="shared" si="64"/>
        <v>5911.347079164846</v>
      </c>
      <c r="AA60" s="88">
        <f t="shared" si="64"/>
        <v>5073.1139220040222</v>
      </c>
      <c r="AB60" s="88">
        <f t="shared" si="64"/>
        <v>4804.096332878582</v>
      </c>
      <c r="AC60" s="88">
        <v>7749.5042689853317</v>
      </c>
      <c r="AD60" s="88">
        <f>AD15</f>
        <v>7560.9718045045393</v>
      </c>
      <c r="AE60" s="88">
        <f>AE15</f>
        <v>7251.098588465843</v>
      </c>
      <c r="AF60" s="88">
        <f>AF15</f>
        <v>7681.4401338957323</v>
      </c>
      <c r="AG60" s="88">
        <f>AG15</f>
        <v>8188.6900193756355</v>
      </c>
      <c r="AH60" s="88">
        <f>AH15</f>
        <v>9771.9235752647492</v>
      </c>
      <c r="AI60" s="88">
        <f>J60-AF60-AG60-AH60</f>
        <v>8435.3964400532514</v>
      </c>
      <c r="AJ60" s="88">
        <f t="shared" ref="AJ60:AQ60" si="65">AJ15</f>
        <v>10289.799532620993</v>
      </c>
      <c r="AK60" s="88">
        <f t="shared" si="65"/>
        <v>12394.367090379281</v>
      </c>
      <c r="AL60" s="88">
        <f t="shared" si="65"/>
        <v>13447.407466201623</v>
      </c>
      <c r="AM60" s="88">
        <f t="shared" si="65"/>
        <v>10457.512355273777</v>
      </c>
      <c r="AN60" s="88">
        <f t="shared" si="65"/>
        <v>9604.2935179112392</v>
      </c>
      <c r="AO60" s="88">
        <f t="shared" si="65"/>
        <v>11418.99928215523</v>
      </c>
      <c r="AP60" s="88">
        <f t="shared" si="65"/>
        <v>8593.0027508083658</v>
      </c>
      <c r="AQ60" s="88">
        <f t="shared" si="65"/>
        <v>5986.3399778651583</v>
      </c>
      <c r="AR60" s="88">
        <v>9502.4245247159579</v>
      </c>
      <c r="AS60" s="88">
        <f>AS15</f>
        <v>9721.5622568343224</v>
      </c>
      <c r="AT60" s="88">
        <f>AT15</f>
        <v>7842.4244053030416</v>
      </c>
      <c r="AU60" s="89">
        <f>AU15</f>
        <v>7780.4191875789038</v>
      </c>
      <c r="AV60" s="34"/>
      <c r="AW60" s="128">
        <f t="shared" ref="AW60:BC60" si="66">AW15</f>
        <v>12553.600601863913</v>
      </c>
      <c r="AX60" s="128">
        <f t="shared" si="66"/>
        <v>14812.070392970381</v>
      </c>
      <c r="AY60" s="128">
        <f t="shared" si="66"/>
        <v>15870.130153271368</v>
      </c>
      <c r="AZ60" s="128">
        <f t="shared" si="66"/>
        <v>18207.320015318001</v>
      </c>
      <c r="BA60" s="128">
        <f t="shared" si="66"/>
        <v>22684.166623000274</v>
      </c>
      <c r="BB60" s="128">
        <f t="shared" si="66"/>
        <v>23904.9198214754</v>
      </c>
      <c r="BC60" s="100">
        <f t="shared" si="66"/>
        <v>21023.292800066469</v>
      </c>
      <c r="BD60" s="124"/>
      <c r="BE60" s="124"/>
      <c r="BF60" s="46"/>
      <c r="BG60" s="46"/>
      <c r="BH60" s="46">
        <v>0</v>
      </c>
      <c r="BI60" s="46">
        <v>-3.529094101395458E-7</v>
      </c>
      <c r="BJ60" s="46">
        <v>0</v>
      </c>
      <c r="BK60" s="46">
        <v>0</v>
      </c>
      <c r="BL60" s="46">
        <v>0</v>
      </c>
      <c r="BM60" s="46">
        <v>-18328.801418058109</v>
      </c>
      <c r="BN60" s="46">
        <v>21023.292800066469</v>
      </c>
      <c r="BO60" s="128">
        <f>BO15</f>
        <v>8507.7816793457096</v>
      </c>
      <c r="BP60" s="46"/>
      <c r="BQ60" s="46"/>
      <c r="BR60" s="46"/>
      <c r="BT60" s="119"/>
      <c r="BU60" s="119"/>
    </row>
    <row r="61" spans="1:76">
      <c r="A61" s="157"/>
      <c r="B61" s="36"/>
      <c r="C61" s="88"/>
      <c r="D61" s="88"/>
      <c r="E61" s="88"/>
      <c r="F61" s="88"/>
      <c r="G61" s="88"/>
      <c r="H61" s="88"/>
      <c r="I61" s="88"/>
      <c r="J61" s="88"/>
      <c r="K61" s="88"/>
      <c r="L61" s="122"/>
      <c r="M61" s="122"/>
      <c r="N61" s="122"/>
      <c r="O61" s="122"/>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9"/>
      <c r="AV61" s="34"/>
      <c r="AW61" s="128"/>
      <c r="AX61" s="128"/>
      <c r="AY61" s="128"/>
      <c r="AZ61" s="128"/>
      <c r="BA61" s="128"/>
      <c r="BB61" s="128"/>
      <c r="BC61" s="100"/>
      <c r="BD61" s="124"/>
      <c r="BE61" s="124"/>
      <c r="BF61" s="46"/>
      <c r="BG61" s="46"/>
      <c r="BH61" s="46"/>
      <c r="BI61" s="46"/>
      <c r="BJ61" s="46"/>
      <c r="BK61" s="46"/>
      <c r="BL61" s="46"/>
      <c r="BM61" s="46"/>
      <c r="BN61" s="46"/>
      <c r="BO61" s="128"/>
      <c r="BP61" s="46"/>
      <c r="BQ61" s="46"/>
      <c r="BR61" s="46"/>
      <c r="BT61" s="119"/>
      <c r="BU61" s="119"/>
    </row>
    <row r="62" spans="1:76">
      <c r="A62" s="35" t="s">
        <v>217</v>
      </c>
      <c r="B62" s="36" t="s">
        <v>178</v>
      </c>
      <c r="C62" s="88">
        <f t="shared" ref="C62:J62" si="67">C65-C60-C64</f>
        <v>-1746.572703528396</v>
      </c>
      <c r="D62" s="88">
        <f t="shared" si="67"/>
        <v>-7309.9913702824979</v>
      </c>
      <c r="E62" s="88">
        <f t="shared" si="67"/>
        <v>1803.5636376788002</v>
      </c>
      <c r="F62" s="88">
        <f t="shared" si="67"/>
        <v>-3807.5965660486122</v>
      </c>
      <c r="G62" s="88">
        <f t="shared" si="67"/>
        <v>4222.3131553131943</v>
      </c>
      <c r="H62" s="88">
        <f t="shared" si="67"/>
        <v>3482.3132038592566</v>
      </c>
      <c r="I62" s="88">
        <f t="shared" si="67"/>
        <v>-1156.662988355828</v>
      </c>
      <c r="J62" s="88">
        <f t="shared" si="67"/>
        <v>-2923.2742528732838</v>
      </c>
      <c r="K62" s="88">
        <f>K65-K60-K64</f>
        <v>-11423.013623152554</v>
      </c>
      <c r="L62" s="122">
        <f>L65-L60-L64</f>
        <v>8490.4231505390799</v>
      </c>
      <c r="M62" s="122">
        <f>M65-M60-M64</f>
        <v>9902.7568457524558</v>
      </c>
      <c r="N62" s="122">
        <f t="shared" ref="N62:N76" si="68">SUM(AN62:AQ62)</f>
        <v>8490.423313598294</v>
      </c>
      <c r="O62" s="122">
        <f t="shared" ref="O62:O76" si="69">SUM(AR62:AU62)</f>
        <v>9902.778396332742</v>
      </c>
      <c r="P62" s="88">
        <f>P65-P60-P64</f>
        <v>-260.35749936743798</v>
      </c>
      <c r="Q62" s="88">
        <f t="shared" ref="Q62:AM62" si="70">Q65-Q60-Q64</f>
        <v>615.6527447242803</v>
      </c>
      <c r="R62" s="88">
        <f t="shared" si="70"/>
        <v>-1752.5769154271038</v>
      </c>
      <c r="S62" s="88">
        <f t="shared" si="70"/>
        <v>-2410.314895978358</v>
      </c>
      <c r="T62" s="88">
        <f t="shared" si="70"/>
        <v>200.88460567605128</v>
      </c>
      <c r="U62" s="88">
        <f t="shared" si="70"/>
        <v>3365.8111933006489</v>
      </c>
      <c r="V62" s="88">
        <f t="shared" si="70"/>
        <v>2180.4301400896175</v>
      </c>
      <c r="W62" s="88">
        <f t="shared" si="70"/>
        <v>-1524.8127837531206</v>
      </c>
      <c r="X62" s="88">
        <f t="shared" si="70"/>
        <v>4275.5464559565335</v>
      </c>
      <c r="Y62" s="88">
        <f t="shared" si="70"/>
        <v>285.128411244544</v>
      </c>
      <c r="Z62" s="88">
        <f t="shared" si="70"/>
        <v>-3075.447030004284</v>
      </c>
      <c r="AA62" s="88">
        <f t="shared" si="70"/>
        <v>1997.0853666624635</v>
      </c>
      <c r="AB62" s="88">
        <f t="shared" si="70"/>
        <v>231.46365691036846</v>
      </c>
      <c r="AC62" s="88">
        <v>-3542.7240907578102</v>
      </c>
      <c r="AD62" s="88">
        <f t="shared" si="70"/>
        <v>2945.41098945158</v>
      </c>
      <c r="AE62" s="88">
        <f t="shared" si="70"/>
        <v>-790.81354360705541</v>
      </c>
      <c r="AF62" s="88">
        <f t="shared" si="70"/>
        <v>240.85871289695967</v>
      </c>
      <c r="AG62" s="88">
        <f t="shared" si="70"/>
        <v>664.3804718520671</v>
      </c>
      <c r="AH62" s="88">
        <f t="shared" si="70"/>
        <v>-3563.7804260704888</v>
      </c>
      <c r="AI62" s="88">
        <f t="shared" si="70"/>
        <v>-264.73301155181798</v>
      </c>
      <c r="AJ62" s="88">
        <f t="shared" si="70"/>
        <v>-2446.5961669243034</v>
      </c>
      <c r="AK62" s="88">
        <f t="shared" si="70"/>
        <v>-4729.7358901499701</v>
      </c>
      <c r="AL62" s="88">
        <f t="shared" si="70"/>
        <v>-3564.1361976597614</v>
      </c>
      <c r="AM62" s="88">
        <f t="shared" si="70"/>
        <v>-682.54536841852678</v>
      </c>
      <c r="AN62" s="88">
        <f>AN65-AN60-AN64</f>
        <v>-9.5578390354373823</v>
      </c>
      <c r="AO62" s="88">
        <v>2174.1702110278102</v>
      </c>
      <c r="AP62" s="88">
        <v>3977.5092099990284</v>
      </c>
      <c r="AQ62" s="88">
        <f>AQ65-AQ60-AQ64</f>
        <v>2348.3017316068926</v>
      </c>
      <c r="AR62" s="88">
        <v>1283.0698716958684</v>
      </c>
      <c r="AS62" s="88">
        <f>AS65-AS60-AS64</f>
        <v>286.91586562939619</v>
      </c>
      <c r="AT62" s="88">
        <f>AT65-AT60-AT64</f>
        <v>3526.9256143953621</v>
      </c>
      <c r="AU62" s="89">
        <f>AU65-AU60-AU64</f>
        <v>4805.8670446121141</v>
      </c>
      <c r="AV62" s="34"/>
      <c r="AW62" s="128">
        <f t="shared" ref="AW62:BC62" si="71">AW63-AW60</f>
        <v>-3311.2604338474412</v>
      </c>
      <c r="AX62" s="128">
        <f t="shared" si="71"/>
        <v>2154.5974458445271</v>
      </c>
      <c r="AY62" s="128">
        <f t="shared" si="71"/>
        <v>905.23918474902712</v>
      </c>
      <c r="AZ62" s="128">
        <f t="shared" si="71"/>
        <v>-3828.5134376223068</v>
      </c>
      <c r="BA62" s="128">
        <f t="shared" si="71"/>
        <v>-7176.3320570742726</v>
      </c>
      <c r="BB62" s="128">
        <f t="shared" si="71"/>
        <v>-4246.6815660782886</v>
      </c>
      <c r="BC62" s="100">
        <f t="shared" si="71"/>
        <v>2164.6123719923708</v>
      </c>
      <c r="BD62" s="124"/>
      <c r="BE62" s="124"/>
      <c r="BF62" s="46"/>
      <c r="BG62" s="46"/>
      <c r="BH62" s="46">
        <v>0</v>
      </c>
      <c r="BI62" s="46">
        <v>3.529094101395458E-7</v>
      </c>
      <c r="BJ62" s="46">
        <v>9.0003595687448978E-8</v>
      </c>
      <c r="BK62" s="46">
        <v>-8.9989043772220612E-8</v>
      </c>
      <c r="BL62" s="46">
        <v>0</v>
      </c>
      <c r="BM62" s="46">
        <v>-14932.331599640667</v>
      </c>
      <c r="BN62" s="46">
        <v>2164.6123719923708</v>
      </c>
      <c r="BO62" s="128"/>
      <c r="BP62" s="46"/>
      <c r="BQ62" s="46"/>
      <c r="BR62" s="46"/>
      <c r="BT62" s="119"/>
      <c r="BU62" s="119"/>
    </row>
    <row r="63" spans="1:76">
      <c r="A63" s="169" t="s">
        <v>218</v>
      </c>
      <c r="B63" s="36" t="s">
        <v>178</v>
      </c>
      <c r="C63" s="171">
        <f>C60+C62</f>
        <v>10852.319333659307</v>
      </c>
      <c r="D63" s="171">
        <f t="shared" ref="D63:K63" si="72">D60+D62</f>
        <v>9583.6247884725326</v>
      </c>
      <c r="E63" s="171">
        <f t="shared" si="72"/>
        <v>16144.600492385265</v>
      </c>
      <c r="F63" s="171">
        <f t="shared" si="72"/>
        <v>10875.634367699395</v>
      </c>
      <c r="G63" s="171">
        <f t="shared" si="72"/>
        <v>22680.588798083412</v>
      </c>
      <c r="H63" s="171">
        <f t="shared" si="72"/>
        <v>25439.869605774209</v>
      </c>
      <c r="I63" s="171">
        <f t="shared" si="72"/>
        <v>26209.00800683138</v>
      </c>
      <c r="J63" s="171">
        <f t="shared" si="72"/>
        <v>31154.175915716085</v>
      </c>
      <c r="K63" s="171">
        <f t="shared" si="72"/>
        <v>35166.072821323112</v>
      </c>
      <c r="L63" s="96">
        <f>L60+L62</f>
        <v>44093.058679279071</v>
      </c>
      <c r="M63" s="96">
        <f>M60+M62</f>
        <v>44749.608770764964</v>
      </c>
      <c r="N63" s="96">
        <f t="shared" si="68"/>
        <v>44093.058842338287</v>
      </c>
      <c r="O63" s="96">
        <f t="shared" si="69"/>
        <v>44749.608770764971</v>
      </c>
      <c r="P63" s="171">
        <f t="shared" ref="P63:AQ63" si="73">P60+P62</f>
        <v>2468.5715308709464</v>
      </c>
      <c r="Q63" s="171">
        <f t="shared" si="73"/>
        <v>4589.5513997858579</v>
      </c>
      <c r="R63" s="171">
        <f t="shared" si="73"/>
        <v>2243.8550514468607</v>
      </c>
      <c r="S63" s="171">
        <f t="shared" si="73"/>
        <v>1573.6563855957306</v>
      </c>
      <c r="T63" s="171">
        <f t="shared" si="73"/>
        <v>4765.6004806950687</v>
      </c>
      <c r="U63" s="171">
        <f t="shared" si="73"/>
        <v>8333.502388024106</v>
      </c>
      <c r="V63" s="171">
        <f t="shared" si="73"/>
        <v>6532.3747256054694</v>
      </c>
      <c r="W63" s="171">
        <f t="shared" si="73"/>
        <v>3049.1112037587704</v>
      </c>
      <c r="X63" s="171">
        <f t="shared" si="73"/>
        <v>9036.5096401024384</v>
      </c>
      <c r="Y63" s="171">
        <f t="shared" si="73"/>
        <v>6497.2606278447247</v>
      </c>
      <c r="Z63" s="171">
        <f t="shared" si="73"/>
        <v>2835.900049160562</v>
      </c>
      <c r="AA63" s="171">
        <f t="shared" si="73"/>
        <v>7070.1992886664857</v>
      </c>
      <c r="AB63" s="171">
        <f t="shared" si="73"/>
        <v>5035.5599897889506</v>
      </c>
      <c r="AC63" s="171">
        <f t="shared" si="73"/>
        <v>4206.7801782275219</v>
      </c>
      <c r="AD63" s="171">
        <f t="shared" si="73"/>
        <v>10506.38279395612</v>
      </c>
      <c r="AE63" s="171">
        <f t="shared" si="73"/>
        <v>6460.2850448587878</v>
      </c>
      <c r="AF63" s="171">
        <f t="shared" si="73"/>
        <v>7922.2988467926916</v>
      </c>
      <c r="AG63" s="171">
        <f t="shared" si="73"/>
        <v>8853.0704912277033</v>
      </c>
      <c r="AH63" s="171">
        <f t="shared" si="73"/>
        <v>6208.1431491942603</v>
      </c>
      <c r="AI63" s="171">
        <f t="shared" si="73"/>
        <v>8170.6634285014334</v>
      </c>
      <c r="AJ63" s="171">
        <f t="shared" si="73"/>
        <v>7843.2033656966896</v>
      </c>
      <c r="AK63" s="171">
        <f t="shared" si="73"/>
        <v>7664.6312002293107</v>
      </c>
      <c r="AL63" s="171">
        <f t="shared" si="73"/>
        <v>9883.271268541861</v>
      </c>
      <c r="AM63" s="171">
        <f t="shared" si="73"/>
        <v>9774.9669868552501</v>
      </c>
      <c r="AN63" s="171">
        <f t="shared" si="73"/>
        <v>9594.7356788758025</v>
      </c>
      <c r="AO63" s="171">
        <f t="shared" si="73"/>
        <v>13593.169493183039</v>
      </c>
      <c r="AP63" s="171">
        <f t="shared" si="73"/>
        <v>12570.511960807395</v>
      </c>
      <c r="AQ63" s="171">
        <f t="shared" si="73"/>
        <v>8334.6417094720509</v>
      </c>
      <c r="AR63" s="171">
        <v>10785.494396411827</v>
      </c>
      <c r="AS63" s="171">
        <f>AS60+AS62</f>
        <v>10008.478122463719</v>
      </c>
      <c r="AT63" s="171">
        <f>AT60+AT62</f>
        <v>11369.350019698404</v>
      </c>
      <c r="AU63" s="97">
        <f>AU60+AU62</f>
        <v>12586.286232191018</v>
      </c>
      <c r="AV63" s="34"/>
      <c r="AW63" s="102">
        <f t="shared" ref="AW63:AW73" si="74">AB63+AC63</f>
        <v>9242.3401680164716</v>
      </c>
      <c r="AX63" s="102">
        <f t="shared" ref="AX63:AX73" si="75">AD63+AE63</f>
        <v>16966.667838814908</v>
      </c>
      <c r="AY63" s="102">
        <f t="shared" ref="AY63:AY73" si="76">AF63+AG63</f>
        <v>16775.369338020395</v>
      </c>
      <c r="AZ63" s="102">
        <f t="shared" ref="AZ63:AZ73" si="77">AH63+AI63</f>
        <v>14378.806577695694</v>
      </c>
      <c r="BA63" s="102">
        <f t="shared" ref="BA63:BA73" si="78">AJ63+AK63</f>
        <v>15507.834565926001</v>
      </c>
      <c r="BB63" s="102">
        <f t="shared" ref="BB63:BB73" si="79">AL63+AM63</f>
        <v>19658.238255397111</v>
      </c>
      <c r="BC63" s="109">
        <f t="shared" ref="BC63:BC73" si="80">AN63+AO63</f>
        <v>23187.90517205884</v>
      </c>
      <c r="BD63" s="167"/>
      <c r="BE63" s="167"/>
      <c r="BF63" s="46"/>
      <c r="BG63" s="46"/>
      <c r="BH63" s="46">
        <v>0</v>
      </c>
      <c r="BI63" s="46">
        <v>0</v>
      </c>
      <c r="BJ63" s="46">
        <v>9.0003595687448978E-8</v>
      </c>
      <c r="BK63" s="46">
        <v>-8.9989043772220612E-8</v>
      </c>
      <c r="BL63" s="46">
        <v>0</v>
      </c>
      <c r="BM63" s="46">
        <v>-33261.133017698776</v>
      </c>
      <c r="BN63" s="46">
        <v>23187.90517205884</v>
      </c>
      <c r="BO63" s="102"/>
      <c r="BP63" s="46"/>
      <c r="BQ63" s="46"/>
      <c r="BR63" s="46"/>
      <c r="BT63" s="119"/>
      <c r="BU63" s="119"/>
    </row>
    <row r="64" spans="1:76">
      <c r="A64" s="35" t="s">
        <v>219</v>
      </c>
      <c r="B64" s="36" t="s">
        <v>178</v>
      </c>
      <c r="C64" s="88">
        <v>-468.90779157728701</v>
      </c>
      <c r="D64" s="88">
        <v>-192.43799999999999</v>
      </c>
      <c r="E64" s="88">
        <v>-640.56277060567425</v>
      </c>
      <c r="F64" s="88">
        <v>-496.53989626196966</v>
      </c>
      <c r="G64" s="88">
        <v>-259.10609644277514</v>
      </c>
      <c r="H64" s="88">
        <v>-633.76990956883037</v>
      </c>
      <c r="I64" s="88">
        <v>-1262.8351817456632</v>
      </c>
      <c r="J64" s="88">
        <v>-2247.3664181435138</v>
      </c>
      <c r="K64" s="88">
        <v>-3185.5091735549568</v>
      </c>
      <c r="L64" s="122">
        <v>-3248.1367917158873</v>
      </c>
      <c r="M64" s="122">
        <v>-1313.557448492292</v>
      </c>
      <c r="N64" s="122">
        <f t="shared" si="68"/>
        <v>-3248.1367917158873</v>
      </c>
      <c r="O64" s="122">
        <f t="shared" si="69"/>
        <v>-1313.5574484922918</v>
      </c>
      <c r="P64" s="88">
        <v>-288.72973506081178</v>
      </c>
      <c r="Q64" s="88">
        <v>-155.19410527729235</v>
      </c>
      <c r="R64" s="88">
        <v>-4.9349943725974299</v>
      </c>
      <c r="S64" s="88">
        <v>-47.681061551268101</v>
      </c>
      <c r="T64" s="88">
        <v>-14.420984203093237</v>
      </c>
      <c r="U64" s="88">
        <v>-146.00729903693664</v>
      </c>
      <c r="V64" s="88">
        <v>-190.12187882717438</v>
      </c>
      <c r="W64" s="88">
        <v>91.444065624429129</v>
      </c>
      <c r="X64" s="88">
        <v>-24.563276843921713</v>
      </c>
      <c r="Y64" s="88">
        <v>-226.46499110324231</v>
      </c>
      <c r="Z64" s="88">
        <v>-114.3460468248104</v>
      </c>
      <c r="AA64" s="88">
        <v>-268.39559479685602</v>
      </c>
      <c r="AB64" s="88">
        <v>-70.789449913412511</v>
      </c>
      <c r="AC64" s="88">
        <v>-497.29993859764818</v>
      </c>
      <c r="AD64" s="88">
        <v>-79.971589549935345</v>
      </c>
      <c r="AE64" s="88">
        <v>-614.77420368466733</v>
      </c>
      <c r="AF64" s="88">
        <v>-195.26890953189684</v>
      </c>
      <c r="AG64" s="88">
        <v>-615.42427960139798</v>
      </c>
      <c r="AH64" s="88">
        <v>-367.68706568759967</v>
      </c>
      <c r="AI64" s="88">
        <v>-1068.9861633226192</v>
      </c>
      <c r="AJ64" s="88">
        <v>-253.19950654594393</v>
      </c>
      <c r="AK64" s="88">
        <v>-556.60999935975804</v>
      </c>
      <c r="AL64" s="88">
        <v>-804.45814221943556</v>
      </c>
      <c r="AM64" s="88">
        <v>-1571.2415254298194</v>
      </c>
      <c r="AN64" s="88">
        <v>-1339.6635681244527</v>
      </c>
      <c r="AO64" s="88">
        <v>-1435.0159079611324</v>
      </c>
      <c r="AP64" s="88">
        <v>-90.370836224527011</v>
      </c>
      <c r="AQ64" s="88">
        <v>-383.08647940577521</v>
      </c>
      <c r="AR64" s="88">
        <v>-153.88184181676812</v>
      </c>
      <c r="AS64" s="88">
        <v>-423.83308167601854</v>
      </c>
      <c r="AT64" s="88">
        <v>-256.2489087989394</v>
      </c>
      <c r="AU64" s="89">
        <v>-479.59361620056586</v>
      </c>
      <c r="AV64" s="34"/>
      <c r="AW64" s="128">
        <f t="shared" si="74"/>
        <v>-568.08938851106063</v>
      </c>
      <c r="AX64" s="128">
        <f t="shared" si="75"/>
        <v>-694.74579323460262</v>
      </c>
      <c r="AY64" s="128">
        <f t="shared" si="76"/>
        <v>-810.69318913329482</v>
      </c>
      <c r="AZ64" s="128">
        <f t="shared" si="77"/>
        <v>-1436.6732290102188</v>
      </c>
      <c r="BA64" s="128">
        <f t="shared" si="78"/>
        <v>-809.80950590570194</v>
      </c>
      <c r="BB64" s="128">
        <f t="shared" si="79"/>
        <v>-2375.6996676492549</v>
      </c>
      <c r="BC64" s="100">
        <f t="shared" si="80"/>
        <v>-2774.6794760855851</v>
      </c>
      <c r="BD64" s="124"/>
      <c r="BE64" s="124"/>
      <c r="BF64" s="46"/>
      <c r="BG64" s="46"/>
      <c r="BH64" s="46">
        <v>0</v>
      </c>
      <c r="BI64" s="46">
        <v>0</v>
      </c>
      <c r="BJ64" s="46">
        <v>0</v>
      </c>
      <c r="BK64" s="46">
        <v>0</v>
      </c>
      <c r="BL64" s="46">
        <v>0</v>
      </c>
      <c r="BM64" s="46">
        <v>212.47523726144436</v>
      </c>
      <c r="BN64" s="46">
        <v>-2774.6794760855851</v>
      </c>
      <c r="BO64" s="128"/>
      <c r="BP64" s="46"/>
      <c r="BQ64" s="46"/>
      <c r="BR64" s="46"/>
      <c r="BT64" s="119"/>
      <c r="BU64" s="119"/>
    </row>
    <row r="65" spans="1:76">
      <c r="A65" s="169" t="s">
        <v>220</v>
      </c>
      <c r="B65" s="36" t="s">
        <v>178</v>
      </c>
      <c r="C65" s="171">
        <f>'Historical Financials USD_EN'!C65*'Historical Financials USD_EN'!$C$8</f>
        <v>10383.41154208202</v>
      </c>
      <c r="D65" s="171">
        <f>'Historical Financials USD_EN'!D65*'Historical Financials USD_EN'!$D$8</f>
        <v>9391.1867884725325</v>
      </c>
      <c r="E65" s="171">
        <f>'Historical Financials USD_EN'!E65*'Historical Financials USD_EN'!$E$8</f>
        <v>15504.03772177959</v>
      </c>
      <c r="F65" s="171">
        <f>'Historical Financials USD_EN'!F65*'Historical Financials USD_EN'!$F$8</f>
        <v>10379.094471437425</v>
      </c>
      <c r="G65" s="171">
        <f>'Historical Financials USD_EN'!G65*'Historical Financials USD_EN'!$G$8</f>
        <v>22421.482701640638</v>
      </c>
      <c r="H65" s="171">
        <v>24806.09969620538</v>
      </c>
      <c r="I65" s="171">
        <v>24946.172825085716</v>
      </c>
      <c r="J65" s="171">
        <v>28906.809497572573</v>
      </c>
      <c r="K65" s="171">
        <v>31980.563647768155</v>
      </c>
      <c r="L65" s="96">
        <v>40844.921887563185</v>
      </c>
      <c r="M65" s="96">
        <v>43436.051322272673</v>
      </c>
      <c r="N65" s="96">
        <f t="shared" si="68"/>
        <v>40844.921887563185</v>
      </c>
      <c r="O65" s="96">
        <f t="shared" si="69"/>
        <v>43436.051322272673</v>
      </c>
      <c r="P65" s="171">
        <v>2179.8417958101345</v>
      </c>
      <c r="Q65" s="171">
        <v>4434.3572945085652</v>
      </c>
      <c r="R65" s="171">
        <v>2238.9200570742632</v>
      </c>
      <c r="S65" s="171">
        <f>F65-R65-Q65-P65</f>
        <v>1525.9753240444625</v>
      </c>
      <c r="T65" s="171">
        <v>4751.1794964919754</v>
      </c>
      <c r="U65" s="171">
        <v>8187.4950889871689</v>
      </c>
      <c r="V65" s="171">
        <v>6342.252846778295</v>
      </c>
      <c r="W65" s="171">
        <f>G65-V65-U65-T65</f>
        <v>3140.5552693831996</v>
      </c>
      <c r="X65" s="171">
        <v>9011.9463632585175</v>
      </c>
      <c r="Y65" s="171">
        <v>6270.7956367414827</v>
      </c>
      <c r="Z65" s="171">
        <v>2721.5540023357516</v>
      </c>
      <c r="AA65" s="171">
        <f>H65-Z65-Y65-X65</f>
        <v>6801.8036938696296</v>
      </c>
      <c r="AB65" s="171">
        <v>4964.7705398755379</v>
      </c>
      <c r="AC65" s="171">
        <v>3709.4802396298733</v>
      </c>
      <c r="AD65" s="171">
        <v>10426.411204406184</v>
      </c>
      <c r="AE65" s="171">
        <f>I65-AB65-AC65-AD65</f>
        <v>5845.5108411741203</v>
      </c>
      <c r="AF65" s="171">
        <f>J65-(AG65+AH65+AI65)</f>
        <v>7727.0299372607951</v>
      </c>
      <c r="AG65" s="171">
        <v>8237.6462116263046</v>
      </c>
      <c r="AH65" s="171">
        <v>5840.4560835066604</v>
      </c>
      <c r="AI65" s="171">
        <v>7101.6772651788142</v>
      </c>
      <c r="AJ65" s="171">
        <v>7590.0038591507455</v>
      </c>
      <c r="AK65" s="171">
        <v>7108.0212008695526</v>
      </c>
      <c r="AL65" s="171">
        <v>9078.8131263224259</v>
      </c>
      <c r="AM65" s="171">
        <v>8203.7254614254307</v>
      </c>
      <c r="AN65" s="171">
        <v>8255.0721107513491</v>
      </c>
      <c r="AO65" s="171">
        <v>12158.153585221906</v>
      </c>
      <c r="AP65" s="171">
        <v>12480.140961523655</v>
      </c>
      <c r="AQ65" s="171">
        <v>7951.5552300662757</v>
      </c>
      <c r="AR65" s="171">
        <v>10631.612554595058</v>
      </c>
      <c r="AS65" s="171">
        <v>9584.6450407877001</v>
      </c>
      <c r="AT65" s="171">
        <v>11113.101110899464</v>
      </c>
      <c r="AU65" s="97">
        <v>12106.692615990452</v>
      </c>
      <c r="AV65" s="34"/>
      <c r="AW65" s="102">
        <f t="shared" si="74"/>
        <v>8674.2507795054116</v>
      </c>
      <c r="AX65" s="102">
        <f t="shared" si="75"/>
        <v>16271.922045580304</v>
      </c>
      <c r="AY65" s="102">
        <f t="shared" si="76"/>
        <v>15964.6761488871</v>
      </c>
      <c r="AZ65" s="102">
        <f t="shared" si="77"/>
        <v>12942.133348685475</v>
      </c>
      <c r="BA65" s="102">
        <f t="shared" si="78"/>
        <v>14698.025060020298</v>
      </c>
      <c r="BB65" s="102">
        <f t="shared" si="79"/>
        <v>17282.538587747855</v>
      </c>
      <c r="BC65" s="109">
        <f t="shared" si="80"/>
        <v>20413.225695973255</v>
      </c>
      <c r="BD65" s="167"/>
      <c r="BE65" s="167"/>
      <c r="BF65" s="46"/>
      <c r="BG65" s="46"/>
      <c r="BH65" s="46"/>
      <c r="BI65" s="46"/>
      <c r="BJ65" s="46"/>
      <c r="BK65" s="46"/>
      <c r="BL65" s="46"/>
      <c r="BM65" s="46"/>
      <c r="BN65" s="46"/>
      <c r="BO65" s="102"/>
      <c r="BP65" s="46"/>
      <c r="BQ65" s="46"/>
      <c r="BR65" s="46"/>
      <c r="BT65" s="119"/>
      <c r="BU65" s="119"/>
    </row>
    <row r="66" spans="1:76">
      <c r="A66" s="35" t="s">
        <v>221</v>
      </c>
      <c r="B66" s="36" t="s">
        <v>178</v>
      </c>
      <c r="C66" s="88">
        <f>('Historical Financials USD_EN'!C66+'Historical Financials USD_EN'!C67)*'Historical Financials USD_EN'!$C$8-C67</f>
        <v>-5625.1484000000009</v>
      </c>
      <c r="D66" s="88">
        <f>('Historical Financials USD_EN'!D66+'Historical Financials USD_EN'!D67)*'Historical Financials USD_EN'!$D$8-D67</f>
        <v>-19827.48404664894</v>
      </c>
      <c r="E66" s="88">
        <v>-38044.319247453226</v>
      </c>
      <c r="F66" s="88">
        <v>-5581.248733562441</v>
      </c>
      <c r="G66" s="88">
        <v>-7872.6894930135331</v>
      </c>
      <c r="H66" s="88">
        <v>-24089.868669044816</v>
      </c>
      <c r="I66" s="88">
        <v>-26391.267340060156</v>
      </c>
      <c r="J66" s="88">
        <v>-24447.269108532979</v>
      </c>
      <c r="K66" s="88">
        <v>-70017.838454717756</v>
      </c>
      <c r="L66" s="122">
        <v>-25646.153322937786</v>
      </c>
      <c r="M66" s="122">
        <v>-65509.087472377003</v>
      </c>
      <c r="N66" s="122">
        <f t="shared" si="68"/>
        <v>-25646.153322937786</v>
      </c>
      <c r="O66" s="122">
        <f t="shared" si="69"/>
        <v>-65509.087472377003</v>
      </c>
      <c r="P66" s="88">
        <v>-1512.8920430350181</v>
      </c>
      <c r="Q66" s="88">
        <v>-1991.791875154463</v>
      </c>
      <c r="R66" s="88">
        <v>-985.24004592059146</v>
      </c>
      <c r="S66" s="88">
        <v>-1091.3247694523702</v>
      </c>
      <c r="T66" s="88">
        <v>-1756.7654058881856</v>
      </c>
      <c r="U66" s="88">
        <v>-1264.9668204667364</v>
      </c>
      <c r="V66" s="88">
        <v>-2558.7546876587217</v>
      </c>
      <c r="W66" s="88">
        <f>(G66+G67-V66-U66-T66)-W67-U67</f>
        <v>-2292.2025789998893</v>
      </c>
      <c r="X66" s="88">
        <v>-2987.3820540580596</v>
      </c>
      <c r="Y66" s="88">
        <v>-12576.755837949477</v>
      </c>
      <c r="Z66" s="88">
        <v>-4218.4502666182725</v>
      </c>
      <c r="AA66" s="88">
        <v>-4307.2975104190018</v>
      </c>
      <c r="AB66" s="88">
        <v>-13310.113472024826</v>
      </c>
      <c r="AC66" s="88">
        <v>-5941.3750050205499</v>
      </c>
      <c r="AD66" s="88">
        <v>-3595.9461225640757</v>
      </c>
      <c r="AE66" s="88">
        <v>-3543.8332331121064</v>
      </c>
      <c r="AF66" s="88">
        <v>-4079.0435821705491</v>
      </c>
      <c r="AG66" s="88">
        <v>-10346.375907517868</v>
      </c>
      <c r="AH66" s="88">
        <v>-4239.7058018406515</v>
      </c>
      <c r="AI66" s="88">
        <f t="shared" ref="AI66:AI71" si="81">J66-AF66-AG66-AH66</f>
        <v>-5782.1438170039091</v>
      </c>
      <c r="AJ66" s="88">
        <v>-3748.3762666324274</v>
      </c>
      <c r="AK66" s="88">
        <v>-17263.768607502567</v>
      </c>
      <c r="AL66" s="88">
        <v>-23220.874551925841</v>
      </c>
      <c r="AM66" s="88">
        <v>-25784.819028656933</v>
      </c>
      <c r="AN66" s="88">
        <v>-9889.1165132661281</v>
      </c>
      <c r="AO66" s="88">
        <v>-3218.8689504632421</v>
      </c>
      <c r="AP66" s="88">
        <v>-6473.8996394957449</v>
      </c>
      <c r="AQ66" s="88">
        <v>-6064.2682197126705</v>
      </c>
      <c r="AR66" s="88">
        <v>-57845.396291325866</v>
      </c>
      <c r="AS66" s="88">
        <v>-2149.9006199430369</v>
      </c>
      <c r="AT66" s="88">
        <v>-2427.122742899388</v>
      </c>
      <c r="AU66" s="89">
        <v>-3086.6678182087126</v>
      </c>
      <c r="AV66" s="34"/>
      <c r="AW66" s="128">
        <f t="shared" si="74"/>
        <v>-19251.488477045375</v>
      </c>
      <c r="AX66" s="128">
        <f t="shared" si="75"/>
        <v>-7139.7793556761826</v>
      </c>
      <c r="AY66" s="128">
        <f t="shared" si="76"/>
        <v>-14425.419489688416</v>
      </c>
      <c r="AZ66" s="128">
        <f t="shared" si="77"/>
        <v>-10021.849618844561</v>
      </c>
      <c r="BA66" s="128">
        <f t="shared" si="78"/>
        <v>-21012.144874134996</v>
      </c>
      <c r="BB66" s="128">
        <f t="shared" si="79"/>
        <v>-49005.693580582774</v>
      </c>
      <c r="BC66" s="100">
        <f t="shared" si="80"/>
        <v>-13107.98546372937</v>
      </c>
      <c r="BD66" s="167"/>
      <c r="BE66" s="167"/>
      <c r="BF66" s="197"/>
      <c r="BG66" s="46"/>
      <c r="BH66" s="46">
        <v>0</v>
      </c>
      <c r="BI66" s="46">
        <v>0</v>
      </c>
      <c r="BJ66" s="46">
        <v>0</v>
      </c>
      <c r="BK66" s="46">
        <v>0</v>
      </c>
      <c r="BL66" s="46">
        <v>-67.448465875953843</v>
      </c>
      <c r="BM66" s="46">
        <v>-24255.552089080062</v>
      </c>
      <c r="BN66" s="46">
        <v>-13107.98546372937</v>
      </c>
      <c r="BO66" s="123"/>
      <c r="BP66" s="46"/>
      <c r="BQ66" s="46"/>
      <c r="BR66" s="46"/>
      <c r="BT66" s="119"/>
      <c r="BU66" s="119"/>
    </row>
    <row r="67" spans="1:76">
      <c r="A67" s="35" t="s">
        <v>222</v>
      </c>
      <c r="B67" s="36" t="s">
        <v>178</v>
      </c>
      <c r="C67" s="88">
        <v>-379.02099999999996</v>
      </c>
      <c r="D67" s="88">
        <v>-10239.47025</v>
      </c>
      <c r="E67" s="88">
        <v>-2810.5786800000001</v>
      </c>
      <c r="F67" s="88">
        <v>-76.712000000000003</v>
      </c>
      <c r="G67" s="88">
        <v>-3840.8357991790895</v>
      </c>
      <c r="H67" s="88">
        <v>-5777.8421044931038</v>
      </c>
      <c r="I67" s="88">
        <v>-7911.205468972601</v>
      </c>
      <c r="J67" s="88">
        <v>-1762.3790755117247</v>
      </c>
      <c r="K67" s="88">
        <v>-3029.4373155829171</v>
      </c>
      <c r="L67" s="122">
        <v>-2984.0625979942442</v>
      </c>
      <c r="M67" s="122">
        <v>-4390.0806272853924</v>
      </c>
      <c r="N67" s="122">
        <f t="shared" si="68"/>
        <v>-2984.0625979942442</v>
      </c>
      <c r="O67" s="122">
        <f t="shared" si="69"/>
        <v>-4390.0806272853924</v>
      </c>
      <c r="P67" s="88">
        <v>0</v>
      </c>
      <c r="Q67" s="88">
        <v>-76.712000000000003</v>
      </c>
      <c r="R67" s="88">
        <v>0</v>
      </c>
      <c r="S67" s="88">
        <v>0</v>
      </c>
      <c r="T67" s="88">
        <v>0</v>
      </c>
      <c r="U67" s="88">
        <v>-3840.8357991790895</v>
      </c>
      <c r="V67" s="88">
        <v>0</v>
      </c>
      <c r="W67" s="88">
        <v>0</v>
      </c>
      <c r="X67" s="88">
        <v>-14.299623337371051</v>
      </c>
      <c r="Y67" s="88">
        <v>-5414.962426666687</v>
      </c>
      <c r="Z67" s="88">
        <v>0</v>
      </c>
      <c r="AA67" s="88">
        <v>-348.58005448904498</v>
      </c>
      <c r="AB67" s="88">
        <v>-4497.0823289975997</v>
      </c>
      <c r="AC67" s="88">
        <v>-3917.1365836150007</v>
      </c>
      <c r="AD67" s="88">
        <v>494.30946505000003</v>
      </c>
      <c r="AE67" s="88">
        <v>8.703978589999906</v>
      </c>
      <c r="AF67" s="88">
        <v>0</v>
      </c>
      <c r="AG67" s="88">
        <v>-1013.4325156803286</v>
      </c>
      <c r="AH67" s="88">
        <v>-394.47622754841609</v>
      </c>
      <c r="AI67" s="88">
        <f t="shared" si="81"/>
        <v>-354.47033228298005</v>
      </c>
      <c r="AJ67" s="88">
        <v>0</v>
      </c>
      <c r="AK67" s="88">
        <v>-1035.1337023673377</v>
      </c>
      <c r="AL67" s="88">
        <v>-183.42771092402208</v>
      </c>
      <c r="AM67" s="88">
        <v>-1810.8759022915574</v>
      </c>
      <c r="AN67" s="88">
        <v>-4547.5057186647391</v>
      </c>
      <c r="AO67" s="88">
        <v>0</v>
      </c>
      <c r="AP67" s="88">
        <v>1184.0378341740688</v>
      </c>
      <c r="AQ67" s="88">
        <v>379.40528649642602</v>
      </c>
      <c r="AR67" s="88">
        <v>-4433.6348108652974</v>
      </c>
      <c r="AS67" s="88">
        <v>37.973517971214278</v>
      </c>
      <c r="AT67" s="88">
        <v>108.80935232652882</v>
      </c>
      <c r="AU67" s="89">
        <v>-103.22868671783817</v>
      </c>
      <c r="AV67" s="34"/>
      <c r="AW67" s="128">
        <f t="shared" si="74"/>
        <v>-8414.2189126125995</v>
      </c>
      <c r="AX67" s="128">
        <f t="shared" si="75"/>
        <v>503.01344363999993</v>
      </c>
      <c r="AY67" s="128">
        <f t="shared" si="76"/>
        <v>-1013.4325156803286</v>
      </c>
      <c r="AZ67" s="128">
        <f t="shared" si="77"/>
        <v>-748.94655983139614</v>
      </c>
      <c r="BA67" s="128">
        <f t="shared" si="78"/>
        <v>-1035.1337023673377</v>
      </c>
      <c r="BB67" s="128">
        <f t="shared" si="79"/>
        <v>-1994.3036132155794</v>
      </c>
      <c r="BC67" s="100">
        <f t="shared" si="80"/>
        <v>-4547.5057186647391</v>
      </c>
      <c r="BD67" s="124"/>
      <c r="BE67" s="124"/>
      <c r="BF67" s="197"/>
      <c r="BG67" s="46"/>
      <c r="BH67" s="46">
        <v>0</v>
      </c>
      <c r="BI67" s="46">
        <v>0</v>
      </c>
      <c r="BJ67" s="46">
        <v>0</v>
      </c>
      <c r="BK67" s="46">
        <v>0</v>
      </c>
      <c r="BL67" s="46">
        <v>75.159601586253075</v>
      </c>
      <c r="BM67" s="46">
        <v>-1994.3036132155794</v>
      </c>
      <c r="BN67" s="46">
        <v>-4547.5057186647391</v>
      </c>
      <c r="BO67" s="123"/>
      <c r="BP67" s="46"/>
      <c r="BQ67" s="46"/>
      <c r="BR67" s="46"/>
      <c r="BT67" s="119"/>
      <c r="BU67" s="119"/>
    </row>
    <row r="68" spans="1:76">
      <c r="A68" s="35" t="s">
        <v>223</v>
      </c>
      <c r="B68" s="36" t="s">
        <v>178</v>
      </c>
      <c r="C68" s="88">
        <f>'Historical Financials USD_EN'!C68*'Historical Financials USD_EN'!$C$8</f>
        <v>-544.80818583596204</v>
      </c>
      <c r="D68" s="88">
        <f>'Historical Financials USD_EN'!E68*'Historical Financials USD_EN'!$E$8</f>
        <v>-1285.1895806422469</v>
      </c>
      <c r="E68" s="88">
        <v>-1328.5225587632294</v>
      </c>
      <c r="F68" s="88">
        <v>-1312.6409257636308</v>
      </c>
      <c r="G68" s="88">
        <v>-2011.9977811110657</v>
      </c>
      <c r="H68" s="88">
        <v>-1869.5559657444485</v>
      </c>
      <c r="I68" s="88">
        <v>-2814.8215788079315</v>
      </c>
      <c r="J68" s="88">
        <v>-3414.75620202153</v>
      </c>
      <c r="K68" s="88">
        <v>-3637.3950691409959</v>
      </c>
      <c r="L68" s="122">
        <v>-5929.1964572075904</v>
      </c>
      <c r="M68" s="122">
        <v>-10211.531894872691</v>
      </c>
      <c r="N68" s="122">
        <f t="shared" si="68"/>
        <v>-5929.1964572075904</v>
      </c>
      <c r="O68" s="122">
        <f t="shared" si="69"/>
        <v>-10211.531894872689</v>
      </c>
      <c r="P68" s="88">
        <v>-240.99041482064737</v>
      </c>
      <c r="Q68" s="88">
        <v>-343.14687286110734</v>
      </c>
      <c r="R68" s="88">
        <v>-421.49351259789114</v>
      </c>
      <c r="S68" s="88">
        <v>-307.01012548398535</v>
      </c>
      <c r="T68" s="88">
        <v>-286.34781533024716</v>
      </c>
      <c r="U68" s="88">
        <v>-411.30393167905538</v>
      </c>
      <c r="V68" s="88">
        <v>-385.69392227391461</v>
      </c>
      <c r="W68" s="88">
        <f>G68-V68-U68-T68</f>
        <v>-928.65211182784833</v>
      </c>
      <c r="X68" s="88">
        <v>-378.00171748960531</v>
      </c>
      <c r="Y68" s="88">
        <v>-349.22728782602314</v>
      </c>
      <c r="Z68" s="88">
        <v>-518.5865058029483</v>
      </c>
      <c r="AA68" s="88">
        <v>-623.74045462587173</v>
      </c>
      <c r="AB68" s="88">
        <v>-633.78241924375004</v>
      </c>
      <c r="AC68" s="88">
        <v>-611.17129147923163</v>
      </c>
      <c r="AD68" s="88">
        <v>-662.33559032559333</v>
      </c>
      <c r="AE68" s="88">
        <v>-907.53227775935648</v>
      </c>
      <c r="AF68" s="88">
        <v>-842.84329288423362</v>
      </c>
      <c r="AG68" s="88">
        <v>-754.9656341566407</v>
      </c>
      <c r="AH68" s="88">
        <v>-837.60403656976848</v>
      </c>
      <c r="AI68" s="88">
        <f t="shared" si="81"/>
        <v>-979.34323841088747</v>
      </c>
      <c r="AJ68" s="88">
        <v>-704.35098363539271</v>
      </c>
      <c r="AK68" s="88">
        <v>-826.85540855048509</v>
      </c>
      <c r="AL68" s="88">
        <v>-734.62575334572807</v>
      </c>
      <c r="AM68" s="88">
        <v>-1371.5629236093901</v>
      </c>
      <c r="AN68" s="88">
        <v>-1883.8796940778971</v>
      </c>
      <c r="AO68" s="88">
        <v>-1231.8334036938745</v>
      </c>
      <c r="AP68" s="88">
        <v>-1284.5565655634473</v>
      </c>
      <c r="AQ68" s="88">
        <v>-1528.9267938723715</v>
      </c>
      <c r="AR68" s="88">
        <v>-4197.3977574255305</v>
      </c>
      <c r="AS68" s="88">
        <v>-1558.7330410736758</v>
      </c>
      <c r="AT68" s="88">
        <v>-1383.9449350218874</v>
      </c>
      <c r="AU68" s="89">
        <v>-3071.4561613515953</v>
      </c>
      <c r="AV68" s="34"/>
      <c r="AW68" s="128">
        <f t="shared" si="74"/>
        <v>-1244.9537107229817</v>
      </c>
      <c r="AX68" s="128">
        <f t="shared" si="75"/>
        <v>-1569.8678680849498</v>
      </c>
      <c r="AY68" s="128">
        <f t="shared" si="76"/>
        <v>-1597.8089270408743</v>
      </c>
      <c r="AZ68" s="128">
        <f t="shared" si="77"/>
        <v>-1816.9472749806559</v>
      </c>
      <c r="BA68" s="128">
        <f t="shared" si="78"/>
        <v>-1531.2063921858778</v>
      </c>
      <c r="BB68" s="128">
        <f t="shared" si="79"/>
        <v>-2106.1886769551184</v>
      </c>
      <c r="BC68" s="100">
        <f t="shared" si="80"/>
        <v>-3115.7130977717716</v>
      </c>
      <c r="BD68" s="124"/>
      <c r="BE68" s="124"/>
      <c r="BF68" s="197"/>
      <c r="BG68" s="46"/>
      <c r="BH68" s="46">
        <v>0</v>
      </c>
      <c r="BI68" s="46">
        <v>0</v>
      </c>
      <c r="BJ68" s="46">
        <v>0</v>
      </c>
      <c r="BK68" s="46">
        <v>0</v>
      </c>
      <c r="BL68" s="46">
        <v>-7.711135710300141</v>
      </c>
      <c r="BM68" s="46">
        <v>1016.9498084439729</v>
      </c>
      <c r="BN68" s="46">
        <v>-3115.7130977717716</v>
      </c>
      <c r="BO68" s="123"/>
      <c r="BP68" s="46"/>
      <c r="BQ68" s="46"/>
      <c r="BR68" s="46"/>
      <c r="BT68" s="119"/>
      <c r="BU68" s="119"/>
    </row>
    <row r="69" spans="1:76">
      <c r="A69" s="169" t="s">
        <v>224</v>
      </c>
      <c r="B69" s="36" t="s">
        <v>178</v>
      </c>
      <c r="C69" s="171">
        <f t="shared" ref="C69:AE69" si="82">C65+C66+C67+C68</f>
        <v>3834.4339562460573</v>
      </c>
      <c r="D69" s="171">
        <f t="shared" si="82"/>
        <v>-21960.957088818657</v>
      </c>
      <c r="E69" s="171">
        <f t="shared" si="82"/>
        <v>-26679.382764436865</v>
      </c>
      <c r="F69" s="171">
        <f t="shared" si="82"/>
        <v>3408.4928121113535</v>
      </c>
      <c r="G69" s="171">
        <f t="shared" si="82"/>
        <v>8695.9596283369501</v>
      </c>
      <c r="H69" s="171">
        <f t="shared" si="82"/>
        <v>-6931.1670430769882</v>
      </c>
      <c r="I69" s="171">
        <f>I65+I66+I67+I68</f>
        <v>-12171.121562754972</v>
      </c>
      <c r="J69" s="171">
        <f>J65+J66+J67+J68</f>
        <v>-717.59488849366107</v>
      </c>
      <c r="K69" s="171">
        <f>K65+K66+K67+K68</f>
        <v>-44704.107191673516</v>
      </c>
      <c r="L69" s="96">
        <f>L65+L66+L67+L68</f>
        <v>6285.5095094235639</v>
      </c>
      <c r="M69" s="96">
        <f>M65+M66+M67+M68</f>
        <v>-36674.64867226241</v>
      </c>
      <c r="N69" s="96">
        <f t="shared" si="68"/>
        <v>6285.5095094235658</v>
      </c>
      <c r="O69" s="96">
        <f t="shared" si="69"/>
        <v>-36674.648672262418</v>
      </c>
      <c r="P69" s="171">
        <f t="shared" si="82"/>
        <v>425.95933795446899</v>
      </c>
      <c r="Q69" s="171">
        <f t="shared" si="82"/>
        <v>2022.7065464929949</v>
      </c>
      <c r="R69" s="171">
        <f t="shared" si="82"/>
        <v>832.18649855578064</v>
      </c>
      <c r="S69" s="171">
        <f t="shared" si="82"/>
        <v>127.6404291081069</v>
      </c>
      <c r="T69" s="171">
        <f t="shared" si="82"/>
        <v>2708.0662752735429</v>
      </c>
      <c r="U69" s="171">
        <f t="shared" si="82"/>
        <v>2670.3885376622879</v>
      </c>
      <c r="V69" s="171">
        <f t="shared" si="82"/>
        <v>3397.8042368456586</v>
      </c>
      <c r="W69" s="171">
        <f t="shared" si="82"/>
        <v>-80.299421444537984</v>
      </c>
      <c r="X69" s="171">
        <f t="shared" si="82"/>
        <v>5632.2629683734804</v>
      </c>
      <c r="Y69" s="171">
        <f t="shared" si="82"/>
        <v>-12070.149915700704</v>
      </c>
      <c r="Z69" s="171">
        <f t="shared" si="82"/>
        <v>-2015.4827700854692</v>
      </c>
      <c r="AA69" s="171">
        <f t="shared" si="82"/>
        <v>1522.1856743357112</v>
      </c>
      <c r="AB69" s="171">
        <f t="shared" si="82"/>
        <v>-13476.207680390637</v>
      </c>
      <c r="AC69" s="171">
        <v>-6760.2026404849094</v>
      </c>
      <c r="AD69" s="171">
        <f t="shared" si="82"/>
        <v>6662.4389565665151</v>
      </c>
      <c r="AE69" s="171">
        <f t="shared" si="82"/>
        <v>1402.8493088926571</v>
      </c>
      <c r="AF69" s="171">
        <f>AF65+AF66+AF67+AF68</f>
        <v>2805.1430622060125</v>
      </c>
      <c r="AG69" s="171">
        <f>AG65+AG66+AG67+AG68</f>
        <v>-3877.1278457285325</v>
      </c>
      <c r="AH69" s="171">
        <f>AH65+AH66+AH67+AH68</f>
        <v>368.67001754782439</v>
      </c>
      <c r="AI69" s="171">
        <f t="shared" si="81"/>
        <v>-14.280122518965413</v>
      </c>
      <c r="AJ69" s="171">
        <f>AJ65+AJ66+AJ67+AJ68</f>
        <v>3137.2766088829253</v>
      </c>
      <c r="AK69" s="171">
        <f>AK65+AK66+AK67+AK68</f>
        <v>-12017.736517550837</v>
      </c>
      <c r="AL69" s="171">
        <f>AL65+AL66+AL67+AL68</f>
        <v>-15060.114889873166</v>
      </c>
      <c r="AM69" s="171">
        <f>AM65+AM66+AM67+AM68</f>
        <v>-20763.532393132453</v>
      </c>
      <c r="AN69" s="171">
        <v>-8065.4298152574156</v>
      </c>
      <c r="AO69" s="171">
        <v>7707.4512310647897</v>
      </c>
      <c r="AP69" s="171">
        <v>5905.722590638532</v>
      </c>
      <c r="AQ69" s="171">
        <f>AQ65+AQ66+AQ67+AQ68</f>
        <v>737.76550297765971</v>
      </c>
      <c r="AR69" s="171">
        <v>-55844.816305021639</v>
      </c>
      <c r="AS69" s="171">
        <f>AS65+AS66+AS67+AS68</f>
        <v>5913.9848977422016</v>
      </c>
      <c r="AT69" s="171">
        <f>AT65+AT66+AT67+AT68</f>
        <v>7410.8427853047178</v>
      </c>
      <c r="AU69" s="97">
        <f>AU65+AU66+AU67+AU68</f>
        <v>5845.3399497123055</v>
      </c>
      <c r="AV69" s="34"/>
      <c r="AW69" s="102">
        <f t="shared" si="74"/>
        <v>-20236.410320875548</v>
      </c>
      <c r="AX69" s="102">
        <f t="shared" si="75"/>
        <v>8065.2882654591722</v>
      </c>
      <c r="AY69" s="102">
        <f t="shared" si="76"/>
        <v>-1071.98478352252</v>
      </c>
      <c r="AZ69" s="102">
        <f t="shared" si="77"/>
        <v>354.38989502885897</v>
      </c>
      <c r="BA69" s="102">
        <f t="shared" si="78"/>
        <v>-8880.4599086679118</v>
      </c>
      <c r="BB69" s="102">
        <f t="shared" si="79"/>
        <v>-35823.647283005615</v>
      </c>
      <c r="BC69" s="109">
        <f t="shared" si="80"/>
        <v>-357.97858419262593</v>
      </c>
      <c r="BD69" s="167"/>
      <c r="BE69" s="167"/>
      <c r="BF69" s="46"/>
      <c r="BG69" s="46"/>
      <c r="BH69" s="46"/>
      <c r="BI69" s="46"/>
      <c r="BJ69" s="46"/>
      <c r="BK69" s="46"/>
      <c r="BL69" s="46"/>
      <c r="BM69" s="46"/>
      <c r="BN69" s="46"/>
      <c r="BO69" s="198"/>
      <c r="BP69" s="46"/>
      <c r="BQ69" s="46"/>
      <c r="BR69" s="46"/>
      <c r="BT69" s="119"/>
      <c r="BU69" s="119"/>
    </row>
    <row r="70" spans="1:76">
      <c r="A70" s="35" t="s">
        <v>180</v>
      </c>
      <c r="B70" s="36" t="s">
        <v>178</v>
      </c>
      <c r="C70" s="88">
        <f>'Historical Financials USD_EN'!C70*'Historical Financials USD_EN'!$C$8</f>
        <v>-1267.5654241656041</v>
      </c>
      <c r="D70" s="88">
        <v>-1867.6669999999999</v>
      </c>
      <c r="E70" s="88">
        <v>-3025.188065404192</v>
      </c>
      <c r="F70" s="88">
        <v>-3922.039354982338</v>
      </c>
      <c r="G70" s="88">
        <v>-3478.1142361539573</v>
      </c>
      <c r="H70" s="88">
        <v>-3544.1576970618721</v>
      </c>
      <c r="I70" s="88">
        <v>-4431.0961299719165</v>
      </c>
      <c r="J70" s="88">
        <v>-4336.1131699571943</v>
      </c>
      <c r="K70" s="88">
        <v>-4964.3974277632406</v>
      </c>
      <c r="L70" s="122">
        <v>-6824.5261553615655</v>
      </c>
      <c r="M70" s="122">
        <v>-8103.134264591652</v>
      </c>
      <c r="N70" s="122">
        <f t="shared" si="68"/>
        <v>-6824.5261553615655</v>
      </c>
      <c r="O70" s="122">
        <f t="shared" si="69"/>
        <v>-8103.134264591652</v>
      </c>
      <c r="P70" s="88">
        <v>-517.76072306822152</v>
      </c>
      <c r="Q70" s="88">
        <v>-1210.611889078335</v>
      </c>
      <c r="R70" s="88">
        <v>-643.33709243461271</v>
      </c>
      <c r="S70" s="88">
        <f>F70-R70-Q70-P70</f>
        <v>-1550.3296504011687</v>
      </c>
      <c r="T70" s="88">
        <v>-585.90263397488707</v>
      </c>
      <c r="U70" s="88">
        <v>-1171.2435128093357</v>
      </c>
      <c r="V70" s="88">
        <v>-609.43632401439345</v>
      </c>
      <c r="W70" s="88">
        <f>G70-V70-U70-T70</f>
        <v>-1111.5317653553411</v>
      </c>
      <c r="X70" s="88">
        <v>-473.46302911220334</v>
      </c>
      <c r="Y70" s="88">
        <v>-1161.6213194884926</v>
      </c>
      <c r="Z70" s="88">
        <v>-685.18522365633999</v>
      </c>
      <c r="AA70" s="88">
        <v>-1223.8553064333341</v>
      </c>
      <c r="AB70" s="88">
        <v>-705.04478442279299</v>
      </c>
      <c r="AC70" s="88">
        <v>-1437.3941748067132</v>
      </c>
      <c r="AD70" s="88">
        <v>-887.77675520896435</v>
      </c>
      <c r="AE70" s="88">
        <v>-1400.9132339049488</v>
      </c>
      <c r="AF70" s="88">
        <v>-746.64191273080041</v>
      </c>
      <c r="AG70" s="88">
        <v>-1465.2380991933705</v>
      </c>
      <c r="AH70" s="88">
        <v>-742.42149259471034</v>
      </c>
      <c r="AI70" s="88">
        <f t="shared" si="81"/>
        <v>-1381.811665438313</v>
      </c>
      <c r="AJ70" s="88">
        <v>-715.32407237726125</v>
      </c>
      <c r="AK70" s="88">
        <v>-1349.224640635859</v>
      </c>
      <c r="AL70" s="88">
        <v>-674.85662709335497</v>
      </c>
      <c r="AM70" s="88">
        <v>-2224.9920876567653</v>
      </c>
      <c r="AN70" s="88">
        <v>-1035.3162375505401</v>
      </c>
      <c r="AO70" s="88">
        <v>-2285.7683627413262</v>
      </c>
      <c r="AP70" s="88">
        <v>-478.91008350327274</v>
      </c>
      <c r="AQ70" s="88">
        <v>-3024.5314715664263</v>
      </c>
      <c r="AR70" s="88">
        <v>-2361.8419837321267</v>
      </c>
      <c r="AS70" s="88">
        <v>-2292.2425694479866</v>
      </c>
      <c r="AT70" s="88">
        <v>-1191.8209239367861</v>
      </c>
      <c r="AU70" s="89">
        <v>-2257.2287874747531</v>
      </c>
      <c r="AV70" s="34"/>
      <c r="AW70" s="128">
        <f t="shared" si="74"/>
        <v>-2142.4389592295061</v>
      </c>
      <c r="AX70" s="128">
        <f t="shared" si="75"/>
        <v>-2288.6899891139133</v>
      </c>
      <c r="AY70" s="128">
        <f t="shared" si="76"/>
        <v>-2211.880011924171</v>
      </c>
      <c r="AZ70" s="128">
        <f t="shared" si="77"/>
        <v>-2124.2331580330233</v>
      </c>
      <c r="BA70" s="128">
        <f t="shared" si="78"/>
        <v>-2064.5487130131205</v>
      </c>
      <c r="BB70" s="128">
        <f t="shared" si="79"/>
        <v>-2899.8487147501201</v>
      </c>
      <c r="BC70" s="100">
        <f t="shared" si="80"/>
        <v>-3321.0846002918661</v>
      </c>
      <c r="BD70" s="124"/>
      <c r="BE70" s="124"/>
      <c r="BF70" s="46"/>
      <c r="BG70" s="46"/>
      <c r="BH70" s="46">
        <v>0</v>
      </c>
      <c r="BI70" s="46">
        <v>-3.2818371502798982E-2</v>
      </c>
      <c r="BJ70" s="46">
        <v>0</v>
      </c>
      <c r="BK70" s="46">
        <v>0</v>
      </c>
      <c r="BL70" s="46">
        <v>0</v>
      </c>
      <c r="BM70" s="46">
        <v>1474.3173049380275</v>
      </c>
      <c r="BN70" s="46">
        <v>-3321.0846002918661</v>
      </c>
      <c r="BO70" s="123"/>
      <c r="BP70" s="46"/>
      <c r="BQ70" s="46"/>
      <c r="BR70" s="46"/>
      <c r="BT70" s="119"/>
      <c r="BU70" s="119"/>
    </row>
    <row r="71" spans="1:76">
      <c r="A71" s="35" t="s">
        <v>225</v>
      </c>
      <c r="B71" s="36" t="s">
        <v>178</v>
      </c>
      <c r="C71" s="88">
        <f>'Historical Financials USD_EN'!C71*'Historical Financials USD_EN'!$C$8</f>
        <v>-1415.965953318833</v>
      </c>
      <c r="D71" s="88">
        <v>-5629.8720000000003</v>
      </c>
      <c r="E71" s="88">
        <v>-3290.5638148854805</v>
      </c>
      <c r="F71" s="88">
        <v>-1626.1436242903901</v>
      </c>
      <c r="G71" s="88">
        <v>-1653.50775430005</v>
      </c>
      <c r="H71" s="88">
        <v>-3177.9897245669003</v>
      </c>
      <c r="I71" s="88">
        <v>-4035.8817301491999</v>
      </c>
      <c r="J71" s="88">
        <v>-5233.1987249969698</v>
      </c>
      <c r="K71" s="88">
        <v>-10042.553259153201</v>
      </c>
      <c r="L71" s="122">
        <v>-9109.8979501582035</v>
      </c>
      <c r="M71" s="122">
        <v>-4859.893083418785</v>
      </c>
      <c r="N71" s="122">
        <f t="shared" si="68"/>
        <v>-9109.8979501582035</v>
      </c>
      <c r="O71" s="122">
        <f t="shared" si="69"/>
        <v>-4859.893083418785</v>
      </c>
      <c r="P71" s="88">
        <v>-3.6469309010385875</v>
      </c>
      <c r="Q71" s="88">
        <v>-866.56630409402146</v>
      </c>
      <c r="R71" s="88">
        <v>-674.57101429748991</v>
      </c>
      <c r="S71" s="88">
        <f>F71-R71-Q71-P71</f>
        <v>-81.359374997840149</v>
      </c>
      <c r="T71" s="88">
        <v>-0.93437512403702738</v>
      </c>
      <c r="U71" s="88">
        <v>-732.20288927272293</v>
      </c>
      <c r="V71" s="88">
        <v>-919.90552950564006</v>
      </c>
      <c r="W71" s="88">
        <f>G71-V71-U71-T71</f>
        <v>-0.46496039764999397</v>
      </c>
      <c r="X71" s="88">
        <v>-318.93065924450531</v>
      </c>
      <c r="Y71" s="88">
        <v>-1170.7561329784041</v>
      </c>
      <c r="Z71" s="88">
        <v>-1423.5992105315158</v>
      </c>
      <c r="AA71" s="88">
        <v>-264.70372181247512</v>
      </c>
      <c r="AB71" s="88">
        <v>-264.65784217999999</v>
      </c>
      <c r="AC71" s="88">
        <v>-1494.8659742769</v>
      </c>
      <c r="AD71" s="88">
        <v>-1708.9436457074003</v>
      </c>
      <c r="AE71" s="88">
        <f>I71-AB71-AC71-AD71</f>
        <v>-567.41426798489965</v>
      </c>
      <c r="AF71" s="88">
        <v>-264.65820622841005</v>
      </c>
      <c r="AG71" s="88">
        <v>-2051.6007083867798</v>
      </c>
      <c r="AH71" s="88">
        <v>-2580.6919882833095</v>
      </c>
      <c r="AI71" s="88">
        <f t="shared" si="81"/>
        <v>-336.24782209847081</v>
      </c>
      <c r="AJ71" s="88">
        <v>-264.65805502341004</v>
      </c>
      <c r="AK71" s="88">
        <v>-3372.6820005402897</v>
      </c>
      <c r="AL71" s="88">
        <v>-4175.2745655292001</v>
      </c>
      <c r="AM71" s="88">
        <v>-2229.9386380603</v>
      </c>
      <c r="AN71" s="88">
        <v>-320.7641980885403</v>
      </c>
      <c r="AO71" s="88">
        <v>-4250.6472317150619</v>
      </c>
      <c r="AP71" s="88">
        <v>-2258.3985608903013</v>
      </c>
      <c r="AQ71" s="88">
        <v>-2280.0879594643002</v>
      </c>
      <c r="AR71" s="88">
        <v>-214.37176132022634</v>
      </c>
      <c r="AS71" s="88">
        <v>-2179.6603906088799</v>
      </c>
      <c r="AT71" s="88">
        <v>-1278.5929878290003</v>
      </c>
      <c r="AU71" s="89">
        <v>-1187.2679436606784</v>
      </c>
      <c r="AV71" s="34"/>
      <c r="AW71" s="128">
        <f t="shared" si="74"/>
        <v>-1759.5238164569</v>
      </c>
      <c r="AX71" s="128">
        <f t="shared" si="75"/>
        <v>-2276.3579136922999</v>
      </c>
      <c r="AY71" s="128">
        <f t="shared" si="76"/>
        <v>-2316.25891461519</v>
      </c>
      <c r="AZ71" s="128">
        <f t="shared" si="77"/>
        <v>-2916.9398103817803</v>
      </c>
      <c r="BA71" s="128">
        <f t="shared" si="78"/>
        <v>-3637.3400555636999</v>
      </c>
      <c r="BB71" s="128">
        <f t="shared" si="79"/>
        <v>-6405.2132035895002</v>
      </c>
      <c r="BC71" s="100">
        <f t="shared" si="80"/>
        <v>-4571.411429803602</v>
      </c>
      <c r="BD71" s="124"/>
      <c r="BE71" s="124"/>
      <c r="BF71" s="46"/>
      <c r="BG71" s="46"/>
      <c r="BH71" s="46">
        <v>0</v>
      </c>
      <c r="BI71" s="46">
        <v>0</v>
      </c>
      <c r="BJ71" s="46">
        <v>0</v>
      </c>
      <c r="BK71" s="46">
        <v>0</v>
      </c>
      <c r="BL71" s="46">
        <v>0</v>
      </c>
      <c r="BM71" s="46">
        <v>-120.75698538316374</v>
      </c>
      <c r="BN71" s="46">
        <v>-4571.411429803602</v>
      </c>
      <c r="BO71" s="123"/>
      <c r="BP71" s="46"/>
      <c r="BQ71" s="46"/>
      <c r="BR71" s="46"/>
      <c r="BT71" s="119"/>
      <c r="BU71" s="119"/>
    </row>
    <row r="72" spans="1:76">
      <c r="A72" s="35" t="s">
        <v>226</v>
      </c>
      <c r="B72" s="36" t="s">
        <v>178</v>
      </c>
      <c r="C72" s="199">
        <v>3824.5039999999999</v>
      </c>
      <c r="D72" s="88">
        <v>17223.786</v>
      </c>
      <c r="E72" s="88">
        <v>0</v>
      </c>
      <c r="F72" s="88">
        <v>0</v>
      </c>
      <c r="G72" s="88">
        <v>0</v>
      </c>
      <c r="H72" s="88">
        <v>0.53531446576118469</v>
      </c>
      <c r="I72" s="88">
        <v>0</v>
      </c>
      <c r="J72" s="88">
        <v>15504.14671434039</v>
      </c>
      <c r="K72" s="88">
        <v>15852.420697027823</v>
      </c>
      <c r="L72" s="122">
        <v>0</v>
      </c>
      <c r="M72" s="122">
        <v>0</v>
      </c>
      <c r="N72" s="122">
        <f t="shared" si="68"/>
        <v>0</v>
      </c>
      <c r="O72" s="122">
        <f t="shared" si="69"/>
        <v>0</v>
      </c>
      <c r="P72" s="88">
        <v>0</v>
      </c>
      <c r="Q72" s="88">
        <v>0</v>
      </c>
      <c r="R72" s="88">
        <v>0</v>
      </c>
      <c r="S72" s="88">
        <v>0</v>
      </c>
      <c r="T72" s="88">
        <v>0</v>
      </c>
      <c r="U72" s="88">
        <v>0</v>
      </c>
      <c r="V72" s="88">
        <v>0</v>
      </c>
      <c r="W72" s="88">
        <v>0</v>
      </c>
      <c r="X72" s="88">
        <v>0</v>
      </c>
      <c r="Y72" s="88">
        <v>0.53387999815177922</v>
      </c>
      <c r="Z72" s="88">
        <v>-7.504620552062988E-6</v>
      </c>
      <c r="AA72" s="88">
        <v>1.4419722299575807E-3</v>
      </c>
      <c r="AB72" s="88">
        <v>0</v>
      </c>
      <c r="AC72" s="88">
        <v>0</v>
      </c>
      <c r="AD72" s="88">
        <v>0</v>
      </c>
      <c r="AE72" s="88">
        <f>I72-AB72-AC72-AD72</f>
        <v>0</v>
      </c>
      <c r="AF72" s="88">
        <v>1.2895901252202988</v>
      </c>
      <c r="AG72" s="88">
        <v>0.71438790023040777</v>
      </c>
      <c r="AH72" s="88">
        <v>15482.966498967029</v>
      </c>
      <c r="AI72" s="88">
        <v>19.176237347908021</v>
      </c>
      <c r="AJ72" s="88">
        <v>7148.2880076440033</v>
      </c>
      <c r="AK72" s="88">
        <v>5850.4697464256078</v>
      </c>
      <c r="AL72" s="88">
        <v>2857.5008770953978</v>
      </c>
      <c r="AM72" s="88">
        <v>-3.8379341371860503</v>
      </c>
      <c r="AN72" s="88">
        <v>0</v>
      </c>
      <c r="AO72" s="88">
        <v>0</v>
      </c>
      <c r="AP72" s="88">
        <v>0</v>
      </c>
      <c r="AQ72" s="200">
        <v>0</v>
      </c>
      <c r="AR72" s="200">
        <v>0</v>
      </c>
      <c r="AS72" s="200">
        <v>0</v>
      </c>
      <c r="AT72" s="200">
        <v>0</v>
      </c>
      <c r="AU72" s="89">
        <v>0</v>
      </c>
      <c r="AV72" s="34"/>
      <c r="AW72" s="90">
        <f t="shared" si="74"/>
        <v>0</v>
      </c>
      <c r="AX72" s="154">
        <f t="shared" si="75"/>
        <v>0</v>
      </c>
      <c r="AY72" s="128">
        <f t="shared" si="76"/>
        <v>2.0039780254507065</v>
      </c>
      <c r="AZ72" s="128">
        <f t="shared" si="77"/>
        <v>15502.142736314938</v>
      </c>
      <c r="BA72" s="128">
        <f t="shared" si="78"/>
        <v>12998.757754069611</v>
      </c>
      <c r="BB72" s="128">
        <f t="shared" si="79"/>
        <v>2853.6629429582117</v>
      </c>
      <c r="BC72" s="201">
        <f t="shared" si="80"/>
        <v>0</v>
      </c>
      <c r="BD72" s="124"/>
      <c r="BE72" s="124"/>
      <c r="BF72" s="46"/>
      <c r="BG72" s="46"/>
      <c r="BH72" s="46">
        <v>0</v>
      </c>
      <c r="BI72" s="46">
        <v>0</v>
      </c>
      <c r="BJ72" s="46">
        <v>0</v>
      </c>
      <c r="BK72" s="46">
        <v>0</v>
      </c>
      <c r="BL72" s="46">
        <v>0</v>
      </c>
      <c r="BM72" s="46">
        <v>-13069.567826272558</v>
      </c>
      <c r="BN72" s="46">
        <v>0</v>
      </c>
      <c r="BO72" s="202"/>
      <c r="BP72" s="46"/>
      <c r="BQ72" s="46"/>
      <c r="BR72" s="46"/>
      <c r="BT72" s="119"/>
      <c r="BU72" s="119"/>
    </row>
    <row r="73" spans="1:76">
      <c r="A73" s="35" t="s">
        <v>227</v>
      </c>
      <c r="B73" s="36" t="s">
        <v>178</v>
      </c>
      <c r="C73" s="88">
        <v>0</v>
      </c>
      <c r="D73" s="88">
        <v>0</v>
      </c>
      <c r="E73" s="88">
        <v>0</v>
      </c>
      <c r="F73" s="88">
        <v>0</v>
      </c>
      <c r="G73" s="88">
        <v>14874.07167302</v>
      </c>
      <c r="H73" s="88">
        <v>0</v>
      </c>
      <c r="I73" s="88">
        <v>0</v>
      </c>
      <c r="J73" s="88"/>
      <c r="K73" s="88">
        <f>AM73+AK73+AJ73+AL73</f>
        <v>0</v>
      </c>
      <c r="L73" s="122">
        <v>-774.03123281999967</v>
      </c>
      <c r="M73" s="122">
        <v>678.78894000000003</v>
      </c>
      <c r="N73" s="122">
        <f t="shared" si="68"/>
        <v>-774.03123281999967</v>
      </c>
      <c r="O73" s="122">
        <f t="shared" si="69"/>
        <v>678.78894000000003</v>
      </c>
      <c r="P73" s="88">
        <v>0</v>
      </c>
      <c r="Q73" s="88">
        <v>0</v>
      </c>
      <c r="R73" s="88">
        <v>0</v>
      </c>
      <c r="S73" s="88">
        <v>0</v>
      </c>
      <c r="T73" s="88">
        <v>0</v>
      </c>
      <c r="U73" s="88">
        <v>0</v>
      </c>
      <c r="V73" s="88">
        <v>0</v>
      </c>
      <c r="W73" s="88">
        <f>G73-V73-U73-T73</f>
        <v>14874.07167302</v>
      </c>
      <c r="X73" s="88">
        <v>0</v>
      </c>
      <c r="Y73" s="88">
        <v>0</v>
      </c>
      <c r="Z73" s="88">
        <v>0</v>
      </c>
      <c r="AA73" s="88">
        <v>0</v>
      </c>
      <c r="AB73" s="88">
        <v>0</v>
      </c>
      <c r="AC73" s="88">
        <v>0</v>
      </c>
      <c r="AD73" s="88">
        <v>0</v>
      </c>
      <c r="AE73" s="88">
        <f>I73-AB73-AC73-AD73</f>
        <v>0</v>
      </c>
      <c r="AF73" s="88">
        <v>0</v>
      </c>
      <c r="AG73" s="88"/>
      <c r="AH73" s="88"/>
      <c r="AI73" s="88">
        <f>J73-AF73-AG73-AH73</f>
        <v>0</v>
      </c>
      <c r="AJ73" s="88">
        <v>0</v>
      </c>
      <c r="AK73" s="88">
        <v>0</v>
      </c>
      <c r="AL73" s="88">
        <v>0</v>
      </c>
      <c r="AM73" s="88">
        <v>0</v>
      </c>
      <c r="AN73" s="88">
        <v>0</v>
      </c>
      <c r="AO73" s="88">
        <v>0</v>
      </c>
      <c r="AP73" s="88">
        <v>0</v>
      </c>
      <c r="AQ73" s="88">
        <v>-774.03123281999967</v>
      </c>
      <c r="AR73" s="88">
        <v>678.78893982248007</v>
      </c>
      <c r="AS73" s="88">
        <v>1.7751995073922444E-7</v>
      </c>
      <c r="AT73" s="88">
        <v>0</v>
      </c>
      <c r="AU73" s="89">
        <v>0</v>
      </c>
      <c r="AV73" s="34"/>
      <c r="AW73" s="154">
        <f t="shared" si="74"/>
        <v>0</v>
      </c>
      <c r="AX73" s="154">
        <f t="shared" si="75"/>
        <v>0</v>
      </c>
      <c r="AY73" s="154">
        <f t="shared" si="76"/>
        <v>0</v>
      </c>
      <c r="AZ73" s="154">
        <f t="shared" si="77"/>
        <v>0</v>
      </c>
      <c r="BA73" s="154">
        <f t="shared" si="78"/>
        <v>0</v>
      </c>
      <c r="BB73" s="154">
        <f t="shared" si="79"/>
        <v>0</v>
      </c>
      <c r="BC73" s="201">
        <f t="shared" si="80"/>
        <v>0</v>
      </c>
      <c r="BD73" s="153"/>
      <c r="BE73" s="153"/>
      <c r="BF73" s="46"/>
      <c r="BG73" s="46"/>
      <c r="BH73" s="46">
        <v>0</v>
      </c>
      <c r="BI73" s="46">
        <v>0</v>
      </c>
      <c r="BJ73" s="46">
        <v>0</v>
      </c>
      <c r="BK73" s="46">
        <v>0</v>
      </c>
      <c r="BL73" s="46">
        <v>0</v>
      </c>
      <c r="BM73" s="46">
        <v>0</v>
      </c>
      <c r="BN73" s="46">
        <v>0</v>
      </c>
      <c r="BO73" s="203"/>
      <c r="BP73" s="46"/>
      <c r="BQ73" s="46"/>
      <c r="BR73" s="46"/>
      <c r="BT73" s="119"/>
      <c r="BU73" s="119"/>
    </row>
    <row r="74" spans="1:76">
      <c r="A74" s="169" t="s">
        <v>228</v>
      </c>
      <c r="B74" s="36" t="s">
        <v>178</v>
      </c>
      <c r="C74" s="88">
        <f t="shared" ref="C74:J74" si="83">SUM(C69:C73)</f>
        <v>4975.40657876162</v>
      </c>
      <c r="D74" s="88">
        <f t="shared" si="83"/>
        <v>-12234.710088818658</v>
      </c>
      <c r="E74" s="88">
        <f t="shared" si="83"/>
        <v>-32995.134644726539</v>
      </c>
      <c r="F74" s="88">
        <f t="shared" si="83"/>
        <v>-2139.6901671613746</v>
      </c>
      <c r="G74" s="88">
        <f t="shared" si="83"/>
        <v>18438.409310902942</v>
      </c>
      <c r="H74" s="88">
        <f t="shared" si="83"/>
        <v>-13652.779150239998</v>
      </c>
      <c r="I74" s="88">
        <f t="shared" si="83"/>
        <v>-20638.09942287609</v>
      </c>
      <c r="J74" s="88">
        <f t="shared" si="83"/>
        <v>5217.2399308925651</v>
      </c>
      <c r="K74" s="88">
        <f>SUM(K69:K73)</f>
        <v>-43858.637181562139</v>
      </c>
      <c r="L74" s="122">
        <f>SUM(L69:L73)</f>
        <v>-10422.945828916205</v>
      </c>
      <c r="M74" s="122">
        <f>SUM(M69:M73)</f>
        <v>-48958.887080272849</v>
      </c>
      <c r="N74" s="122">
        <f t="shared" si="68"/>
        <v>-10422.945828916203</v>
      </c>
      <c r="O74" s="122">
        <f t="shared" si="69"/>
        <v>-48958.887080272849</v>
      </c>
      <c r="P74" s="88">
        <f t="shared" ref="P74:AH74" si="84">SUM(P69:P73)</f>
        <v>-95.448316014791118</v>
      </c>
      <c r="Q74" s="88">
        <f t="shared" si="84"/>
        <v>-54.471646679361584</v>
      </c>
      <c r="R74" s="88">
        <f t="shared" si="84"/>
        <v>-485.72160817632198</v>
      </c>
      <c r="S74" s="88">
        <f t="shared" si="84"/>
        <v>-1504.048596290902</v>
      </c>
      <c r="T74" s="88">
        <f t="shared" si="84"/>
        <v>2121.2292661746187</v>
      </c>
      <c r="U74" s="88">
        <f t="shared" si="84"/>
        <v>766.94213558022932</v>
      </c>
      <c r="V74" s="88">
        <f t="shared" si="84"/>
        <v>1868.4623833256251</v>
      </c>
      <c r="W74" s="88">
        <f t="shared" si="84"/>
        <v>13681.775525822472</v>
      </c>
      <c r="X74" s="88">
        <f t="shared" si="84"/>
        <v>4839.8692800167719</v>
      </c>
      <c r="Y74" s="88">
        <f t="shared" si="84"/>
        <v>-14401.99348816945</v>
      </c>
      <c r="Z74" s="88">
        <f t="shared" si="84"/>
        <v>-4124.2672117779457</v>
      </c>
      <c r="AA74" s="88">
        <f t="shared" si="84"/>
        <v>33.628088062131852</v>
      </c>
      <c r="AB74" s="88">
        <f t="shared" si="84"/>
        <v>-14445.91030699343</v>
      </c>
      <c r="AC74" s="88">
        <v>-9692.4627895685226</v>
      </c>
      <c r="AD74" s="88">
        <f t="shared" si="84"/>
        <v>4065.7185556501504</v>
      </c>
      <c r="AE74" s="88">
        <f t="shared" si="84"/>
        <v>-565.4781929971914</v>
      </c>
      <c r="AF74" s="88">
        <f t="shared" si="84"/>
        <v>1795.1325333720222</v>
      </c>
      <c r="AG74" s="88">
        <f t="shared" si="84"/>
        <v>-7393.2522654084523</v>
      </c>
      <c r="AH74" s="88">
        <f t="shared" si="84"/>
        <v>12528.523035636834</v>
      </c>
      <c r="AI74" s="88">
        <f>J74-AF74-AG74-AH74</f>
        <v>-1713.1633727078388</v>
      </c>
      <c r="AJ74" s="88">
        <f t="shared" ref="AJ74:AQ74" si="85">SUM(AJ69:AJ73)</f>
        <v>9305.5824891262564</v>
      </c>
      <c r="AK74" s="88">
        <f t="shared" si="85"/>
        <v>-10889.173412301376</v>
      </c>
      <c r="AL74" s="88">
        <f t="shared" si="85"/>
        <v>-17052.745205400326</v>
      </c>
      <c r="AM74" s="88">
        <f t="shared" si="85"/>
        <v>-25222.301052986706</v>
      </c>
      <c r="AN74" s="88">
        <f t="shared" si="85"/>
        <v>-9421.5102508964956</v>
      </c>
      <c r="AO74" s="88">
        <f t="shared" si="85"/>
        <v>1171.0356366084015</v>
      </c>
      <c r="AP74" s="88">
        <f t="shared" si="85"/>
        <v>3168.4139462449575</v>
      </c>
      <c r="AQ74" s="88">
        <f t="shared" si="85"/>
        <v>-5340.8851608730665</v>
      </c>
      <c r="AR74" s="88">
        <v>-57742.241110251511</v>
      </c>
      <c r="AS74" s="88">
        <f>SUM(AS69:AS73)</f>
        <v>1442.0819378628551</v>
      </c>
      <c r="AT74" s="88">
        <f>SUM(AT69:AT73)</f>
        <v>4940.4288735389309</v>
      </c>
      <c r="AU74" s="89">
        <f>SUM(AU69:AU73)</f>
        <v>2400.8432185768743</v>
      </c>
      <c r="AV74" s="34"/>
      <c r="AW74" s="128">
        <f>SUM(AW69:AW73)</f>
        <v>-24138.373096561954</v>
      </c>
      <c r="AX74" s="128">
        <f t="shared" ref="AX74:BC74" si="86">SUM(AX69:AX73)</f>
        <v>3500.2403626529594</v>
      </c>
      <c r="AY74" s="128">
        <f t="shared" si="86"/>
        <v>-5598.1197320364299</v>
      </c>
      <c r="AZ74" s="128">
        <f t="shared" si="86"/>
        <v>10815.359662928993</v>
      </c>
      <c r="BA74" s="128">
        <f t="shared" si="86"/>
        <v>-1583.5909231751211</v>
      </c>
      <c r="BB74" s="128">
        <f t="shared" si="86"/>
        <v>-42275.046258387025</v>
      </c>
      <c r="BC74" s="100">
        <f t="shared" si="86"/>
        <v>-8250.474614288094</v>
      </c>
      <c r="BD74" s="124"/>
      <c r="BE74" s="124"/>
      <c r="BF74" s="46"/>
      <c r="BG74" s="46"/>
      <c r="BH74" s="46">
        <v>0</v>
      </c>
      <c r="BI74" s="46">
        <v>-3.2818371504617971E-2</v>
      </c>
      <c r="BJ74" s="46">
        <v>9.0002686192747205E-8</v>
      </c>
      <c r="BK74" s="46">
        <v>-8.9992681751027703E-8</v>
      </c>
      <c r="BL74" s="46">
        <v>-1.8189894035458565E-12</v>
      </c>
      <c r="BM74" s="46">
        <v>-69997.5711810067</v>
      </c>
      <c r="BN74" s="46">
        <v>-8250.474614288094</v>
      </c>
      <c r="BO74" s="123"/>
      <c r="BP74" s="46"/>
      <c r="BQ74" s="46"/>
      <c r="BR74" s="46"/>
      <c r="BT74" s="119"/>
      <c r="BU74" s="119"/>
    </row>
    <row r="75" spans="1:76">
      <c r="A75" s="35" t="s">
        <v>229</v>
      </c>
      <c r="B75" s="36" t="s">
        <v>178</v>
      </c>
      <c r="C75" s="88">
        <f>C76-C74</f>
        <v>2520.59342123838</v>
      </c>
      <c r="D75" s="88">
        <f>D76-D74</f>
        <v>-1360.2899111813422</v>
      </c>
      <c r="E75" s="88">
        <f>E76-E74</f>
        <v>635.57277063067886</v>
      </c>
      <c r="F75" s="88">
        <f>F76-F74</f>
        <v>-2775.756495640147</v>
      </c>
      <c r="G75" s="88">
        <f>G76-G74</f>
        <v>-179.9385127384885</v>
      </c>
      <c r="H75" s="88">
        <f t="shared" ref="H75:AB75" si="87">H76-H74</f>
        <v>-3025.9038045637008</v>
      </c>
      <c r="I75" s="88">
        <f>I76-I74</f>
        <v>2443.8040172785913</v>
      </c>
      <c r="J75" s="88">
        <f>J76-J74</f>
        <v>3344.2485363506439</v>
      </c>
      <c r="K75" s="88">
        <f>K76-K74</f>
        <v>1415.3991038072418</v>
      </c>
      <c r="L75" s="122">
        <f>L76-L74</f>
        <v>5538.1790415227497</v>
      </c>
      <c r="M75" s="122">
        <f>M76-M74</f>
        <v>-7025.0223987146601</v>
      </c>
      <c r="N75" s="122">
        <f t="shared" si="68"/>
        <v>5538.1790415227479</v>
      </c>
      <c r="O75" s="122">
        <f t="shared" si="69"/>
        <v>-7025.0223987146292</v>
      </c>
      <c r="P75" s="88">
        <f t="shared" si="87"/>
        <v>1084.1928844705371</v>
      </c>
      <c r="Q75" s="88">
        <f t="shared" si="87"/>
        <v>-2029.1327100947383</v>
      </c>
      <c r="R75" s="88">
        <f t="shared" si="87"/>
        <v>-272.61835885219239</v>
      </c>
      <c r="S75" s="88">
        <f t="shared" si="87"/>
        <v>-1558.1983111637514</v>
      </c>
      <c r="T75" s="88">
        <f t="shared" si="87"/>
        <v>437.82321334954668</v>
      </c>
      <c r="U75" s="88">
        <f t="shared" si="87"/>
        <v>-660.14005679888544</v>
      </c>
      <c r="V75" s="88">
        <f t="shared" si="87"/>
        <v>-64.535424024294571</v>
      </c>
      <c r="W75" s="88">
        <f t="shared" si="87"/>
        <v>106.91375473514199</v>
      </c>
      <c r="X75" s="88">
        <f t="shared" si="87"/>
        <v>38.682668464474773</v>
      </c>
      <c r="Y75" s="88">
        <f t="shared" si="87"/>
        <v>-819.14423130243085</v>
      </c>
      <c r="Z75" s="88">
        <f t="shared" si="87"/>
        <v>-2576.8626039879146</v>
      </c>
      <c r="AA75" s="88">
        <f t="shared" si="87"/>
        <v>331.40454389066394</v>
      </c>
      <c r="AB75" s="88">
        <f t="shared" si="87"/>
        <v>1157.6929479727496</v>
      </c>
      <c r="AC75" s="88">
        <v>-26.033791732657846</v>
      </c>
      <c r="AD75" s="88">
        <f>AD76-AD74</f>
        <v>3039.8127175431869</v>
      </c>
      <c r="AE75" s="88">
        <f>AE76-AE74</f>
        <v>-1727.6345454717839</v>
      </c>
      <c r="AF75" s="88">
        <f>AF76-AF74</f>
        <v>2360.1251308524015</v>
      </c>
      <c r="AG75" s="88">
        <f>AG76-AG74</f>
        <v>-408.16717663041436</v>
      </c>
      <c r="AH75" s="88">
        <f>AH76-AH74</f>
        <v>436.18163337620354</v>
      </c>
      <c r="AI75" s="88">
        <f>J75-AF75-AG75-AH75</f>
        <v>956.10894875245322</v>
      </c>
      <c r="AJ75" s="88">
        <f t="shared" ref="AJ75:AQ75" si="88">AJ76-AJ74</f>
        <v>2139.3011117757014</v>
      </c>
      <c r="AK75" s="88">
        <f t="shared" si="88"/>
        <v>-2471.3981186459114</v>
      </c>
      <c r="AL75" s="88">
        <f t="shared" si="88"/>
        <v>1429.6962363607781</v>
      </c>
      <c r="AM75" s="88">
        <f t="shared" si="88"/>
        <v>317.79987431668633</v>
      </c>
      <c r="AN75" s="88">
        <f t="shared" si="88"/>
        <v>967.19597399748818</v>
      </c>
      <c r="AO75" s="88">
        <f t="shared" si="88"/>
        <v>1671.7670606676838</v>
      </c>
      <c r="AP75" s="88">
        <f t="shared" si="88"/>
        <v>1474.8211032989739</v>
      </c>
      <c r="AQ75" s="88">
        <f t="shared" si="88"/>
        <v>1424.394903558602</v>
      </c>
      <c r="AR75" s="88">
        <v>-19190.25413750302</v>
      </c>
      <c r="AS75" s="88">
        <f>AS76-AS74</f>
        <v>10199.340013100587</v>
      </c>
      <c r="AT75" s="88">
        <f>AT76-AT74</f>
        <v>-5161.032752102783</v>
      </c>
      <c r="AU75" s="89">
        <f>AU76-AU74</f>
        <v>7126.924477790586</v>
      </c>
      <c r="AV75" s="34"/>
      <c r="AW75" s="128">
        <f>AB75+AC75</f>
        <v>1131.6591562400918</v>
      </c>
      <c r="AX75" s="128">
        <f>AD75+AE75</f>
        <v>1312.178172071403</v>
      </c>
      <c r="AY75" s="128">
        <f>AF75+AG75</f>
        <v>1951.9579542219872</v>
      </c>
      <c r="AZ75" s="128">
        <f>AH75+AI75</f>
        <v>1392.2905821286568</v>
      </c>
      <c r="BA75" s="128">
        <f>AJ75+AK75</f>
        <v>-332.09700687020995</v>
      </c>
      <c r="BB75" s="128">
        <f>AL75+AM75</f>
        <v>1747.4961106774645</v>
      </c>
      <c r="BC75" s="100">
        <f>AN75+AO75</f>
        <v>2638.963034665172</v>
      </c>
      <c r="BD75" s="124"/>
      <c r="BE75" s="124"/>
      <c r="BF75" s="46"/>
      <c r="BG75" s="46"/>
      <c r="BH75" s="46">
        <v>5.4569682106375694E-12</v>
      </c>
      <c r="BI75" s="46">
        <v>3.2818371505072719E-2</v>
      </c>
      <c r="BJ75" s="46">
        <v>-9.0002686192747205E-8</v>
      </c>
      <c r="BK75" s="46">
        <v>8.9990862761624157E-8</v>
      </c>
      <c r="BL75" s="46">
        <v>0</v>
      </c>
      <c r="BM75" s="46">
        <v>-16352.718299252763</v>
      </c>
      <c r="BN75" s="46">
        <v>2638.963034665172</v>
      </c>
      <c r="BO75" s="123"/>
      <c r="BP75" s="46"/>
      <c r="BQ75" s="46"/>
      <c r="BR75" s="46"/>
      <c r="BT75" s="119"/>
      <c r="BU75" s="119"/>
    </row>
    <row r="76" spans="1:76">
      <c r="A76" s="169" t="s">
        <v>230</v>
      </c>
      <c r="B76" s="36" t="s">
        <v>178</v>
      </c>
      <c r="C76" s="171">
        <f>-C48+37540</f>
        <v>7496</v>
      </c>
      <c r="D76" s="204">
        <f t="shared" ref="D76:M76" si="89">-D48+C48</f>
        <v>-13595</v>
      </c>
      <c r="E76" s="171">
        <f t="shared" si="89"/>
        <v>-32359.56187409586</v>
      </c>
      <c r="F76" s="171">
        <f t="shared" si="89"/>
        <v>-4915.4466628015216</v>
      </c>
      <c r="G76" s="171">
        <f t="shared" si="89"/>
        <v>18258.470798164453</v>
      </c>
      <c r="H76" s="171">
        <f t="shared" si="89"/>
        <v>-16678.682954803699</v>
      </c>
      <c r="I76" s="171">
        <f t="shared" si="89"/>
        <v>-18194.295405597499</v>
      </c>
      <c r="J76" s="171">
        <f t="shared" si="89"/>
        <v>8561.488467243209</v>
      </c>
      <c r="K76" s="171">
        <f t="shared" si="89"/>
        <v>-42443.238077754897</v>
      </c>
      <c r="L76" s="96">
        <f t="shared" si="89"/>
        <v>-4884.7667873934552</v>
      </c>
      <c r="M76" s="96">
        <f t="shared" si="89"/>
        <v>-55983.909478987509</v>
      </c>
      <c r="N76" s="96">
        <f t="shared" si="68"/>
        <v>-4884.7667873934552</v>
      </c>
      <c r="O76" s="96">
        <f t="shared" si="69"/>
        <v>-55983.90947898748</v>
      </c>
      <c r="P76" s="171">
        <f>-P48+E48</f>
        <v>988.74456845574605</v>
      </c>
      <c r="Q76" s="171">
        <f t="shared" ref="Q76:AB76" si="90">-Q48+P48</f>
        <v>-2083.6043567740999</v>
      </c>
      <c r="R76" s="171">
        <f t="shared" si="90"/>
        <v>-758.33996702851437</v>
      </c>
      <c r="S76" s="171">
        <f t="shared" si="90"/>
        <v>-3062.2469074546534</v>
      </c>
      <c r="T76" s="171">
        <f t="shared" si="90"/>
        <v>2559.0524795241654</v>
      </c>
      <c r="U76" s="171">
        <f t="shared" si="90"/>
        <v>106.80207878134388</v>
      </c>
      <c r="V76" s="171">
        <f t="shared" si="90"/>
        <v>1803.9269593013305</v>
      </c>
      <c r="W76" s="171">
        <f t="shared" si="90"/>
        <v>13788.689280557614</v>
      </c>
      <c r="X76" s="171">
        <f t="shared" si="90"/>
        <v>4878.5519484812467</v>
      </c>
      <c r="Y76" s="171">
        <f t="shared" si="90"/>
        <v>-15221.137719471881</v>
      </c>
      <c r="Z76" s="171">
        <f t="shared" si="90"/>
        <v>-6701.1298157658603</v>
      </c>
      <c r="AA76" s="171">
        <f t="shared" si="90"/>
        <v>365.03263195279578</v>
      </c>
      <c r="AB76" s="171">
        <f t="shared" si="90"/>
        <v>-13288.21735902068</v>
      </c>
      <c r="AC76" s="171">
        <v>-9718.4965813011804</v>
      </c>
      <c r="AD76" s="171">
        <f t="shared" ref="AD76:AQ76" si="91">-AD48+AC48</f>
        <v>7105.5312731933373</v>
      </c>
      <c r="AE76" s="171">
        <f t="shared" si="91"/>
        <v>-2293.1127384689753</v>
      </c>
      <c r="AF76" s="171">
        <f t="shared" si="91"/>
        <v>4155.2576642244239</v>
      </c>
      <c r="AG76" s="171">
        <f t="shared" si="91"/>
        <v>-7801.4194420388667</v>
      </c>
      <c r="AH76" s="171">
        <f t="shared" si="91"/>
        <v>12964.704669013037</v>
      </c>
      <c r="AI76" s="171">
        <f t="shared" si="91"/>
        <v>-757.05442395538557</v>
      </c>
      <c r="AJ76" s="171">
        <f t="shared" si="91"/>
        <v>11444.883600901958</v>
      </c>
      <c r="AK76" s="171">
        <f t="shared" si="91"/>
        <v>-13360.571530947287</v>
      </c>
      <c r="AL76" s="171">
        <f t="shared" si="91"/>
        <v>-15623.048969039548</v>
      </c>
      <c r="AM76" s="171">
        <f t="shared" si="91"/>
        <v>-24904.50117867002</v>
      </c>
      <c r="AN76" s="171">
        <f t="shared" si="91"/>
        <v>-8454.3142768990074</v>
      </c>
      <c r="AO76" s="171">
        <f t="shared" si="91"/>
        <v>2842.8026972760854</v>
      </c>
      <c r="AP76" s="171">
        <f t="shared" si="91"/>
        <v>4643.2350495439314</v>
      </c>
      <c r="AQ76" s="171">
        <f t="shared" si="91"/>
        <v>-3916.4902573144645</v>
      </c>
      <c r="AR76" s="171">
        <v>-76932.49524775453</v>
      </c>
      <c r="AS76" s="171">
        <f>-AS48+AR48</f>
        <v>11641.421950963442</v>
      </c>
      <c r="AT76" s="171">
        <f>-AT48+AS48</f>
        <v>-220.60387856385205</v>
      </c>
      <c r="AU76" s="97">
        <f>-AU48+AT48</f>
        <v>9527.7676963674603</v>
      </c>
      <c r="AV76" s="34"/>
      <c r="AW76" s="102">
        <f>AB76+AC76</f>
        <v>-23006.713940321861</v>
      </c>
      <c r="AX76" s="128">
        <f>AD76+AE76</f>
        <v>4812.418534724362</v>
      </c>
      <c r="AY76" s="128">
        <f>AF76+AG76</f>
        <v>-3646.1617778144428</v>
      </c>
      <c r="AZ76" s="128">
        <f>AH76+AI76</f>
        <v>12207.650245057652</v>
      </c>
      <c r="BA76" s="128">
        <f>AJ76+AK76</f>
        <v>-1915.6879300453293</v>
      </c>
      <c r="BB76" s="128">
        <f>AL76+AM76</f>
        <v>-40527.550147709568</v>
      </c>
      <c r="BC76" s="100">
        <f>AN76+AO76</f>
        <v>-5611.511579622922</v>
      </c>
      <c r="BD76" s="167"/>
      <c r="BE76" s="167"/>
      <c r="BF76" s="46"/>
      <c r="BG76" s="46"/>
      <c r="BH76" s="46">
        <v>0</v>
      </c>
      <c r="BI76" s="46">
        <v>0</v>
      </c>
      <c r="BJ76" s="46">
        <v>0</v>
      </c>
      <c r="BK76" s="46">
        <v>0</v>
      </c>
      <c r="BL76" s="46">
        <v>0</v>
      </c>
      <c r="BM76" s="46">
        <v>-86350.289480259467</v>
      </c>
      <c r="BN76" s="46">
        <v>-5611.511579622922</v>
      </c>
      <c r="BO76" s="198"/>
      <c r="BP76" s="46"/>
      <c r="BQ76" s="46"/>
      <c r="BR76" s="46"/>
      <c r="BT76" s="119"/>
      <c r="BU76" s="119"/>
    </row>
    <row r="77" spans="1:76" s="34" customFormat="1" hidden="1" outlineLevel="1">
      <c r="A77" s="187" t="s">
        <v>122</v>
      </c>
      <c r="B77" s="188"/>
      <c r="C77" s="105"/>
      <c r="D77" s="105"/>
      <c r="E77" s="105"/>
      <c r="F77" s="105"/>
      <c r="G77" s="105"/>
      <c r="H77" s="105"/>
      <c r="I77" s="105"/>
      <c r="J77" s="105"/>
      <c r="K77" s="105"/>
      <c r="L77" s="106"/>
      <c r="M77" s="106"/>
      <c r="N77" s="106"/>
      <c r="O77" s="106"/>
      <c r="P77" s="105">
        <f>E48-P48-P76</f>
        <v>0</v>
      </c>
      <c r="Q77" s="105">
        <f>P48-Q48-Q76</f>
        <v>0</v>
      </c>
      <c r="R77" s="105">
        <f>Q48-R48-R76</f>
        <v>0</v>
      </c>
      <c r="S77" s="105">
        <f>R48-S48-S76</f>
        <v>0</v>
      </c>
      <c r="T77" s="105">
        <f>S48-T48-T76</f>
        <v>0</v>
      </c>
      <c r="U77" s="105">
        <f t="shared" ref="U77:AB77" si="92">P48-SUM(Q76:U76)-U48</f>
        <v>0</v>
      </c>
      <c r="V77" s="105">
        <f t="shared" si="92"/>
        <v>0</v>
      </c>
      <c r="W77" s="105">
        <f t="shared" si="92"/>
        <v>0</v>
      </c>
      <c r="X77" s="105">
        <f t="shared" si="92"/>
        <v>0</v>
      </c>
      <c r="Y77" s="105">
        <f t="shared" si="92"/>
        <v>0</v>
      </c>
      <c r="Z77" s="105">
        <f t="shared" si="92"/>
        <v>0</v>
      </c>
      <c r="AA77" s="105">
        <f t="shared" si="92"/>
        <v>0</v>
      </c>
      <c r="AB77" s="105">
        <f t="shared" si="92"/>
        <v>0</v>
      </c>
      <c r="AC77" s="105">
        <v>0</v>
      </c>
      <c r="AD77" s="105">
        <f t="shared" ref="AD77:AU77" si="93">Y48-SUM(Z76:AD76)-AD48</f>
        <v>0</v>
      </c>
      <c r="AE77" s="105">
        <f t="shared" si="93"/>
        <v>0</v>
      </c>
      <c r="AF77" s="105">
        <f t="shared" si="93"/>
        <v>0</v>
      </c>
      <c r="AG77" s="105">
        <f t="shared" si="93"/>
        <v>0</v>
      </c>
      <c r="AH77" s="105">
        <f t="shared" si="93"/>
        <v>0</v>
      </c>
      <c r="AI77" s="105">
        <f t="shared" si="93"/>
        <v>0</v>
      </c>
      <c r="AJ77" s="105">
        <f t="shared" si="93"/>
        <v>0</v>
      </c>
      <c r="AK77" s="105">
        <f t="shared" si="93"/>
        <v>0</v>
      </c>
      <c r="AL77" s="105">
        <f t="shared" si="93"/>
        <v>0</v>
      </c>
      <c r="AM77" s="105">
        <f t="shared" si="93"/>
        <v>0</v>
      </c>
      <c r="AN77" s="105">
        <f t="shared" si="93"/>
        <v>0</v>
      </c>
      <c r="AO77" s="105">
        <f t="shared" si="93"/>
        <v>0</v>
      </c>
      <c r="AP77" s="105">
        <f t="shared" si="93"/>
        <v>0</v>
      </c>
      <c r="AQ77" s="105">
        <f t="shared" si="93"/>
        <v>0</v>
      </c>
      <c r="AR77" s="105">
        <f t="shared" si="93"/>
        <v>0</v>
      </c>
      <c r="AS77" s="105">
        <f t="shared" si="93"/>
        <v>0</v>
      </c>
      <c r="AT77" s="105">
        <f t="shared" si="93"/>
        <v>0</v>
      </c>
      <c r="AU77" s="107">
        <f t="shared" si="93"/>
        <v>0</v>
      </c>
      <c r="AW77" s="205">
        <f>AB77+AC77</f>
        <v>0</v>
      </c>
      <c r="AX77" s="154">
        <f>AD77+AE77</f>
        <v>0</v>
      </c>
      <c r="AY77" s="154">
        <f>AE77+AF77</f>
        <v>0</v>
      </c>
      <c r="AZ77" s="154">
        <f>AF77+AG77</f>
        <v>0</v>
      </c>
      <c r="BA77" s="154">
        <f>AG77+AH77</f>
        <v>0</v>
      </c>
      <c r="BB77" s="154">
        <f>AH77+AI77</f>
        <v>0</v>
      </c>
      <c r="BC77" s="201">
        <f>AI77+AJ77</f>
        <v>0</v>
      </c>
      <c r="BD77" s="206"/>
      <c r="BE77" s="206"/>
      <c r="BH77" s="34">
        <v>0</v>
      </c>
      <c r="BI77" s="34">
        <v>0</v>
      </c>
      <c r="BJ77" s="34">
        <v>0</v>
      </c>
      <c r="BK77" s="34">
        <v>0</v>
      </c>
      <c r="BL77" s="34">
        <v>0</v>
      </c>
      <c r="BM77" s="34">
        <v>-0.28592368094590709</v>
      </c>
      <c r="BN77" s="34">
        <v>0</v>
      </c>
      <c r="BO77" s="103"/>
    </row>
    <row r="78" spans="1:76" s="66" customFormat="1" collapsed="1">
      <c r="A78" s="61" t="s">
        <v>231</v>
      </c>
      <c r="B78" s="36" t="s">
        <v>78</v>
      </c>
      <c r="C78" s="63">
        <f t="shared" ref="C78:K78" si="94">C65/C56</f>
        <v>0.16670806040109207</v>
      </c>
      <c r="D78" s="63">
        <f t="shared" si="94"/>
        <v>9.8118194900092284E-2</v>
      </c>
      <c r="E78" s="63">
        <f t="shared" si="94"/>
        <v>0.12148033715433271</v>
      </c>
      <c r="F78" s="63">
        <f t="shared" si="94"/>
        <v>7.7788987123714862E-2</v>
      </c>
      <c r="G78" s="63">
        <f t="shared" si="94"/>
        <v>0.16906255548444477</v>
      </c>
      <c r="H78" s="63">
        <f t="shared" si="94"/>
        <v>0.16509952047323315</v>
      </c>
      <c r="I78" s="63">
        <f t="shared" si="94"/>
        <v>0.14431989537511164</v>
      </c>
      <c r="J78" s="63">
        <f t="shared" si="94"/>
        <v>0.15795922838997384</v>
      </c>
      <c r="K78" s="63">
        <f t="shared" si="94"/>
        <v>0.131235948320366</v>
      </c>
      <c r="L78" s="64">
        <f>L65/L56</f>
        <v>0.17772949371344784</v>
      </c>
      <c r="M78" s="64">
        <f>M65/M56</f>
        <v>0.14328717561345067</v>
      </c>
      <c r="N78" s="64">
        <f t="shared" ref="N78:O78" si="95">N65/N56</f>
        <v>0.17772949371344784</v>
      </c>
      <c r="O78" s="64">
        <f t="shared" si="95"/>
        <v>0.14328717561345067</v>
      </c>
      <c r="P78" s="63">
        <f>P65/P56*4</f>
        <v>7.1520025569544218E-2</v>
      </c>
      <c r="Q78" s="63">
        <f t="shared" ref="Q78:AU78" si="96">Q65/Q56*4</f>
        <v>0.13895150566073708</v>
      </c>
      <c r="R78" s="63">
        <f t="shared" si="96"/>
        <v>6.8938990329829572E-2</v>
      </c>
      <c r="S78" s="63">
        <f t="shared" si="96"/>
        <v>4.5362254763945946E-2</v>
      </c>
      <c r="T78" s="63">
        <f t="shared" si="96"/>
        <v>0.14277737911331789</v>
      </c>
      <c r="U78" s="63">
        <f t="shared" si="96"/>
        <v>0.24415231459161246</v>
      </c>
      <c r="V78" s="63">
        <f t="shared" si="96"/>
        <v>0.19449483265200374</v>
      </c>
      <c r="W78" s="63">
        <f t="shared" si="96"/>
        <v>9.4721710699928255E-2</v>
      </c>
      <c r="X78" s="63">
        <f t="shared" si="96"/>
        <v>0.28912256565749378</v>
      </c>
      <c r="Y78" s="63">
        <f t="shared" si="96"/>
        <v>0.17079982573963565</v>
      </c>
      <c r="Z78" s="63">
        <f t="shared" si="96"/>
        <v>7.1034976032095437E-2</v>
      </c>
      <c r="AA78" s="63">
        <f t="shared" si="96"/>
        <v>0.18108038618948621</v>
      </c>
      <c r="AB78" s="63">
        <f t="shared" si="96"/>
        <v>0.1313447792116105</v>
      </c>
      <c r="AC78" s="63">
        <f t="shared" si="96"/>
        <v>8.3579382065747623E-2</v>
      </c>
      <c r="AD78" s="63">
        <f t="shared" si="96"/>
        <v>0.24500849823054227</v>
      </c>
      <c r="AE78" s="63">
        <f t="shared" si="96"/>
        <v>0.13527101233965433</v>
      </c>
      <c r="AF78" s="63">
        <f t="shared" si="96"/>
        <v>0.18354889847235473</v>
      </c>
      <c r="AG78" s="63">
        <f t="shared" si="96"/>
        <v>0.18895329977283021</v>
      </c>
      <c r="AH78" s="63">
        <f t="shared" si="96"/>
        <v>0.13448827942391331</v>
      </c>
      <c r="AI78" s="63">
        <f t="shared" si="96"/>
        <v>0.15522646470914964</v>
      </c>
      <c r="AJ78" s="63">
        <f t="shared" si="96"/>
        <v>0.17037167731063316</v>
      </c>
      <c r="AK78" s="63">
        <f t="shared" si="96"/>
        <v>0.13716220398458134</v>
      </c>
      <c r="AL78" s="63">
        <f t="shared" si="96"/>
        <v>0.15842805599819629</v>
      </c>
      <c r="AM78" s="63">
        <f t="shared" si="96"/>
        <v>0.13465975178523576</v>
      </c>
      <c r="AN78" s="63">
        <f t="shared" si="96"/>
        <v>0.13121377183962485</v>
      </c>
      <c r="AO78" s="63">
        <f t="shared" si="96"/>
        <v>0.20246895340859281</v>
      </c>
      <c r="AP78" s="63">
        <f t="shared" si="96"/>
        <v>0.21513133385475394</v>
      </c>
      <c r="AQ78" s="63">
        <f t="shared" si="96"/>
        <v>0.13839917619766667</v>
      </c>
      <c r="AR78" s="63">
        <f t="shared" si="96"/>
        <v>0.12606908270783104</v>
      </c>
      <c r="AS78" s="63">
        <f t="shared" si="96"/>
        <v>0.12190640718598131</v>
      </c>
      <c r="AT78" s="63">
        <f t="shared" si="96"/>
        <v>0.14006078322938761</v>
      </c>
      <c r="AU78" s="65">
        <f t="shared" si="96"/>
        <v>0.15975059777829964</v>
      </c>
      <c r="AV78" s="98"/>
      <c r="AW78" s="159"/>
      <c r="AX78" s="159"/>
      <c r="AY78" s="159"/>
      <c r="AZ78" s="159"/>
      <c r="BA78" s="159"/>
      <c r="BB78" s="159"/>
      <c r="BC78" s="160"/>
      <c r="BD78" s="193"/>
      <c r="BE78" s="193"/>
      <c r="BF78" s="46"/>
      <c r="BG78" s="46"/>
      <c r="BH78" s="46">
        <v>-0.23544582629295421</v>
      </c>
      <c r="BI78" s="46">
        <v>-0.27189551337846313</v>
      </c>
      <c r="BJ78" s="46">
        <v>-0.28113057330074898</v>
      </c>
      <c r="BK78" s="46">
        <v>-0.28278519836353488</v>
      </c>
      <c r="BL78" s="46">
        <v>-0.24301920970929705</v>
      </c>
      <c r="BM78" s="46">
        <v>-0.24973225366019514</v>
      </c>
      <c r="BN78" s="46">
        <v>0</v>
      </c>
      <c r="BO78" s="207"/>
      <c r="BP78" s="46"/>
      <c r="BQ78" s="46"/>
      <c r="BR78" s="46"/>
      <c r="BV78" s="34"/>
      <c r="BW78" s="34"/>
      <c r="BX78" s="34"/>
    </row>
    <row r="79" spans="1:76">
      <c r="A79" s="6" t="s">
        <v>232</v>
      </c>
      <c r="B79" s="240" t="s">
        <v>78</v>
      </c>
      <c r="C79" s="63">
        <f t="shared" ref="C79:AB79" si="97">C68/C16</f>
        <v>0.15696000744337713</v>
      </c>
      <c r="D79" s="63">
        <f t="shared" si="97"/>
        <v>0.26909329577936492</v>
      </c>
      <c r="E79" s="63">
        <f t="shared" si="97"/>
        <v>0.19772228962292304</v>
      </c>
      <c r="F79" s="63">
        <f t="shared" si="97"/>
        <v>0.1918741908894874</v>
      </c>
      <c r="G79" s="63">
        <f t="shared" si="97"/>
        <v>0.25474482485711042</v>
      </c>
      <c r="H79" s="63">
        <f t="shared" si="97"/>
        <v>0.20048844641434532</v>
      </c>
      <c r="I79" s="63">
        <f t="shared" si="97"/>
        <v>0.25447164665415756</v>
      </c>
      <c r="J79" s="63">
        <f t="shared" si="97"/>
        <v>0.28200855979974809</v>
      </c>
      <c r="K79" s="63">
        <f t="shared" si="97"/>
        <v>0.25492288559355786</v>
      </c>
      <c r="L79" s="390">
        <f t="shared" si="97"/>
        <v>0.34807708180197844</v>
      </c>
      <c r="M79" s="64">
        <f t="shared" si="97"/>
        <v>0.49887212816153564</v>
      </c>
      <c r="N79" s="390">
        <f t="shared" si="97"/>
        <v>0.34807708180197844</v>
      </c>
      <c r="O79" s="390">
        <f t="shared" si="97"/>
        <v>0.49887212816153559</v>
      </c>
      <c r="P79" s="63">
        <f t="shared" si="97"/>
        <v>0.13986675265272627</v>
      </c>
      <c r="Q79" s="63">
        <f t="shared" si="97"/>
        <v>0.20790492624418874</v>
      </c>
      <c r="R79" s="63">
        <f t="shared" si="97"/>
        <v>0.23468262380764701</v>
      </c>
      <c r="S79" s="63">
        <f t="shared" si="97"/>
        <v>0.16315693770585815</v>
      </c>
      <c r="T79" s="63">
        <f t="shared" si="97"/>
        <v>0.1532357075623868</v>
      </c>
      <c r="U79" s="63">
        <f t="shared" si="97"/>
        <v>0.20615083730638228</v>
      </c>
      <c r="V79" s="63">
        <f t="shared" si="97"/>
        <v>0.18951092880014958</v>
      </c>
      <c r="W79" s="63">
        <f t="shared" si="97"/>
        <v>0.46454706696905129</v>
      </c>
      <c r="X79" s="63">
        <f t="shared" si="97"/>
        <v>0.18359771268260158</v>
      </c>
      <c r="Y79" s="63">
        <f t="shared" si="97"/>
        <v>0.14791990872331462</v>
      </c>
      <c r="Z79" s="63">
        <f t="shared" si="97"/>
        <v>0.21624683379582627</v>
      </c>
      <c r="AA79" s="63">
        <f t="shared" si="97"/>
        <v>0.24878932162973433</v>
      </c>
      <c r="AB79" s="63">
        <f t="shared" si="97"/>
        <v>0.27061381220970548</v>
      </c>
      <c r="AC79" s="63">
        <v>0.20748434848118247</v>
      </c>
      <c r="AD79" s="63">
        <f t="shared" ref="AD79:AU79" si="98">AD68/AD16</f>
        <v>0.23345812597859505</v>
      </c>
      <c r="AE79" s="63">
        <f t="shared" si="98"/>
        <v>0.30902845438330723</v>
      </c>
      <c r="AF79" s="63">
        <f t="shared" si="98"/>
        <v>0.30005015752330849</v>
      </c>
      <c r="AG79" s="63">
        <f t="shared" si="98"/>
        <v>0.26264207324094946</v>
      </c>
      <c r="AH79" s="63">
        <f t="shared" si="98"/>
        <v>0.26741526609873656</v>
      </c>
      <c r="AI79" s="63">
        <f t="shared" si="98"/>
        <v>0.29740487166448198</v>
      </c>
      <c r="AJ79" s="63">
        <f t="shared" si="98"/>
        <v>0.23088736004852534</v>
      </c>
      <c r="AK79" s="63">
        <f t="shared" si="98"/>
        <v>0.25691455685160258</v>
      </c>
      <c r="AL79" s="63">
        <f t="shared" si="98"/>
        <v>0.19176096994138131</v>
      </c>
      <c r="AM79" s="63">
        <f t="shared" si="98"/>
        <v>0.32901990948355353</v>
      </c>
      <c r="AN79" s="63">
        <f t="shared" si="98"/>
        <v>0.47262183395292662</v>
      </c>
      <c r="AO79" s="63">
        <f t="shared" si="98"/>
        <v>0.29961419288784014</v>
      </c>
      <c r="AP79" s="63">
        <f t="shared" si="98"/>
        <v>0.2871706242139288</v>
      </c>
      <c r="AQ79" s="63">
        <f t="shared" si="98"/>
        <v>0.34253356538738294</v>
      </c>
      <c r="AR79" s="63">
        <f t="shared" si="98"/>
        <v>0.86008362060722465</v>
      </c>
      <c r="AS79" s="63">
        <f t="shared" si="98"/>
        <v>0.2981601224810399</v>
      </c>
      <c r="AT79" s="63">
        <f t="shared" si="98"/>
        <v>0.27522227702867968</v>
      </c>
      <c r="AU79" s="65">
        <f t="shared" si="98"/>
        <v>0.57596478262784923</v>
      </c>
      <c r="AV79" s="98"/>
      <c r="AW79" s="214">
        <f t="shared" ref="AW79:BD79" si="99">AW68/AW16</f>
        <v>0.23544582629295421</v>
      </c>
      <c r="AX79" s="214">
        <f t="shared" si="99"/>
        <v>0.27189551337846313</v>
      </c>
      <c r="AY79" s="214">
        <f t="shared" si="99"/>
        <v>0.28113057330074898</v>
      </c>
      <c r="AZ79" s="214">
        <f t="shared" si="99"/>
        <v>0.28278519836353488</v>
      </c>
      <c r="BA79" s="214">
        <f t="shared" si="99"/>
        <v>0.2442492457716432</v>
      </c>
      <c r="BB79" s="214">
        <f t="shared" si="99"/>
        <v>0.26328750173643239</v>
      </c>
      <c r="BC79" s="161">
        <f t="shared" si="99"/>
        <v>0.38477859782022356</v>
      </c>
      <c r="BD79" s="214" t="e">
        <f t="shared" si="99"/>
        <v>#DIV/0!</v>
      </c>
      <c r="BE79" s="214"/>
      <c r="BF79" s="46"/>
      <c r="BG79" s="46"/>
      <c r="BH79" s="46"/>
      <c r="BI79" s="46"/>
      <c r="BJ79" s="46"/>
      <c r="BK79" s="46"/>
      <c r="BL79" s="46"/>
      <c r="BM79" s="46"/>
      <c r="BN79" s="46"/>
      <c r="BO79" s="214"/>
      <c r="BP79" s="46"/>
      <c r="BQ79" s="46"/>
      <c r="BR79" s="46"/>
    </row>
    <row r="80" spans="1:76">
      <c r="A80" s="208"/>
      <c r="B80" s="209"/>
      <c r="C80" s="210"/>
      <c r="D80" s="211"/>
      <c r="E80" s="211"/>
      <c r="F80" s="211"/>
      <c r="G80" s="211"/>
      <c r="H80" s="211"/>
      <c r="I80" s="211"/>
      <c r="J80" s="211"/>
      <c r="K80" s="211"/>
      <c r="L80" s="212"/>
      <c r="M80" s="212"/>
      <c r="N80" s="212"/>
      <c r="O80" s="212"/>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3"/>
      <c r="AV80" s="98"/>
      <c r="AW80" s="214"/>
      <c r="AX80" s="214"/>
      <c r="AY80" s="214"/>
      <c r="AZ80" s="214"/>
      <c r="BA80" s="214"/>
      <c r="BB80" s="214"/>
      <c r="BC80" s="161"/>
      <c r="BD80" s="214"/>
      <c r="BE80" s="214"/>
      <c r="BF80" s="46"/>
      <c r="BG80" s="46"/>
      <c r="BH80" s="46"/>
      <c r="BI80" s="46"/>
      <c r="BJ80" s="46"/>
      <c r="BK80" s="46"/>
      <c r="BL80" s="46"/>
      <c r="BM80" s="46"/>
      <c r="BN80" s="46"/>
      <c r="BO80" s="214"/>
      <c r="BP80" s="46"/>
      <c r="BQ80" s="46"/>
      <c r="BR80" s="46"/>
    </row>
    <row r="81" spans="1:76" ht="14.5">
      <c r="A81" s="3"/>
      <c r="B81" s="2"/>
      <c r="C81" s="215"/>
      <c r="D81" s="215"/>
      <c r="E81" s="215"/>
      <c r="F81" s="215"/>
      <c r="G81" s="215"/>
      <c r="H81" s="215"/>
      <c r="I81" s="215"/>
      <c r="J81" s="215"/>
      <c r="K81" s="216"/>
      <c r="L81" s="216"/>
      <c r="M81" s="216"/>
      <c r="N81" s="216"/>
      <c r="O81" s="216"/>
      <c r="P81" s="215"/>
      <c r="Q81" s="215"/>
      <c r="R81" s="215"/>
      <c r="S81" s="215"/>
      <c r="T81" s="215"/>
      <c r="U81" s="215"/>
      <c r="V81" s="215"/>
      <c r="W81" s="215"/>
      <c r="X81" s="215"/>
      <c r="Y81" s="215"/>
      <c r="Z81" s="215"/>
      <c r="AA81" s="215"/>
      <c r="AB81" s="215"/>
      <c r="AC81" s="215"/>
      <c r="AD81" s="3"/>
      <c r="AE81" s="3"/>
      <c r="AF81" s="3"/>
      <c r="AG81" s="3"/>
      <c r="AH81" s="3"/>
      <c r="AI81" s="3"/>
      <c r="AJ81" s="3"/>
      <c r="AK81" s="3"/>
      <c r="AL81" s="3"/>
      <c r="AM81" s="3"/>
      <c r="AN81" s="3"/>
      <c r="AO81" s="3"/>
      <c r="AP81" s="3"/>
      <c r="AQ81" s="3"/>
      <c r="AR81" s="3"/>
      <c r="AS81" s="3"/>
      <c r="AT81" s="3"/>
      <c r="AU81" s="3"/>
      <c r="AW81" s="217"/>
      <c r="AX81" s="217"/>
      <c r="AY81" s="217"/>
      <c r="AZ81" s="217"/>
      <c r="BA81" s="217"/>
      <c r="BB81" s="217"/>
      <c r="BC81" s="217"/>
      <c r="BI81" s="46"/>
      <c r="BJ81" s="46"/>
      <c r="BK81" s="46"/>
      <c r="BL81" s="46"/>
    </row>
    <row r="82" spans="1:76" s="218" customFormat="1" ht="65" customHeight="1">
      <c r="A82" s="392" t="s">
        <v>233</v>
      </c>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W82" s="217"/>
      <c r="AX82" s="217"/>
      <c r="AY82" s="217"/>
      <c r="AZ82" s="217"/>
      <c r="BA82" s="217"/>
      <c r="BB82" s="217"/>
      <c r="BC82" s="217"/>
      <c r="BV82" s="219"/>
      <c r="BW82" s="219"/>
      <c r="BX82" s="219"/>
    </row>
    <row r="83" spans="1:76" s="218" customFormat="1" ht="74.5" customHeight="1">
      <c r="A83" s="392" t="s">
        <v>234</v>
      </c>
      <c r="B83" s="392"/>
      <c r="C83" s="392"/>
      <c r="D83" s="392"/>
      <c r="E83" s="392"/>
      <c r="F83" s="39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W83" s="220"/>
      <c r="AX83" s="220"/>
      <c r="AY83" s="220"/>
      <c r="AZ83" s="220"/>
      <c r="BA83" s="220"/>
      <c r="BB83" s="220"/>
      <c r="BC83" s="220"/>
      <c r="BV83" s="219"/>
      <c r="BW83" s="219"/>
      <c r="BX83" s="219"/>
    </row>
    <row r="84" spans="1:76">
      <c r="A84" s="3"/>
      <c r="B84" s="2"/>
      <c r="C84" s="3"/>
      <c r="D84" s="3"/>
      <c r="E84" s="3"/>
      <c r="F84" s="3"/>
      <c r="G84" s="3"/>
      <c r="H84" s="3"/>
      <c r="P84" s="3"/>
      <c r="Q84" s="3"/>
      <c r="R84" s="3"/>
      <c r="S84" s="3"/>
      <c r="T84" s="3"/>
      <c r="U84" s="3"/>
      <c r="V84" s="3"/>
      <c r="W84" s="3"/>
      <c r="X84" s="3"/>
      <c r="Y84" s="3"/>
      <c r="Z84" s="3"/>
      <c r="AA84" s="3"/>
      <c r="AB84" s="3"/>
      <c r="AC84" s="3"/>
      <c r="AD84" s="3"/>
      <c r="AE84" s="3"/>
      <c r="AF84" s="221"/>
      <c r="AG84" s="221"/>
      <c r="AH84" s="3"/>
      <c r="AI84" s="3"/>
      <c r="AJ84" s="3"/>
      <c r="AK84" s="221"/>
      <c r="AL84" s="221"/>
      <c r="AM84" s="3"/>
      <c r="AN84" s="3"/>
      <c r="AO84" s="221"/>
      <c r="AP84" s="3"/>
      <c r="AQ84" s="3"/>
      <c r="AR84" s="3"/>
      <c r="AS84" s="3"/>
      <c r="AT84" s="3"/>
      <c r="AU84" s="222"/>
      <c r="BD84" s="223"/>
      <c r="BE84" s="223"/>
      <c r="BO84" s="223"/>
    </row>
    <row r="86" spans="1:76">
      <c r="AN86" s="119"/>
      <c r="AO86" s="119"/>
    </row>
    <row r="87" spans="1:76">
      <c r="AN87" s="230"/>
      <c r="AO87" s="230"/>
    </row>
    <row r="88" spans="1:76">
      <c r="AN88" s="230"/>
      <c r="AO88" s="230"/>
    </row>
    <row r="89" spans="1:76">
      <c r="AN89" s="119"/>
      <c r="AO89" s="119"/>
    </row>
    <row r="90" spans="1:76">
      <c r="AN90" s="119"/>
      <c r="AO90" s="119"/>
    </row>
    <row r="91" spans="1:76">
      <c r="AN91" s="119"/>
    </row>
  </sheetData>
  <mergeCells count="2">
    <mergeCell ref="A82:AU82"/>
    <mergeCell ref="A83:AU83"/>
  </mergeCells>
  <pageMargins left="0.19685039370078741" right="0.19685039370078741" top="0.19685039370078741" bottom="0.19685039370078741" header="0.31496062992125984" footer="0.31496062992125984"/>
  <pageSetup paperSize="9" scale="6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115"/>
  <sheetViews>
    <sheetView showGridLines="0" tabSelected="1" view="pageBreakPreview" zoomScale="55" zoomScaleNormal="80" zoomScaleSheetLayoutView="55" workbookViewId="0">
      <pane xSplit="2" ySplit="2" topLeftCell="C19" activePane="bottomRight" state="frozen"/>
      <selection activeCell="B64" sqref="B64"/>
      <selection pane="topRight" activeCell="B64" sqref="B64"/>
      <selection pane="bottomLeft" activeCell="B64" sqref="B64"/>
      <selection pane="bottomRight" activeCell="CC79" sqref="CC79"/>
    </sheetView>
  </sheetViews>
  <sheetFormatPr defaultColWidth="9.1796875" defaultRowHeight="13" outlineLevelRow="1" outlineLevelCol="1"/>
  <cols>
    <col min="1" max="1" width="52.6328125" style="8" customWidth="1"/>
    <col min="2" max="2" width="9.6328125" style="224" customWidth="1"/>
    <col min="3" max="4" width="5.453125" style="224" hidden="1" customWidth="1" outlineLevel="1"/>
    <col min="5" max="5" width="6.26953125" style="8" hidden="1" customWidth="1" outlineLevel="1"/>
    <col min="6" max="7" width="6.54296875" style="8" hidden="1" customWidth="1" outlineLevel="1"/>
    <col min="8" max="10" width="5.453125" style="8" hidden="1" customWidth="1" outlineLevel="1"/>
    <col min="11" max="11" width="5.90625" style="8" hidden="1" customWidth="1" outlineLevel="1"/>
    <col min="12" max="13" width="9.6328125" style="8" customWidth="1" collapsed="1"/>
    <col min="14" max="15" width="8.26953125" style="8" hidden="1" customWidth="1" collapsed="1"/>
    <col min="16" max="19" width="5.453125" style="8" hidden="1" customWidth="1" outlineLevel="1"/>
    <col min="20" max="20" width="6.90625" style="8" hidden="1" customWidth="1" outlineLevel="1"/>
    <col min="21" max="21" width="6.90625" style="8" hidden="1" customWidth="1" outlineLevel="1" collapsed="1"/>
    <col min="22" max="24" width="6.90625" style="8" hidden="1" customWidth="1" outlineLevel="1"/>
    <col min="25" max="26" width="6.90625" style="224" hidden="1" customWidth="1" outlineLevel="1"/>
    <col min="27" max="30" width="5.453125" style="224" hidden="1" customWidth="1" outlineLevel="1"/>
    <col min="31" max="35" width="5.453125" style="8" hidden="1" customWidth="1" outlineLevel="1"/>
    <col min="36" max="36" width="8.26953125" style="8" hidden="1" customWidth="1" outlineLevel="1" collapsed="1"/>
    <col min="37" max="39" width="8.26953125" style="8" hidden="1" customWidth="1" outlineLevel="1"/>
    <col min="40" max="40" width="9.6328125" style="8" customWidth="1" collapsed="1"/>
    <col min="41" max="47" width="9.6328125" style="8" customWidth="1"/>
    <col min="48" max="48" width="9.1796875" style="8"/>
    <col min="49" max="50" width="8" style="8" hidden="1" customWidth="1" outlineLevel="1"/>
    <col min="51" max="53" width="8.54296875" style="195" hidden="1" customWidth="1" outlineLevel="1"/>
    <col min="54" max="57" width="7.54296875" style="195" hidden="1" customWidth="1" outlineLevel="1"/>
    <col min="58" max="58" width="9.453125" style="8" hidden="1" customWidth="1" outlineLevel="1"/>
    <col min="59" max="59" width="9.1796875" style="234" hidden="1" customWidth="1" outlineLevel="1"/>
    <col min="60" max="60" width="9.54296875" style="234" hidden="1" customWidth="1" outlineLevel="1"/>
    <col min="61" max="68" width="9.1796875" style="8" hidden="1" customWidth="1" outlineLevel="1"/>
    <col min="69" max="69" width="11.36328125" style="8" hidden="1" customWidth="1" outlineLevel="1"/>
    <col min="70" max="73" width="9.1796875" style="8" hidden="1" customWidth="1" outlineLevel="1"/>
    <col min="74" max="74" width="9.1796875" style="8" collapsed="1"/>
    <col min="75" max="16384" width="9.1796875" style="8"/>
  </cols>
  <sheetData>
    <row r="1" spans="1:76" s="3" customFormat="1" ht="15.5">
      <c r="A1" s="1">
        <f>'Historical Financials THB_EN'!A1</f>
        <v>44252</v>
      </c>
      <c r="B1" s="2"/>
      <c r="G1" s="231"/>
      <c r="L1" s="5"/>
      <c r="M1" s="5"/>
      <c r="N1" s="5"/>
      <c r="O1" s="5"/>
      <c r="P1" s="5"/>
      <c r="Q1" s="5"/>
      <c r="T1" s="231"/>
      <c r="U1" s="231"/>
      <c r="V1" s="231"/>
      <c r="W1" s="231"/>
      <c r="BG1" s="6"/>
      <c r="BH1" s="6"/>
      <c r="BR1" s="232" t="s">
        <v>21</v>
      </c>
      <c r="BS1" s="232" t="s">
        <v>22</v>
      </c>
      <c r="BT1" s="232"/>
      <c r="BU1" s="232" t="s">
        <v>23</v>
      </c>
    </row>
    <row r="2" spans="1:76" s="7" customFormat="1" ht="28.5">
      <c r="A2" s="11" t="s">
        <v>127</v>
      </c>
      <c r="B2" s="12"/>
      <c r="C2" s="13">
        <v>2010</v>
      </c>
      <c r="D2" s="13">
        <v>2011</v>
      </c>
      <c r="E2" s="13">
        <v>2012</v>
      </c>
      <c r="F2" s="14" t="s">
        <v>25</v>
      </c>
      <c r="G2" s="14" t="s">
        <v>26</v>
      </c>
      <c r="H2" s="13">
        <v>2015</v>
      </c>
      <c r="I2" s="13">
        <v>2016</v>
      </c>
      <c r="J2" s="13">
        <v>2017</v>
      </c>
      <c r="K2" s="13">
        <v>2018</v>
      </c>
      <c r="L2" s="15">
        <v>2019</v>
      </c>
      <c r="M2" s="15">
        <v>2020</v>
      </c>
      <c r="N2" s="15" t="s">
        <v>27</v>
      </c>
      <c r="O2" s="15" t="s">
        <v>28</v>
      </c>
      <c r="P2" s="17" t="s">
        <v>29</v>
      </c>
      <c r="Q2" s="17" t="s">
        <v>30</v>
      </c>
      <c r="R2" s="17" t="s">
        <v>31</v>
      </c>
      <c r="S2" s="17" t="s">
        <v>32</v>
      </c>
      <c r="T2" s="17" t="s">
        <v>33</v>
      </c>
      <c r="U2" s="17" t="s">
        <v>34</v>
      </c>
      <c r="V2" s="17" t="s">
        <v>35</v>
      </c>
      <c r="W2" s="17" t="s">
        <v>36</v>
      </c>
      <c r="X2" s="17" t="s">
        <v>37</v>
      </c>
      <c r="Y2" s="18" t="s">
        <v>38</v>
      </c>
      <c r="Z2" s="18" t="s">
        <v>39</v>
      </c>
      <c r="AA2" s="17" t="s">
        <v>40</v>
      </c>
      <c r="AB2" s="17" t="s">
        <v>41</v>
      </c>
      <c r="AC2" s="17" t="s">
        <v>42</v>
      </c>
      <c r="AD2" s="17" t="s">
        <v>43</v>
      </c>
      <c r="AE2" s="17" t="s">
        <v>44</v>
      </c>
      <c r="AF2" s="17" t="s">
        <v>45</v>
      </c>
      <c r="AG2" s="17" t="s">
        <v>46</v>
      </c>
      <c r="AH2" s="17" t="s">
        <v>47</v>
      </c>
      <c r="AI2" s="17" t="s">
        <v>48</v>
      </c>
      <c r="AJ2" s="17" t="s">
        <v>49</v>
      </c>
      <c r="AK2" s="17" t="s">
        <v>50</v>
      </c>
      <c r="AL2" s="17" t="s">
        <v>51</v>
      </c>
      <c r="AM2" s="17" t="s">
        <v>52</v>
      </c>
      <c r="AN2" s="17" t="s">
        <v>53</v>
      </c>
      <c r="AO2" s="17" t="s">
        <v>54</v>
      </c>
      <c r="AP2" s="17" t="s">
        <v>55</v>
      </c>
      <c r="AQ2" s="17" t="s">
        <v>56</v>
      </c>
      <c r="AR2" s="17" t="s">
        <v>57</v>
      </c>
      <c r="AS2" s="17" t="s">
        <v>58</v>
      </c>
      <c r="AT2" s="17" t="s">
        <v>59</v>
      </c>
      <c r="AU2" s="17" t="s">
        <v>60</v>
      </c>
      <c r="AW2" s="16" t="s">
        <v>61</v>
      </c>
      <c r="AX2" s="17" t="s">
        <v>62</v>
      </c>
      <c r="AY2" s="17" t="s">
        <v>63</v>
      </c>
      <c r="AZ2" s="17" t="s">
        <v>64</v>
      </c>
      <c r="BA2" s="17" t="s">
        <v>65</v>
      </c>
      <c r="BB2" s="17" t="s">
        <v>66</v>
      </c>
      <c r="BC2" s="17" t="s">
        <v>67</v>
      </c>
      <c r="BD2" s="17" t="s">
        <v>68</v>
      </c>
      <c r="BE2" s="20" t="s">
        <v>69</v>
      </c>
      <c r="BF2" s="233"/>
      <c r="BG2" s="234"/>
      <c r="BH2" s="234"/>
      <c r="BI2" s="16" t="s">
        <v>61</v>
      </c>
      <c r="BJ2" s="17" t="s">
        <v>62</v>
      </c>
      <c r="BK2" s="17" t="s">
        <v>63</v>
      </c>
      <c r="BL2" s="17" t="s">
        <v>64</v>
      </c>
      <c r="BM2" s="17" t="s">
        <v>65</v>
      </c>
      <c r="BN2" s="17" t="s">
        <v>66</v>
      </c>
      <c r="BQ2" s="17" t="s">
        <v>128</v>
      </c>
      <c r="BR2" s="21"/>
      <c r="BS2" s="21" t="s">
        <v>55</v>
      </c>
      <c r="BT2" s="21" t="s">
        <v>71</v>
      </c>
      <c r="BU2" s="7" t="s">
        <v>69</v>
      </c>
    </row>
    <row r="3" spans="1:76" s="237" customFormat="1" ht="26">
      <c r="A3" s="23" t="s">
        <v>72</v>
      </c>
      <c r="B3" s="235"/>
      <c r="C3" s="25"/>
      <c r="D3" s="25"/>
      <c r="E3" s="25"/>
      <c r="F3" s="25"/>
      <c r="G3" s="26"/>
      <c r="H3" s="26"/>
      <c r="I3" s="26"/>
      <c r="J3" s="26"/>
      <c r="K3" s="26"/>
      <c r="L3" s="27"/>
      <c r="M3" s="27"/>
      <c r="N3" s="27"/>
      <c r="O3" s="27"/>
      <c r="P3" s="25"/>
      <c r="Q3" s="25"/>
      <c r="R3" s="25"/>
      <c r="S3" s="25"/>
      <c r="T3" s="25"/>
      <c r="U3" s="25"/>
      <c r="V3" s="25"/>
      <c r="W3" s="25"/>
      <c r="X3" s="28"/>
      <c r="Y3" s="25"/>
      <c r="Z3" s="25"/>
      <c r="AA3" s="25"/>
      <c r="AB3" s="25"/>
      <c r="AC3" s="25"/>
      <c r="AD3" s="25"/>
      <c r="AE3" s="25"/>
      <c r="AF3" s="25"/>
      <c r="AG3" s="25"/>
      <c r="AH3" s="25"/>
      <c r="AI3" s="25"/>
      <c r="AJ3" s="25"/>
      <c r="AK3" s="25"/>
      <c r="AL3" s="25"/>
      <c r="AM3" s="25"/>
      <c r="AN3" s="25"/>
      <c r="AO3" s="25"/>
      <c r="AP3" s="25"/>
      <c r="AQ3" s="25"/>
      <c r="AR3" s="25"/>
      <c r="AS3" s="25"/>
      <c r="AT3" s="25"/>
      <c r="AU3" s="236"/>
      <c r="AW3" s="31"/>
      <c r="AX3" s="31"/>
      <c r="AY3" s="31"/>
      <c r="AZ3" s="31"/>
      <c r="BA3" s="31"/>
      <c r="BB3" s="31"/>
      <c r="BC3" s="238"/>
      <c r="BD3" s="32"/>
      <c r="BE3" s="32"/>
      <c r="BF3" s="239"/>
      <c r="BG3" s="30"/>
      <c r="BH3" s="30"/>
      <c r="BQ3" s="32"/>
    </row>
    <row r="4" spans="1:76">
      <c r="A4" s="35" t="s">
        <v>73</v>
      </c>
      <c r="B4" s="240" t="s">
        <v>74</v>
      </c>
      <c r="C4" s="37">
        <v>3.26</v>
      </c>
      <c r="D4" s="37">
        <v>5.4939999999999998</v>
      </c>
      <c r="E4" s="37">
        <v>6.78</v>
      </c>
      <c r="F4" s="37">
        <v>7.0289999999999999</v>
      </c>
      <c r="G4" s="37">
        <v>7.51</v>
      </c>
      <c r="H4" s="37">
        <v>8.7759999999999998</v>
      </c>
      <c r="I4" s="37">
        <f>'Historical Financials THB_EN'!I4</f>
        <v>10.470313663308314</v>
      </c>
      <c r="J4" s="37">
        <f>'Historical Financials THB_EN'!J4</f>
        <v>10.691965558165966</v>
      </c>
      <c r="K4" s="37">
        <v>13.055700536732774</v>
      </c>
      <c r="L4" s="38">
        <f>'Historical Financials THB_EN'!L4</f>
        <v>14.818327045931488</v>
      </c>
      <c r="M4" s="38">
        <f>'Historical Financials THB_EN'!M4</f>
        <v>17.29521841196534</v>
      </c>
      <c r="N4" s="39"/>
      <c r="O4" s="39"/>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241"/>
      <c r="AW4" s="43"/>
      <c r="AX4" s="43"/>
      <c r="AY4" s="43"/>
      <c r="AZ4" s="43"/>
      <c r="BA4" s="43"/>
      <c r="BB4" s="43"/>
      <c r="BC4" s="242"/>
      <c r="BD4" s="45"/>
      <c r="BE4" s="45"/>
      <c r="BF4" s="243"/>
      <c r="BQ4" s="45"/>
    </row>
    <row r="5" spans="1:76">
      <c r="A5" s="35" t="s">
        <v>75</v>
      </c>
      <c r="B5" s="240" t="s">
        <v>74</v>
      </c>
      <c r="C5" s="37">
        <v>3.260861095890411</v>
      </c>
      <c r="D5" s="37">
        <v>5.0987422999999996</v>
      </c>
      <c r="E5" s="37">
        <v>6.2811430557377044</v>
      </c>
      <c r="F5" s="37">
        <v>6.8188870000000001</v>
      </c>
      <c r="G5" s="37">
        <f>SUM(T5:W5)</f>
        <v>7.3134799999999993</v>
      </c>
      <c r="H5" s="37">
        <f>SUM(X5:AA5)</f>
        <v>8.2030046986301386</v>
      </c>
      <c r="I5" s="37">
        <f>'Historical Financials THB_EN'!I5</f>
        <v>10.178894686942215</v>
      </c>
      <c r="J5" s="37">
        <f>'Historical Financials THB_EN'!J5</f>
        <v>10.380801593413699</v>
      </c>
      <c r="K5" s="37">
        <f>'Historical Financials THB_EN'!K5</f>
        <v>11.846721627691677</v>
      </c>
      <c r="L5" s="47">
        <f>'Historical Financials THB_EN'!L5</f>
        <v>14.548759004835595</v>
      </c>
      <c r="M5" s="47">
        <f>'Historical Financials THB_EN'!M5</f>
        <v>17.261264758427206</v>
      </c>
      <c r="N5" s="47">
        <f>'Historical Financials THB_EN'!N5</f>
        <v>14.548759004835595</v>
      </c>
      <c r="O5" s="47">
        <f>'Historical Financials THB_EN'!O5</f>
        <v>17.26126475842721</v>
      </c>
      <c r="P5" s="37">
        <v>1.67126317</v>
      </c>
      <c r="Q5" s="37">
        <v>1.6925056200000004</v>
      </c>
      <c r="R5" s="37">
        <v>1.712436001095889</v>
      </c>
      <c r="S5" s="37">
        <v>1.7426822089041107</v>
      </c>
      <c r="T5" s="37">
        <v>1.7105372100000003</v>
      </c>
      <c r="U5" s="37">
        <v>1.8487242999999998</v>
      </c>
      <c r="V5" s="37">
        <v>1.8982822399999999</v>
      </c>
      <c r="W5" s="37">
        <v>1.8559362500000001</v>
      </c>
      <c r="X5" s="37">
        <v>1.8601375068493151</v>
      </c>
      <c r="Y5" s="37">
        <v>2.0221659753424661</v>
      </c>
      <c r="Z5" s="37">
        <f>'Historical Financials THB_EN'!Z5</f>
        <v>2.157687594520548</v>
      </c>
      <c r="AA5" s="37">
        <f>'Historical Financials THB_EN'!AA5</f>
        <v>2.1630136219178082</v>
      </c>
      <c r="AB5" s="37">
        <f>'Historical Financials THB_EN'!AB5</f>
        <v>2.2045906940386901</v>
      </c>
      <c r="AC5" s="37">
        <f>'Historical Financials THB_EN'!AC5</f>
        <v>2.6595395708522105</v>
      </c>
      <c r="AD5" s="37">
        <f>'Historical Financials THB_EN'!AD5</f>
        <v>2.6688661836283969</v>
      </c>
      <c r="AE5" s="37">
        <f>I5-AB5-AC5-AD5</f>
        <v>2.6458982384229173</v>
      </c>
      <c r="AF5" s="37">
        <f>'Historical Financials THB_EN'!AF5</f>
        <v>2.5281743660283835</v>
      </c>
      <c r="AG5" s="37">
        <f>'Historical Financials THB_EN'!AG5</f>
        <v>2.5673803761454876</v>
      </c>
      <c r="AH5" s="37">
        <f>'Historical Financials THB_EN'!AH5</f>
        <v>2.6012438064418326</v>
      </c>
      <c r="AI5" s="37">
        <f>'Historical Financials THB_EN'!AI5</f>
        <v>2.6840030447979952</v>
      </c>
      <c r="AJ5" s="37">
        <f>'Historical Financials THB_EN'!AJ5</f>
        <v>2.659591722756026</v>
      </c>
      <c r="AK5" s="37">
        <f>'Historical Financials THB_EN'!AK5</f>
        <v>2.770971289842965</v>
      </c>
      <c r="AL5" s="37">
        <f>'Historical Financials THB_EN'!AL5</f>
        <v>3.146663733642233</v>
      </c>
      <c r="AM5" s="37">
        <f>'Historical Financials THB_EN'!AM5</f>
        <v>3.2694948814504534</v>
      </c>
      <c r="AN5" s="37">
        <f>'Historical Financials THB_EN'!AN5</f>
        <v>3.4967181276910315</v>
      </c>
      <c r="AO5" s="37">
        <f>'Historical Financials THB_EN'!AO5</f>
        <v>3.6323109643000802</v>
      </c>
      <c r="AP5" s="37">
        <f>'Historical Financials THB_EN'!AP5</f>
        <v>3.8821864694022752</v>
      </c>
      <c r="AQ5" s="37">
        <f>'Historical Financials THB_EN'!AQ5</f>
        <v>3.5375434434422086</v>
      </c>
      <c r="AR5" s="37">
        <f>'Historical Financials THB_EN'!AR5</f>
        <v>4.3206113856548596</v>
      </c>
      <c r="AS5" s="37">
        <f>'Historical Financials THB_EN'!AS5</f>
        <v>4.2816442230411385</v>
      </c>
      <c r="AT5" s="37">
        <f>'Historical Financials THB_EN'!AT5</f>
        <v>4.3286136773246211</v>
      </c>
      <c r="AU5" s="244">
        <f>'Historical Financials THB_EN'!AU5</f>
        <v>4.3303954724065887</v>
      </c>
      <c r="AW5" s="245">
        <f>'Historical Financials THB_EN'!AW5</f>
        <v>4.8641302648909006</v>
      </c>
      <c r="AX5" s="245">
        <f>'Historical Financials THB_EN'!AX5</f>
        <v>5.3147644220513142</v>
      </c>
      <c r="AY5" s="245">
        <f>'Historical Financials THB_EN'!AY5</f>
        <v>5.0955547421738707</v>
      </c>
      <c r="AZ5" s="245">
        <f>'Historical Financials THB_EN'!AZ5</f>
        <v>5.2852468512398278</v>
      </c>
      <c r="BA5" s="245">
        <f>'Historical Financials THB_EN'!BA5</f>
        <v>5.4305630125989914</v>
      </c>
      <c r="BB5" s="245">
        <f>'Historical Financials THB_EN'!BB5</f>
        <v>6.4161586150926864</v>
      </c>
      <c r="BC5" s="246">
        <f>'Historical Financials THB_EN'!BC5</f>
        <v>7.1290290919911117</v>
      </c>
      <c r="BD5" s="59"/>
      <c r="BE5" s="59"/>
      <c r="BF5" s="247"/>
      <c r="BI5" s="46">
        <v>0</v>
      </c>
      <c r="BJ5" s="46">
        <v>0</v>
      </c>
      <c r="BK5" s="46">
        <v>0</v>
      </c>
      <c r="BL5" s="46">
        <v>0</v>
      </c>
      <c r="BM5" s="46">
        <v>0</v>
      </c>
      <c r="BN5" s="46"/>
      <c r="BQ5" s="248">
        <f>'Historical Financials THB_EN'!BO5</f>
        <v>3.6722264694022777</v>
      </c>
      <c r="BW5" s="249"/>
      <c r="BX5" s="249"/>
    </row>
    <row r="6" spans="1:76">
      <c r="A6" s="35" t="s">
        <v>76</v>
      </c>
      <c r="B6" s="240" t="s">
        <v>74</v>
      </c>
      <c r="C6" s="54">
        <v>3.1855030000000002</v>
      </c>
      <c r="D6" s="54">
        <v>4.3613119999999999</v>
      </c>
      <c r="E6" s="54">
        <v>5.2548760000000003</v>
      </c>
      <c r="F6" s="54">
        <v>5.8039160000000001</v>
      </c>
      <c r="G6" s="54">
        <f>SUM(T6:W6)</f>
        <v>6.2494175399999996</v>
      </c>
      <c r="H6" s="54">
        <f>SUM(X6:AA6)</f>
        <v>7.023597275263648</v>
      </c>
      <c r="I6" s="54">
        <f>'Historical Financials THB_EN'!I6</f>
        <v>8.728926665510043</v>
      </c>
      <c r="J6" s="54">
        <f>'Historical Financials THB_EN'!J6</f>
        <v>9.1032677084520284</v>
      </c>
      <c r="K6" s="54">
        <f>'Historical Financials THB_EN'!K6</f>
        <v>10.419398600419296</v>
      </c>
      <c r="L6" s="55">
        <f>'Historical Financials THB_EN'!L6</f>
        <v>12.33950243619735</v>
      </c>
      <c r="M6" s="55">
        <f>'Historical Financials THB_EN'!M6</f>
        <v>13.716188146035622</v>
      </c>
      <c r="N6" s="55">
        <f>'Historical Financials THB_EN'!N6</f>
        <v>12.33950243619735</v>
      </c>
      <c r="O6" s="55">
        <f>'Historical Financials THB_EN'!O6</f>
        <v>13.716188146035618</v>
      </c>
      <c r="P6" s="54">
        <v>1.4233449847838788</v>
      </c>
      <c r="Q6" s="54">
        <v>1.4457370687095275</v>
      </c>
      <c r="R6" s="54">
        <v>1.470999958875725</v>
      </c>
      <c r="S6" s="54">
        <v>1.4638338576308696</v>
      </c>
      <c r="T6" s="54">
        <v>1.5054495400000001</v>
      </c>
      <c r="U6" s="54">
        <v>1.5868450000000001</v>
      </c>
      <c r="V6" s="54">
        <v>1.6325160000000001</v>
      </c>
      <c r="W6" s="54">
        <v>1.524607</v>
      </c>
      <c r="X6" s="54">
        <v>1.6267209389142077</v>
      </c>
      <c r="Y6" s="54">
        <v>1.8145852072488726</v>
      </c>
      <c r="Z6" s="54">
        <f>'Historical Financials THB_EN'!Z6</f>
        <v>1.8015288626199988</v>
      </c>
      <c r="AA6" s="54">
        <f>'Historical Financials THB_EN'!AA6</f>
        <v>1.7807622664805691</v>
      </c>
      <c r="AB6" s="54">
        <f>'Historical Financials THB_EN'!AB6</f>
        <v>1.7647709200019872</v>
      </c>
      <c r="AC6" s="54">
        <f>'Historical Financials THB_EN'!AC6</f>
        <v>2.3193589555325862</v>
      </c>
      <c r="AD6" s="54">
        <f>'Historical Financials THB_EN'!AD6</f>
        <v>2.3795751199698389</v>
      </c>
      <c r="AE6" s="54">
        <f>I6-AB6-AC6-AD6</f>
        <v>2.2652216700056305</v>
      </c>
      <c r="AF6" s="54">
        <f>'Historical Financials THB_EN'!AF6</f>
        <v>2.1881375496729887</v>
      </c>
      <c r="AG6" s="54">
        <f>'Historical Financials THB_EN'!AG6</f>
        <v>2.2228976203174389</v>
      </c>
      <c r="AH6" s="54">
        <f>'Historical Financials THB_EN'!AH6</f>
        <v>2.3866285300104808</v>
      </c>
      <c r="AI6" s="54">
        <f>'Historical Financials THB_EN'!AI6</f>
        <v>2.3056040084511196</v>
      </c>
      <c r="AJ6" s="54">
        <f>'Historical Financials THB_EN'!AJ6</f>
        <v>2.325123570352289</v>
      </c>
      <c r="AK6" s="54">
        <f>'Historical Financials THB_EN'!AK6</f>
        <v>2.5462493404533282</v>
      </c>
      <c r="AL6" s="54">
        <f>'Historical Financials THB_EN'!AL6</f>
        <v>2.7299829088126062</v>
      </c>
      <c r="AM6" s="54">
        <f>'Historical Financials THB_EN'!AM6</f>
        <v>2.8180427808010728</v>
      </c>
      <c r="AN6" s="54">
        <f>'Historical Financials THB_EN'!AN6</f>
        <v>2.9662154634429299</v>
      </c>
      <c r="AO6" s="54">
        <f>'Historical Financials THB_EN'!AO6</f>
        <v>3.1478780257755492</v>
      </c>
      <c r="AP6" s="54">
        <f>'Historical Financials THB_EN'!AP6</f>
        <v>3.3450166773252423</v>
      </c>
      <c r="AQ6" s="54">
        <f>'Historical Financials THB_EN'!AQ6</f>
        <v>2.8803922696536279</v>
      </c>
      <c r="AR6" s="54">
        <f>'Historical Financials THB_EN'!AR6</f>
        <v>3.3113336544278331</v>
      </c>
      <c r="AS6" s="54">
        <f>'Historical Financials THB_EN'!AS6</f>
        <v>3.2393508690869788</v>
      </c>
      <c r="AT6" s="54">
        <f>'Historical Financials THB_EN'!AT6</f>
        <v>3.6807895388665575</v>
      </c>
      <c r="AU6" s="250">
        <f>'Historical Financials THB_EN'!AU6</f>
        <v>3.4847140836542487</v>
      </c>
      <c r="AW6" s="251">
        <f>'Historical Financials THB_EN'!AW6</f>
        <v>4.0841298755345736</v>
      </c>
      <c r="AX6" s="251">
        <f>'Historical Financials THB_EN'!AX6</f>
        <v>4.6447967899754694</v>
      </c>
      <c r="AY6" s="251">
        <f>'Historical Financials THB_EN'!AY6</f>
        <v>4.4110351699904271</v>
      </c>
      <c r="AZ6" s="251">
        <f>'Historical Financials THB_EN'!AZ6</f>
        <v>4.6922325384616004</v>
      </c>
      <c r="BA6" s="251">
        <f>'Historical Financials THB_EN'!BA6</f>
        <v>4.8713729108056167</v>
      </c>
      <c r="BB6" s="251">
        <f>'Historical Financials THB_EN'!BB6</f>
        <v>5.548025689613679</v>
      </c>
      <c r="BC6" s="252">
        <f>'Historical Financials THB_EN'!BC6</f>
        <v>6.1140934892184795</v>
      </c>
      <c r="BD6" s="52"/>
      <c r="BE6" s="52"/>
      <c r="BF6" s="253"/>
      <c r="BI6" s="46">
        <v>0</v>
      </c>
      <c r="BJ6" s="46">
        <v>0</v>
      </c>
      <c r="BK6" s="46">
        <v>0</v>
      </c>
      <c r="BL6" s="46">
        <v>0</v>
      </c>
      <c r="BM6" s="46">
        <v>0</v>
      </c>
      <c r="BN6" s="46"/>
      <c r="BQ6" s="254">
        <f>'Historical Financials THB_EN'!BO6</f>
        <v>3.2194926773252437</v>
      </c>
      <c r="BW6" s="249"/>
      <c r="BX6" s="249"/>
    </row>
    <row r="7" spans="1:76" s="66" customFormat="1">
      <c r="A7" s="61" t="s">
        <v>77</v>
      </c>
      <c r="B7" s="255" t="s">
        <v>78</v>
      </c>
      <c r="C7" s="256">
        <f t="shared" ref="C7:Z7" si="0">C6/C5</f>
        <v>0.97689012390457763</v>
      </c>
      <c r="D7" s="256">
        <f t="shared" si="0"/>
        <v>0.85537015667569627</v>
      </c>
      <c r="E7" s="256">
        <f t="shared" si="0"/>
        <v>0.83661141823537533</v>
      </c>
      <c r="F7" s="256">
        <f t="shared" si="0"/>
        <v>0.85115298141764195</v>
      </c>
      <c r="G7" s="256">
        <f t="shared" si="0"/>
        <v>0.85450668354873471</v>
      </c>
      <c r="H7" s="256">
        <f t="shared" si="0"/>
        <v>0.85622251032436369</v>
      </c>
      <c r="I7" s="256">
        <f t="shared" si="0"/>
        <v>0.85755152538396595</v>
      </c>
      <c r="J7" s="256">
        <f t="shared" si="0"/>
        <v>0.87693302164909626</v>
      </c>
      <c r="K7" s="256">
        <f t="shared" si="0"/>
        <v>0.87951746718383106</v>
      </c>
      <c r="L7" s="257">
        <f t="shared" si="0"/>
        <v>0.84814810885904757</v>
      </c>
      <c r="M7" s="257">
        <f t="shared" si="0"/>
        <v>0.79462242993168708</v>
      </c>
      <c r="N7" s="257">
        <f t="shared" si="0"/>
        <v>0.84814810885904757</v>
      </c>
      <c r="O7" s="257">
        <f t="shared" si="0"/>
        <v>0.79462242993168664</v>
      </c>
      <c r="P7" s="256">
        <f t="shared" si="0"/>
        <v>0.85165820101443324</v>
      </c>
      <c r="Q7" s="256">
        <f t="shared" si="0"/>
        <v>0.85419927214748459</v>
      </c>
      <c r="R7" s="256">
        <f t="shared" si="0"/>
        <v>0.85901018078009639</v>
      </c>
      <c r="S7" s="256">
        <f t="shared" si="0"/>
        <v>0.83998898373525288</v>
      </c>
      <c r="T7" s="256">
        <f t="shared" si="0"/>
        <v>0.88010335653557625</v>
      </c>
      <c r="U7" s="256">
        <f t="shared" si="0"/>
        <v>0.85834594157711908</v>
      </c>
      <c r="V7" s="256">
        <f t="shared" si="0"/>
        <v>0.85999645658592905</v>
      </c>
      <c r="W7" s="256">
        <f t="shared" si="0"/>
        <v>0.821475953174577</v>
      </c>
      <c r="X7" s="256">
        <f t="shared" si="0"/>
        <v>0.87451649833647704</v>
      </c>
      <c r="Y7" s="256">
        <f t="shared" si="0"/>
        <v>0.89734731440210369</v>
      </c>
      <c r="Z7" s="256">
        <f t="shared" si="0"/>
        <v>0.8349349865082345</v>
      </c>
      <c r="AA7" s="256">
        <f>AA6/AA5</f>
        <v>0.82327834112375087</v>
      </c>
      <c r="AB7" s="256">
        <f>AB6/AB5</f>
        <v>0.80049821709490343</v>
      </c>
      <c r="AC7" s="256">
        <f>AC6/AC5</f>
        <v>0.87209041029210244</v>
      </c>
      <c r="AD7" s="256">
        <f>AD6/AD5</f>
        <v>0.89160525715633343</v>
      </c>
      <c r="AE7" s="256">
        <f t="shared" ref="AE7:AU7" si="1">AE6/AE5</f>
        <v>0.85612577124500888</v>
      </c>
      <c r="AF7" s="256">
        <f t="shared" si="1"/>
        <v>0.86550104260032779</v>
      </c>
      <c r="AG7" s="256">
        <f t="shared" si="1"/>
        <v>0.86582324963267243</v>
      </c>
      <c r="AH7" s="256">
        <f t="shared" si="1"/>
        <v>0.91749513217489675</v>
      </c>
      <c r="AI7" s="256">
        <f t="shared" si="1"/>
        <v>0.85901691241361655</v>
      </c>
      <c r="AJ7" s="256">
        <f t="shared" si="1"/>
        <v>0.87424079059129367</v>
      </c>
      <c r="AK7" s="256">
        <f t="shared" si="1"/>
        <v>0.91890137937792482</v>
      </c>
      <c r="AL7" s="256">
        <f t="shared" si="1"/>
        <v>0.86758012291725795</v>
      </c>
      <c r="AM7" s="256">
        <f t="shared" si="1"/>
        <v>0.8619199243250989</v>
      </c>
      <c r="AN7" s="256">
        <f t="shared" si="1"/>
        <v>0.8482855509436199</v>
      </c>
      <c r="AO7" s="256">
        <f t="shared" si="1"/>
        <v>0.86663230563524241</v>
      </c>
      <c r="AP7" s="256">
        <f t="shared" si="1"/>
        <v>0.86163215077102184</v>
      </c>
      <c r="AQ7" s="256">
        <f t="shared" si="1"/>
        <v>0.81423516508135396</v>
      </c>
      <c r="AR7" s="256">
        <f t="shared" si="1"/>
        <v>0.76640395510274439</v>
      </c>
      <c r="AS7" s="256">
        <f t="shared" si="1"/>
        <v>0.75656703367711242</v>
      </c>
      <c r="AT7" s="256">
        <f t="shared" si="1"/>
        <v>0.8503391185377247</v>
      </c>
      <c r="AU7" s="258">
        <f t="shared" si="1"/>
        <v>0.80471035633095234</v>
      </c>
      <c r="AW7" s="67">
        <f>'Historical Financials THB_EN'!AW7</f>
        <v>0.83964237245323403</v>
      </c>
      <c r="AX7" s="67">
        <f>'Historical Financials THB_EN'!AX7</f>
        <v>0.87394217713656241</v>
      </c>
      <c r="AY7" s="67">
        <f>'Historical Financials THB_EN'!AY7</f>
        <v>0.86566338567262391</v>
      </c>
      <c r="AZ7" s="67">
        <f>'Historical Financials THB_EN'!AZ7</f>
        <v>0.8877981805827827</v>
      </c>
      <c r="BA7" s="67">
        <f>'Historical Financials THB_EN'!BA7</f>
        <v>0.89702907405805898</v>
      </c>
      <c r="BB7" s="67">
        <f>'Historical Financials THB_EN'!BB7</f>
        <v>0.86469584410882483</v>
      </c>
      <c r="BC7" s="259">
        <f>'Historical Financials THB_EN'!BC7</f>
        <v>0.8576334042579753</v>
      </c>
      <c r="BD7" s="69"/>
      <c r="BE7" s="69"/>
      <c r="BF7" s="260"/>
      <c r="BG7" s="261"/>
      <c r="BH7" s="261"/>
      <c r="BI7" s="46">
        <v>0</v>
      </c>
      <c r="BJ7" s="46">
        <v>0</v>
      </c>
      <c r="BK7" s="46">
        <v>0</v>
      </c>
      <c r="BL7" s="46">
        <v>0</v>
      </c>
      <c r="BM7" s="46">
        <v>0</v>
      </c>
      <c r="BN7" s="46"/>
      <c r="BQ7" s="67">
        <f>BQ6/BQ5</f>
        <v>0.87671408725760736</v>
      </c>
      <c r="BW7" s="249"/>
      <c r="BX7" s="249"/>
    </row>
    <row r="8" spans="1:76">
      <c r="A8" s="35" t="s">
        <v>79</v>
      </c>
      <c r="B8" s="240" t="s">
        <v>80</v>
      </c>
      <c r="C8" s="71">
        <v>31.701000000000001</v>
      </c>
      <c r="D8" s="71">
        <v>30.496700000000001</v>
      </c>
      <c r="E8" s="71">
        <v>31.087</v>
      </c>
      <c r="F8" s="71">
        <v>30.729800000000001</v>
      </c>
      <c r="G8" s="71">
        <v>32.480800000000002</v>
      </c>
      <c r="H8" s="71">
        <v>34.286099999999998</v>
      </c>
      <c r="I8" s="71">
        <f>'Historical Financials THB_EN'!I8</f>
        <v>35.289706557377052</v>
      </c>
      <c r="J8" s="71">
        <f>'Historical Financials THB_EN'!J8</f>
        <v>33.933399999999999</v>
      </c>
      <c r="K8" s="71">
        <f>'Historical Financials THB_EN'!K8</f>
        <v>32.322000000000003</v>
      </c>
      <c r="L8" s="72">
        <f>'Historical Financials THB_EN'!L8</f>
        <v>31.045200000000001</v>
      </c>
      <c r="M8" s="72">
        <f>'Historical Financials THB_EN'!M8</f>
        <v>31.293399999999998</v>
      </c>
      <c r="N8" s="72">
        <f>'Historical Financials THB_EN'!N8</f>
        <v>31.045200000000001</v>
      </c>
      <c r="O8" s="72">
        <f>'Historical Financials THB_EN'!O8</f>
        <v>31.293399999999998</v>
      </c>
      <c r="P8" s="71">
        <f>'Historical Financials THB_EN'!P8</f>
        <v>29.805745161290321</v>
      </c>
      <c r="Q8" s="71">
        <f>'Historical Financials THB_EN'!Q8</f>
        <v>29.906706779661032</v>
      </c>
      <c r="R8" s="71">
        <f>'Historical Financials THB_EN'!R8</f>
        <v>31.478965079365075</v>
      </c>
      <c r="S8" s="71">
        <f>'Historical Financials THB_EN'!S8</f>
        <v>31.69132459016393</v>
      </c>
      <c r="T8" s="71">
        <f>'Historical Financials THB_EN'!T8</f>
        <v>32.66654193548387</v>
      </c>
      <c r="U8" s="71">
        <f>'Historical Financials THB_EN'!U8</f>
        <v>32.45390508474577</v>
      </c>
      <c r="V8" s="71">
        <f>'Historical Financials THB_EN'!V8</f>
        <v>32.099451612903231</v>
      </c>
      <c r="W8" s="71">
        <f>'Historical Financials THB_EN'!W8</f>
        <v>32.702045161290329</v>
      </c>
      <c r="X8" s="71">
        <f>'Historical Financials THB_EN'!X8</f>
        <v>32.646173770491792</v>
      </c>
      <c r="Y8" s="71">
        <f>'Historical Financials THB_EN'!Y8</f>
        <v>33.287399999999998</v>
      </c>
      <c r="Z8" s="71">
        <f>'Historical Financials THB_EN'!Z8</f>
        <v>35.255120634920651</v>
      </c>
      <c r="AA8" s="71">
        <f>'Historical Financials THB_EN'!AA8</f>
        <v>35.83311129032257</v>
      </c>
      <c r="AB8" s="71">
        <f>'Historical Financials THB_EN'!AB8</f>
        <v>35.646999999999998</v>
      </c>
      <c r="AC8" s="71">
        <f>'Historical Financials THB_EN'!AC8</f>
        <v>35.286499999999997</v>
      </c>
      <c r="AD8" s="71">
        <f>'Historical Financials THB_EN'!AD8</f>
        <v>34.829500000000003</v>
      </c>
      <c r="AE8" s="71">
        <f>'Historical Financials THB_EN'!AE8</f>
        <v>35.389843548387091</v>
      </c>
      <c r="AF8" s="71">
        <f>'Historical Financials THB_EN'!AF8</f>
        <v>35.106046774193558</v>
      </c>
      <c r="AG8" s="71">
        <f>'Historical Financials THB_EN'!AG8</f>
        <v>34.286299999999997</v>
      </c>
      <c r="AH8" s="71">
        <f>'Historical Financials THB_EN'!AH8</f>
        <v>33.373800000000003</v>
      </c>
      <c r="AI8" s="71">
        <f>'Historical Financials THB_EN'!AI8</f>
        <v>32.947000000000003</v>
      </c>
      <c r="AJ8" s="71">
        <f>'Historical Financials THB_EN'!AJ8</f>
        <v>31.542200000000001</v>
      </c>
      <c r="AK8" s="71">
        <f>'Historical Financials THB_EN'!AK8</f>
        <v>31.9468</v>
      </c>
      <c r="AL8" s="71">
        <f>'Historical Financials THB_EN'!AL8</f>
        <v>32.975000000000001</v>
      </c>
      <c r="AM8" s="71">
        <f>'Historical Financials THB_EN'!AM8</f>
        <v>32.819699999999997</v>
      </c>
      <c r="AN8" s="71">
        <f>'Historical Financials THB_EN'!AN8</f>
        <v>31.624500000000001</v>
      </c>
      <c r="AO8" s="71">
        <f>'Historical Financials THB_EN'!AO8</f>
        <v>31.592500000000001</v>
      </c>
      <c r="AP8" s="71">
        <f>'Historical Financials THB_EN'!AP8</f>
        <v>30.712299999999999</v>
      </c>
      <c r="AQ8" s="71">
        <f>'Historical Financials THB_EN'!AQ8</f>
        <v>30.279800000000002</v>
      </c>
      <c r="AR8" s="71">
        <f>'Historical Financials THB_EN'!AR8</f>
        <v>31.2835</v>
      </c>
      <c r="AS8" s="71">
        <f>'Historical Financials THB_EN'!AS8</f>
        <v>31.942621666666682</v>
      </c>
      <c r="AT8" s="71">
        <f>'Historical Financials THB_EN'!AT8</f>
        <v>31.326799999999999</v>
      </c>
      <c r="AU8" s="262">
        <f>'Historical Financials THB_EN'!AU8</f>
        <v>30.620999999999999</v>
      </c>
      <c r="AW8" s="74">
        <f>'Historical Financials THB_EN'!AW8</f>
        <v>35.4758</v>
      </c>
      <c r="AX8" s="74">
        <f>'Historical Financials THB_EN'!AX8</f>
        <v>35.109699999999997</v>
      </c>
      <c r="AY8" s="74">
        <f>'Historical Financials THB_EN'!AY8</f>
        <v>34.7029</v>
      </c>
      <c r="AZ8" s="74">
        <f>'Historical Financials THB_EN'!AZ8</f>
        <v>33.163899999999998</v>
      </c>
      <c r="BA8" s="74">
        <f>'Historical Financials THB_EN'!BA8</f>
        <v>31.741199999999999</v>
      </c>
      <c r="BB8" s="74">
        <f>'Historical Financials THB_EN'!BB8</f>
        <v>33.163899999999998</v>
      </c>
      <c r="BC8" s="263">
        <f>'Historical Financials THB_EN'!BC8</f>
        <v>31.609000000000002</v>
      </c>
      <c r="BD8" s="77"/>
      <c r="BE8" s="77"/>
      <c r="BF8" s="75"/>
      <c r="BI8" s="46">
        <v>0</v>
      </c>
      <c r="BJ8" s="46">
        <v>0</v>
      </c>
      <c r="BK8" s="46">
        <v>0</v>
      </c>
      <c r="BL8" s="46">
        <v>0</v>
      </c>
      <c r="BM8" s="46">
        <v>0</v>
      </c>
      <c r="BN8" s="46"/>
      <c r="BQ8" s="74">
        <f>'Historical Financials THB_EN'!BO8</f>
        <v>30.712299999999999</v>
      </c>
      <c r="BS8" s="46"/>
      <c r="BT8" s="264">
        <v>31.609000000000002</v>
      </c>
      <c r="BU8" s="79">
        <v>31.124400000000001</v>
      </c>
      <c r="BW8" s="249"/>
      <c r="BX8" s="249"/>
    </row>
    <row r="9" spans="1:76">
      <c r="A9" s="35" t="s">
        <v>129</v>
      </c>
      <c r="B9" s="240" t="s">
        <v>80</v>
      </c>
      <c r="C9" s="71">
        <v>30.151299999999999</v>
      </c>
      <c r="D9" s="71">
        <v>31.691199999999998</v>
      </c>
      <c r="E9" s="71">
        <v>30.631599999999999</v>
      </c>
      <c r="F9" s="71">
        <v>32.813600000000001</v>
      </c>
      <c r="G9" s="71">
        <v>32.963000000000001</v>
      </c>
      <c r="H9" s="71">
        <v>36.0886</v>
      </c>
      <c r="I9" s="71">
        <f>'Historical Financials THB_EN'!I9</f>
        <v>35.8307</v>
      </c>
      <c r="J9" s="71">
        <f>'Historical Financials THB_EN'!J9</f>
        <v>32.680900000000001</v>
      </c>
      <c r="K9" s="71">
        <f>'Historical Financials THB_EN'!K9</f>
        <v>32.449800000000003</v>
      </c>
      <c r="L9" s="72">
        <f>'Historical Financials THB_EN'!L9</f>
        <v>30.154</v>
      </c>
      <c r="M9" s="72">
        <f>'Historical Financials THB_EN'!M9</f>
        <v>30.037099999999999</v>
      </c>
      <c r="N9" s="72">
        <f>'Historical Financials THB_EN'!N9</f>
        <v>30.154</v>
      </c>
      <c r="O9" s="72">
        <f>'Historical Financials THB_EN'!O9</f>
        <v>30.037099999999999</v>
      </c>
      <c r="P9" s="148">
        <f>'Historical Financials THB_EN'!P9</f>
        <v>29.308499999999999</v>
      </c>
      <c r="Q9" s="148">
        <f>'Historical Financials THB_EN'!Q9</f>
        <v>31.127099999999999</v>
      </c>
      <c r="R9" s="148">
        <f>'Historical Financials THB_EN'!R9</f>
        <v>31.390699999999999</v>
      </c>
      <c r="S9" s="148">
        <f>'Historical Financials THB_EN'!S9</f>
        <v>32.813600000000001</v>
      </c>
      <c r="T9" s="148">
        <f>'Historical Financials THB_EN'!T9</f>
        <v>32.443199999999997</v>
      </c>
      <c r="U9" s="148">
        <f>'Historical Financials THB_EN'!U9</f>
        <v>32.454999999999998</v>
      </c>
      <c r="V9" s="148">
        <f>'Historical Financials THB_EN'!V9</f>
        <v>32.3733</v>
      </c>
      <c r="W9" s="148">
        <f>'Historical Financials THB_EN'!W9</f>
        <v>32.963000000000001</v>
      </c>
      <c r="X9" s="148">
        <f>'Historical Financials THB_EN'!X9</f>
        <v>32.555100000000003</v>
      </c>
      <c r="Y9" s="148">
        <f>'Historical Financials THB_EN'!Y9</f>
        <v>33.776800000000001</v>
      </c>
      <c r="Z9" s="148">
        <f>'Historical Financials THB_EN'!Z9</f>
        <v>36.369599999999998</v>
      </c>
      <c r="AA9" s="148">
        <f>'Historical Financials THB_EN'!AA9</f>
        <v>36.0886</v>
      </c>
      <c r="AB9" s="148">
        <f>'Historical Financials THB_EN'!AB9</f>
        <v>35.239199999999997</v>
      </c>
      <c r="AC9" s="148">
        <f>'Historical Financials THB_EN'!AC9</f>
        <v>35.180199999999999</v>
      </c>
      <c r="AD9" s="148">
        <f>'Historical Financials THB_EN'!AD9</f>
        <v>34.6999</v>
      </c>
      <c r="AE9" s="148">
        <f>'Historical Financials THB_EN'!AE9</f>
        <v>35.8307</v>
      </c>
      <c r="AF9" s="148">
        <f>'Historical Financials THB_EN'!AF9</f>
        <v>34.450099999999999</v>
      </c>
      <c r="AG9" s="148">
        <f>'Historical Financials THB_EN'!AG9</f>
        <v>33.981400000000001</v>
      </c>
      <c r="AH9" s="148">
        <f>'Historical Financials THB_EN'!AH9</f>
        <v>33.368400000000001</v>
      </c>
      <c r="AI9" s="148">
        <f>'Historical Financials THB_EN'!AI9</f>
        <v>32.680900000000001</v>
      </c>
      <c r="AJ9" s="148">
        <f>'Historical Financials THB_EN'!AJ9</f>
        <v>31.2318</v>
      </c>
      <c r="AK9" s="148">
        <f>'Historical Financials THB_EN'!AK9</f>
        <v>33.167200000000001</v>
      </c>
      <c r="AL9" s="148">
        <f>'Historical Financials THB_EN'!AL9</f>
        <v>32.406599999999997</v>
      </c>
      <c r="AM9" s="148">
        <f>'Historical Financials THB_EN'!AM9</f>
        <v>32.449800000000003</v>
      </c>
      <c r="AN9" s="148">
        <f>'Historical Financials THB_EN'!AN9</f>
        <v>31.811699999999998</v>
      </c>
      <c r="AO9" s="148">
        <f>'Historical Financials THB_EN'!AO9</f>
        <v>30.744299999999999</v>
      </c>
      <c r="AP9" s="148">
        <f>'Historical Financials THB_EN'!AP9</f>
        <v>30.591899999999999</v>
      </c>
      <c r="AQ9" s="148">
        <f>'Historical Financials THB_EN'!AQ9</f>
        <v>30.154</v>
      </c>
      <c r="AR9" s="148">
        <f>'Historical Financials THB_EN'!AR9</f>
        <v>32.671199999999999</v>
      </c>
      <c r="AS9" s="148">
        <f>'Historical Financials THB_EN'!AS9</f>
        <v>30.890499999999999</v>
      </c>
      <c r="AT9" s="148">
        <f>'Historical Financials THB_EN'!AT9</f>
        <v>31.657900000000001</v>
      </c>
      <c r="AU9" s="265">
        <f>'Historical Financials THB_EN'!AU9</f>
        <v>30.037099999999999</v>
      </c>
      <c r="AW9" s="266">
        <f>'Historical Financials THB_EN'!AW9</f>
        <v>35.180199999999999</v>
      </c>
      <c r="AX9" s="266">
        <f>'Historical Financials THB_EN'!AX9</f>
        <v>35.8307</v>
      </c>
      <c r="AY9" s="266">
        <f>'Historical Financials THB_EN'!AY9</f>
        <v>33.981400000000001</v>
      </c>
      <c r="AZ9" s="266">
        <f>'Historical Financials THB_EN'!AZ9</f>
        <v>32.680900000000001</v>
      </c>
      <c r="BA9" s="266">
        <f>'Historical Financials THB_EN'!BA9</f>
        <v>33.167200000000001</v>
      </c>
      <c r="BB9" s="266">
        <f>'Historical Financials THB_EN'!BB9</f>
        <v>32.449800000000003</v>
      </c>
      <c r="BC9" s="267">
        <f>'Historical Financials THB_EN'!BC9</f>
        <v>30.744299999999999</v>
      </c>
      <c r="BD9" s="268"/>
      <c r="BE9" s="268"/>
      <c r="BF9" s="269"/>
      <c r="BI9" s="46">
        <v>0</v>
      </c>
      <c r="BJ9" s="46">
        <v>0</v>
      </c>
      <c r="BK9" s="46">
        <v>0</v>
      </c>
      <c r="BL9" s="46">
        <v>0</v>
      </c>
      <c r="BM9" s="46">
        <v>0</v>
      </c>
      <c r="BN9" s="46"/>
      <c r="BQ9" s="266">
        <f>'Historical Financials THB_EN'!BO9</f>
        <v>30.591899999999999</v>
      </c>
      <c r="BS9" s="46">
        <f>BU9</f>
        <v>30.591899999999999</v>
      </c>
      <c r="BT9" s="79">
        <v>30.744299999999999</v>
      </c>
      <c r="BU9" s="79">
        <v>30.591899999999999</v>
      </c>
      <c r="BW9" s="249"/>
      <c r="BX9" s="249"/>
    </row>
    <row r="10" spans="1:76" s="237" customFormat="1" ht="26">
      <c r="A10" s="270" t="s">
        <v>81</v>
      </c>
      <c r="B10" s="271"/>
      <c r="C10" s="82"/>
      <c r="D10" s="82"/>
      <c r="E10" s="82"/>
      <c r="F10" s="82"/>
      <c r="G10" s="82"/>
      <c r="H10" s="82"/>
      <c r="I10" s="82"/>
      <c r="J10" s="82"/>
      <c r="K10" s="82"/>
      <c r="L10" s="83"/>
      <c r="M10" s="83"/>
      <c r="N10" s="83"/>
      <c r="O10" s="83"/>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272"/>
      <c r="AW10" s="155"/>
      <c r="AX10" s="155"/>
      <c r="AY10" s="31"/>
      <c r="AZ10" s="31"/>
      <c r="BA10" s="31"/>
      <c r="BB10" s="31"/>
      <c r="BC10" s="238"/>
      <c r="BD10" s="32"/>
      <c r="BE10" s="32"/>
      <c r="BF10" s="239"/>
      <c r="BG10" s="30"/>
      <c r="BH10" s="30"/>
      <c r="BI10" s="46">
        <v>0</v>
      </c>
      <c r="BJ10" s="46">
        <v>0</v>
      </c>
      <c r="BK10" s="46">
        <v>0</v>
      </c>
      <c r="BL10" s="46">
        <v>0</v>
      </c>
      <c r="BM10" s="46">
        <v>0</v>
      </c>
      <c r="BN10" s="46"/>
      <c r="BQ10" s="155"/>
      <c r="BW10" s="249"/>
      <c r="BX10" s="249"/>
    </row>
    <row r="11" spans="1:76">
      <c r="A11" s="35"/>
      <c r="B11" s="240"/>
      <c r="C11" s="105"/>
      <c r="D11" s="105"/>
      <c r="E11" s="105"/>
      <c r="F11" s="105"/>
      <c r="G11" s="105"/>
      <c r="H11" s="105"/>
      <c r="I11" s="105"/>
      <c r="J11" s="105"/>
      <c r="K11" s="105"/>
      <c r="L11" s="106"/>
      <c r="M11" s="106"/>
      <c r="N11" s="106"/>
      <c r="O11" s="106"/>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273"/>
      <c r="AW11" s="159"/>
      <c r="AX11" s="159"/>
      <c r="AY11" s="90"/>
      <c r="AZ11" s="90"/>
      <c r="BA11" s="90"/>
      <c r="BB11" s="90"/>
      <c r="BC11" s="274"/>
      <c r="BD11" s="92"/>
      <c r="BE11" s="92"/>
      <c r="BF11" s="202"/>
      <c r="BI11" s="46">
        <v>0</v>
      </c>
      <c r="BJ11" s="46">
        <v>0</v>
      </c>
      <c r="BK11" s="46">
        <v>0</v>
      </c>
      <c r="BL11" s="46">
        <v>0</v>
      </c>
      <c r="BM11" s="46">
        <v>0</v>
      </c>
      <c r="BN11" s="46"/>
      <c r="BQ11" s="159"/>
      <c r="BW11" s="249"/>
      <c r="BX11" s="249"/>
    </row>
    <row r="12" spans="1:76" s="280" customFormat="1">
      <c r="A12" s="93" t="s">
        <v>82</v>
      </c>
      <c r="B12" s="275" t="s">
        <v>130</v>
      </c>
      <c r="C12" s="95">
        <v>3055.3610296205165</v>
      </c>
      <c r="D12" s="95">
        <v>6102.1684313384721</v>
      </c>
      <c r="E12" s="95">
        <v>6778.685109531315</v>
      </c>
      <c r="F12" s="95">
        <v>7455.9693847665785</v>
      </c>
      <c r="G12" s="95">
        <v>7509.2737144666353</v>
      </c>
      <c r="H12" s="95">
        <v>6845.2786040171941</v>
      </c>
      <c r="I12" s="95">
        <v>7215.1220239255199</v>
      </c>
      <c r="J12" s="95">
        <v>8438.0660941727037</v>
      </c>
      <c r="K12" s="95">
        <v>10741.009230502443</v>
      </c>
      <c r="L12" s="96">
        <v>11360.611237808098</v>
      </c>
      <c r="M12" s="96">
        <v>10593.700482306174</v>
      </c>
      <c r="N12" s="96">
        <f>SUM(AN12:AQ12)</f>
        <v>11360.611237808098</v>
      </c>
      <c r="O12" s="96">
        <f>SUM(AR12:AU12)</f>
        <v>10593.700482306172</v>
      </c>
      <c r="P12" s="95">
        <v>1861.8586377773379</v>
      </c>
      <c r="Q12" s="95">
        <v>1899.6937990004214</v>
      </c>
      <c r="R12" s="95">
        <v>1877.2696341834057</v>
      </c>
      <c r="S12" s="95">
        <v>1817.1473138054134</v>
      </c>
      <c r="T12" s="95">
        <v>1887.1482057008513</v>
      </c>
      <c r="U12" s="95">
        <v>1972.3551611329997</v>
      </c>
      <c r="V12" s="95">
        <v>1981.4910508493485</v>
      </c>
      <c r="W12" s="95">
        <v>1668.2792967834357</v>
      </c>
      <c r="X12" s="95">
        <v>1643.6953741709021</v>
      </c>
      <c r="Y12" s="95">
        <v>1842.3452437457681</v>
      </c>
      <c r="Z12" s="95">
        <v>1763.9337278786243</v>
      </c>
      <c r="AA12" s="95">
        <v>1595.3065729086529</v>
      </c>
      <c r="AB12" s="95">
        <v>1603.6197107913426</v>
      </c>
      <c r="AC12" s="95">
        <v>1888.740212692057</v>
      </c>
      <c r="AD12" s="95">
        <v>1877.8535087463338</v>
      </c>
      <c r="AE12" s="95">
        <v>1844.9085259280391</v>
      </c>
      <c r="AF12" s="95">
        <v>2040.9668870113308</v>
      </c>
      <c r="AG12" s="95">
        <v>2088.690547958081</v>
      </c>
      <c r="AH12" s="95">
        <v>2173.5285232848573</v>
      </c>
      <c r="AI12" s="95">
        <f>J12-AF12-AG12-AH12</f>
        <v>2134.8801359184345</v>
      </c>
      <c r="AJ12" s="95">
        <v>2414.0152557526108</v>
      </c>
      <c r="AK12" s="95">
        <v>2618.3808414333807</v>
      </c>
      <c r="AL12" s="95">
        <v>2920.3300635757732</v>
      </c>
      <c r="AM12" s="95">
        <v>2788.283069740678</v>
      </c>
      <c r="AN12" s="95">
        <v>3029.6223828993343</v>
      </c>
      <c r="AO12" s="95">
        <v>2929.6640477384663</v>
      </c>
      <c r="AP12" s="95">
        <v>2832.4463962041145</v>
      </c>
      <c r="AQ12" s="95">
        <f>L12-(AN12+AO12+AP12)</f>
        <v>2568.8784109661829</v>
      </c>
      <c r="AR12" s="95">
        <v>2941.6039537136189</v>
      </c>
      <c r="AS12" s="95">
        <v>2343.431011758476</v>
      </c>
      <c r="AT12" s="95">
        <v>2586.2124562923377</v>
      </c>
      <c r="AU12" s="276">
        <v>2722.4530605417413</v>
      </c>
      <c r="AV12" s="277"/>
      <c r="AW12" s="99">
        <f>AB12+AC12</f>
        <v>3492.3599234833996</v>
      </c>
      <c r="AX12" s="99">
        <f>AD12+AE12</f>
        <v>3722.7620346743729</v>
      </c>
      <c r="AY12" s="99">
        <f>AF12+AG12</f>
        <v>4129.657434969412</v>
      </c>
      <c r="AZ12" s="99">
        <f>AH12+AI12</f>
        <v>4308.4086592032918</v>
      </c>
      <c r="BA12" s="99">
        <f>AJ12+AK12</f>
        <v>5032.3960971859915</v>
      </c>
      <c r="BB12" s="99">
        <f>AL12+AM12</f>
        <v>5708.6131333164512</v>
      </c>
      <c r="BC12" s="278">
        <f>AO12+AN12</f>
        <v>5959.2864306378005</v>
      </c>
      <c r="BD12" s="124"/>
      <c r="BE12" s="279">
        <v>8791.7328268419151</v>
      </c>
      <c r="BF12" s="34">
        <f>AO12+AN12+AM12+AL12-N12</f>
        <v>307.28832614615385</v>
      </c>
      <c r="BG12" s="103">
        <f>AS12+AR12+AQ12+AP12-O12</f>
        <v>92.659290336219783</v>
      </c>
      <c r="BH12" s="214"/>
      <c r="BI12" s="46">
        <v>0</v>
      </c>
      <c r="BJ12" s="46">
        <v>0</v>
      </c>
      <c r="BK12" s="46">
        <v>0</v>
      </c>
      <c r="BL12" s="46">
        <v>0</v>
      </c>
      <c r="BM12" s="46">
        <v>0</v>
      </c>
      <c r="BN12" s="46"/>
      <c r="BQ12" s="281">
        <v>2679.808653304513</v>
      </c>
      <c r="BS12" s="282">
        <f>BU12-BT12</f>
        <v>78.660134814254306</v>
      </c>
      <c r="BT12" s="282">
        <v>73.977608085347001</v>
      </c>
      <c r="BU12" s="282">
        <v>152.63774289960131</v>
      </c>
      <c r="BV12" s="283"/>
      <c r="BW12" s="249"/>
      <c r="BX12" s="249"/>
    </row>
    <row r="13" spans="1:76" hidden="1" outlineLevel="1">
      <c r="A13" s="35"/>
      <c r="B13" s="240"/>
      <c r="C13" s="105"/>
      <c r="D13" s="105"/>
      <c r="E13" s="105"/>
      <c r="F13" s="105"/>
      <c r="G13" s="105"/>
      <c r="H13" s="105"/>
      <c r="I13" s="105"/>
      <c r="J13" s="105"/>
      <c r="K13" s="105"/>
      <c r="L13" s="106"/>
      <c r="M13" s="106"/>
      <c r="N13" s="106"/>
      <c r="O13" s="106"/>
      <c r="P13" s="105"/>
      <c r="Q13" s="105"/>
      <c r="R13" s="105"/>
      <c r="S13" s="105"/>
      <c r="T13" s="105"/>
      <c r="U13" s="105"/>
      <c r="V13" s="105"/>
      <c r="W13" s="105"/>
      <c r="X13" s="105"/>
      <c r="Y13" s="105"/>
      <c r="Z13" s="105"/>
      <c r="AA13" s="105"/>
      <c r="AB13" s="105"/>
      <c r="AC13" s="105"/>
      <c r="AD13" s="105"/>
      <c r="AE13" s="105"/>
      <c r="AF13" s="105"/>
      <c r="AG13" s="105"/>
      <c r="AH13" s="105"/>
      <c r="AI13" s="105"/>
      <c r="AJ13" s="105"/>
      <c r="AK13" s="88"/>
      <c r="AL13" s="88"/>
      <c r="AM13" s="88"/>
      <c r="AN13" s="88"/>
      <c r="AO13" s="88"/>
      <c r="AP13" s="88"/>
      <c r="AQ13" s="88"/>
      <c r="AR13" s="88"/>
      <c r="AS13" s="88"/>
      <c r="AT13" s="88"/>
      <c r="AU13" s="278"/>
      <c r="AV13" s="284"/>
      <c r="AW13" s="99">
        <f>AB13+AC13</f>
        <v>0</v>
      </c>
      <c r="AX13" s="99">
        <f>AD13+AE13</f>
        <v>0</v>
      </c>
      <c r="AY13" s="99">
        <f>AF13+AG13</f>
        <v>0</v>
      </c>
      <c r="AZ13" s="99">
        <f>AH13+AI13</f>
        <v>0</v>
      </c>
      <c r="BA13" s="99">
        <f>AJ13+AK13</f>
        <v>0</v>
      </c>
      <c r="BB13" s="99">
        <f>AL13+AM13</f>
        <v>0</v>
      </c>
      <c r="BC13" s="278">
        <f>AO13+AN13</f>
        <v>0</v>
      </c>
      <c r="BD13" s="124"/>
      <c r="BE13" s="124"/>
      <c r="BF13" s="34">
        <f t="shared" ref="BF13:BF26" si="2">AO13+AN13+AM13+AL13-N13</f>
        <v>0</v>
      </c>
      <c r="BG13" s="103">
        <f t="shared" ref="BG13:BG27" si="3">AS13+AR13+AQ13+AP13-O13</f>
        <v>0</v>
      </c>
      <c r="BH13" s="285"/>
      <c r="BI13" s="46">
        <v>0</v>
      </c>
      <c r="BJ13" s="46">
        <v>0</v>
      </c>
      <c r="BK13" s="46">
        <v>0</v>
      </c>
      <c r="BL13" s="46">
        <v>0</v>
      </c>
      <c r="BM13" s="46">
        <v>0</v>
      </c>
      <c r="BN13" s="46"/>
      <c r="BQ13" s="99"/>
      <c r="BV13" s="98"/>
      <c r="BW13" s="249"/>
      <c r="BX13" s="249"/>
    </row>
    <row r="14" spans="1:76" hidden="1" outlineLevel="1">
      <c r="A14" s="35"/>
      <c r="B14" s="240"/>
      <c r="C14" s="105"/>
      <c r="D14" s="105"/>
      <c r="E14" s="105"/>
      <c r="F14" s="105"/>
      <c r="G14" s="105"/>
      <c r="H14" s="105"/>
      <c r="I14" s="105"/>
      <c r="J14" s="105"/>
      <c r="K14" s="105"/>
      <c r="L14" s="106"/>
      <c r="M14" s="106"/>
      <c r="N14" s="106"/>
      <c r="O14" s="106"/>
      <c r="P14" s="105"/>
      <c r="Q14" s="105"/>
      <c r="R14" s="105"/>
      <c r="S14" s="105"/>
      <c r="T14" s="105"/>
      <c r="U14" s="105"/>
      <c r="V14" s="105"/>
      <c r="W14" s="105"/>
      <c r="X14" s="105"/>
      <c r="Y14" s="105"/>
      <c r="Z14" s="105"/>
      <c r="AA14" s="105"/>
      <c r="AB14" s="105"/>
      <c r="AC14" s="105"/>
      <c r="AD14" s="105"/>
      <c r="AE14" s="105"/>
      <c r="AF14" s="105"/>
      <c r="AG14" s="105"/>
      <c r="AH14" s="105"/>
      <c r="AI14" s="105"/>
      <c r="AJ14" s="105"/>
      <c r="AK14" s="88"/>
      <c r="AL14" s="88"/>
      <c r="AM14" s="88"/>
      <c r="AN14" s="88"/>
      <c r="AO14" s="88"/>
      <c r="AP14" s="88"/>
      <c r="AQ14" s="88"/>
      <c r="AR14" s="88"/>
      <c r="AS14" s="88"/>
      <c r="AT14" s="88"/>
      <c r="AU14" s="278"/>
      <c r="AV14" s="284"/>
      <c r="AW14" s="99">
        <f>AB14+AC14</f>
        <v>0</v>
      </c>
      <c r="AX14" s="99">
        <f>AD14+AE14</f>
        <v>0</v>
      </c>
      <c r="AY14" s="99">
        <f>AF14+AG14</f>
        <v>0</v>
      </c>
      <c r="AZ14" s="99">
        <f>AH14+AI14</f>
        <v>0</v>
      </c>
      <c r="BA14" s="99">
        <f>AJ14+AK14</f>
        <v>0</v>
      </c>
      <c r="BB14" s="99">
        <f>AL14+AM14</f>
        <v>0</v>
      </c>
      <c r="BC14" s="278">
        <f>AO14+AN14</f>
        <v>0</v>
      </c>
      <c r="BD14" s="124"/>
      <c r="BE14" s="124"/>
      <c r="BF14" s="34">
        <f t="shared" si="2"/>
        <v>0</v>
      </c>
      <c r="BG14" s="103">
        <f t="shared" si="3"/>
        <v>0</v>
      </c>
      <c r="BH14" s="285"/>
      <c r="BI14" s="46">
        <v>0</v>
      </c>
      <c r="BJ14" s="46">
        <v>0</v>
      </c>
      <c r="BK14" s="46">
        <v>0</v>
      </c>
      <c r="BL14" s="46">
        <v>0</v>
      </c>
      <c r="BM14" s="46">
        <v>0</v>
      </c>
      <c r="BN14" s="46"/>
      <c r="BQ14" s="99"/>
      <c r="BV14" s="98"/>
      <c r="BW14" s="249"/>
      <c r="BX14" s="249"/>
    </row>
    <row r="15" spans="1:76" s="289" customFormat="1" collapsed="1">
      <c r="A15" s="93" t="s">
        <v>84</v>
      </c>
      <c r="B15" s="275" t="s">
        <v>130</v>
      </c>
      <c r="C15" s="95">
        <v>397.42885199797178</v>
      </c>
      <c r="D15" s="95">
        <v>553.95371852544827</v>
      </c>
      <c r="E15" s="95">
        <v>461.31942145290526</v>
      </c>
      <c r="F15" s="95">
        <v>477.81732825296655</v>
      </c>
      <c r="G15" s="95">
        <v>568.2826667683745</v>
      </c>
      <c r="H15" s="95">
        <v>640.42140834613429</v>
      </c>
      <c r="I15" s="95">
        <v>775.45759419058766</v>
      </c>
      <c r="J15" s="95">
        <v>1004.2450850368494</v>
      </c>
      <c r="K15" s="95">
        <v>1441.4048154345535</v>
      </c>
      <c r="L15" s="96">
        <v>1146.8000054353004</v>
      </c>
      <c r="M15" s="286">
        <v>1113.5520708658132</v>
      </c>
      <c r="N15" s="96">
        <f>SUM(AN15:AQ15)</f>
        <v>1146.8000054353004</v>
      </c>
      <c r="O15" s="286">
        <f>SUM(AR15:AU15)</f>
        <v>1113.5520708658128</v>
      </c>
      <c r="P15" s="95">
        <v>91.557287036988996</v>
      </c>
      <c r="Q15" s="95">
        <v>132.95544735590909</v>
      </c>
      <c r="R15" s="95">
        <v>127.30929224791949</v>
      </c>
      <c r="S15" s="95">
        <v>125.99530161214834</v>
      </c>
      <c r="T15" s="95">
        <v>139.73673381266647</v>
      </c>
      <c r="U15" s="95">
        <v>153.00190201054238</v>
      </c>
      <c r="V15" s="95">
        <v>135.71271579048877</v>
      </c>
      <c r="W15" s="95">
        <v>139.8313151546765</v>
      </c>
      <c r="X15" s="95">
        <v>145.83525829447248</v>
      </c>
      <c r="Y15" s="95">
        <v>187.12774380063289</v>
      </c>
      <c r="Z15" s="95">
        <v>167.22499514455529</v>
      </c>
      <c r="AA15" s="95">
        <v>140.23341110647354</v>
      </c>
      <c r="AB15" s="95">
        <v>134.76860136557323</v>
      </c>
      <c r="AC15" s="95">
        <v>219.09517624800907</v>
      </c>
      <c r="AD15" s="95">
        <v>216.67175167448752</v>
      </c>
      <c r="AE15" s="95">
        <v>204.92206490251792</v>
      </c>
      <c r="AF15" s="95">
        <v>218.80670292258026</v>
      </c>
      <c r="AG15" s="95">
        <v>238.50753171692691</v>
      </c>
      <c r="AH15" s="95">
        <v>291.24958753349239</v>
      </c>
      <c r="AI15" s="95">
        <f>J15-AF15-AG15-AH15</f>
        <v>255.68126286384989</v>
      </c>
      <c r="AJ15" s="95">
        <v>326.22326700803973</v>
      </c>
      <c r="AK15" s="95">
        <v>388.43675287149466</v>
      </c>
      <c r="AL15" s="95">
        <v>408.94250676954834</v>
      </c>
      <c r="AM15" s="95">
        <v>317.80228878547109</v>
      </c>
      <c r="AN15" s="95">
        <v>303.69787721264333</v>
      </c>
      <c r="AO15" s="95">
        <v>361.40675987990335</v>
      </c>
      <c r="AP15" s="95">
        <v>281.09380402098111</v>
      </c>
      <c r="AQ15" s="95">
        <f>L15-(AN15+AO15+AP15)</f>
        <v>200.60156432177257</v>
      </c>
      <c r="AR15" s="287">
        <v>303.7519626869103</v>
      </c>
      <c r="AS15" s="287">
        <v>304.50580606962433</v>
      </c>
      <c r="AT15" s="287">
        <v>250.61711103750221</v>
      </c>
      <c r="AU15" s="276">
        <v>254.67719107177595</v>
      </c>
      <c r="AV15" s="288"/>
      <c r="AW15" s="99">
        <f>AB15+AC15</f>
        <v>353.86377761358233</v>
      </c>
      <c r="AX15" s="99">
        <f>AD15+AE15</f>
        <v>421.59381657700544</v>
      </c>
      <c r="AY15" s="99">
        <f>AF15+AG15</f>
        <v>457.31423463950716</v>
      </c>
      <c r="AZ15" s="99">
        <f>AH15+AI15</f>
        <v>546.93085039734228</v>
      </c>
      <c r="BA15" s="99">
        <f>AJ15+AK15</f>
        <v>714.66001987953439</v>
      </c>
      <c r="BB15" s="99">
        <f>AL15+AM15</f>
        <v>726.74479555501944</v>
      </c>
      <c r="BC15" s="278">
        <f>AO15+AN15</f>
        <v>665.10463709254668</v>
      </c>
      <c r="BD15" s="124"/>
      <c r="BE15" s="279">
        <v>946.19844111352779</v>
      </c>
      <c r="BF15" s="34">
        <f t="shared" si="2"/>
        <v>245.04942721226575</v>
      </c>
      <c r="BG15" s="103">
        <f t="shared" si="3"/>
        <v>-23.598933766524397</v>
      </c>
      <c r="BH15" s="214"/>
      <c r="BI15" s="46">
        <v>0</v>
      </c>
      <c r="BJ15" s="46">
        <v>0</v>
      </c>
      <c r="BK15" s="46">
        <v>0</v>
      </c>
      <c r="BL15" s="46">
        <v>0</v>
      </c>
      <c r="BM15" s="46">
        <v>0</v>
      </c>
      <c r="BN15" s="46"/>
      <c r="BQ15" s="281">
        <v>278.35573008530878</v>
      </c>
      <c r="BS15" s="282">
        <f>BU15-BT15</f>
        <v>0.72342119690242512</v>
      </c>
      <c r="BT15" s="289">
        <v>2.0146527387698665</v>
      </c>
      <c r="BU15" s="289">
        <v>2.7380739356722916</v>
      </c>
      <c r="BV15" s="290"/>
      <c r="BW15" s="249"/>
      <c r="BX15" s="249"/>
    </row>
    <row r="16" spans="1:76" s="119" customFormat="1">
      <c r="A16" s="120" t="s">
        <v>1</v>
      </c>
      <c r="B16" s="291" t="s">
        <v>130</v>
      </c>
      <c r="C16" s="115">
        <v>-109.492</v>
      </c>
      <c r="D16" s="115">
        <v>-156.60710831007944</v>
      </c>
      <c r="E16" s="115">
        <v>-216.13967253192652</v>
      </c>
      <c r="F16" s="115">
        <v>-222.62280243303508</v>
      </c>
      <c r="G16" s="115">
        <v>-243.1618338366907</v>
      </c>
      <c r="H16" s="115">
        <v>-271.97623296713152</v>
      </c>
      <c r="I16" s="115">
        <v>-313.44649981759875</v>
      </c>
      <c r="J16" s="115">
        <v>-356.83712802135949</v>
      </c>
      <c r="K16" s="115">
        <v>-441.45193214866651</v>
      </c>
      <c r="L16" s="96">
        <v>-548.68861530929087</v>
      </c>
      <c r="M16" s="96">
        <v>-654.10716451392318</v>
      </c>
      <c r="N16" s="96">
        <f>SUM(AN16:AQ16)</f>
        <v>-548.68861530929087</v>
      </c>
      <c r="O16" s="96">
        <f>SUM(AR16:AU16)</f>
        <v>-654.10716451392318</v>
      </c>
      <c r="P16" s="115">
        <v>-57.807734762142807</v>
      </c>
      <c r="Q16" s="115">
        <v>-55.188379791533301</v>
      </c>
      <c r="R16" s="115">
        <v>-56.99217915583688</v>
      </c>
      <c r="S16" s="115">
        <v>-59.469756782192121</v>
      </c>
      <c r="T16" s="115">
        <v>-57.204571041109979</v>
      </c>
      <c r="U16" s="115">
        <v>-61.453179205733768</v>
      </c>
      <c r="V16" s="115">
        <v>-63.37831122609618</v>
      </c>
      <c r="W16" s="115">
        <v>-61.125772363750791</v>
      </c>
      <c r="X16" s="115">
        <v>-63.065814797640975</v>
      </c>
      <c r="Y16" s="115">
        <v>-71.046134807740799</v>
      </c>
      <c r="Z16" s="115">
        <v>-67.862930583985303</v>
      </c>
      <c r="AA16" s="115">
        <f>H16-X16-Y16-Z16</f>
        <v>-70.001352777764453</v>
      </c>
      <c r="AB16" s="115">
        <v>-65.700283333800883</v>
      </c>
      <c r="AC16" s="115">
        <v>-83.349040430568067</v>
      </c>
      <c r="AD16" s="115">
        <v>-81.402229095318575</v>
      </c>
      <c r="AE16" s="115">
        <f>I16-AB16-AC16-AD16</f>
        <v>-82.994946957911225</v>
      </c>
      <c r="AF16" s="115">
        <v>-80.014933554549373</v>
      </c>
      <c r="AG16" s="115">
        <v>-83.761344134058788</v>
      </c>
      <c r="AH16" s="115">
        <v>-93.579845505086155</v>
      </c>
      <c r="AI16" s="115">
        <f>J16-AF16-AG16-AH16</f>
        <v>-99.481004827665174</v>
      </c>
      <c r="AJ16" s="115">
        <v>-96.715701504650909</v>
      </c>
      <c r="AK16" s="115">
        <v>-100.78887371619773</v>
      </c>
      <c r="AL16" s="115">
        <v>-116.57972239490411</v>
      </c>
      <c r="AM16" s="115">
        <v>-127.36763453291377</v>
      </c>
      <c r="AN16" s="115">
        <v>-126.04212487153947</v>
      </c>
      <c r="AO16" s="115">
        <v>-130.13231531469143</v>
      </c>
      <c r="AP16" s="115">
        <v>-145.43721848796713</v>
      </c>
      <c r="AQ16" s="115">
        <f>L16-(AN16+AO16+AP16)</f>
        <v>-147.07695663509287</v>
      </c>
      <c r="AR16" s="115">
        <v>-155.99982569085938</v>
      </c>
      <c r="AS16" s="115">
        <v>-163.82486324620379</v>
      </c>
      <c r="AT16" s="115">
        <v>-160.48939327453934</v>
      </c>
      <c r="AU16" s="292">
        <v>-173.79308230232067</v>
      </c>
      <c r="AV16" s="284"/>
      <c r="AW16" s="113">
        <f>AB16+AC16</f>
        <v>-149.04932376436895</v>
      </c>
      <c r="AX16" s="113">
        <f>AD16+AE16</f>
        <v>-164.3971760532298</v>
      </c>
      <c r="AY16" s="113">
        <f>AF16+AG16</f>
        <v>-163.77627768860816</v>
      </c>
      <c r="AZ16" s="113">
        <f>AH16+AI16</f>
        <v>-193.06085033275133</v>
      </c>
      <c r="BA16" s="113">
        <f>AJ16+AK16</f>
        <v>-197.50457522084864</v>
      </c>
      <c r="BB16" s="113">
        <f>AL16+AM16</f>
        <v>-243.94735692781788</v>
      </c>
      <c r="BC16" s="292">
        <f>AO16+AN16</f>
        <v>-256.17444018623087</v>
      </c>
      <c r="BD16" s="124"/>
      <c r="BE16" s="293">
        <v>-401.611658674198</v>
      </c>
      <c r="BF16" s="34">
        <f t="shared" si="2"/>
        <v>48.566818195242149</v>
      </c>
      <c r="BG16" s="103">
        <f t="shared" si="3"/>
        <v>41.768300453800066</v>
      </c>
      <c r="BH16" s="285"/>
      <c r="BI16" s="46">
        <v>0</v>
      </c>
      <c r="BJ16" s="46">
        <v>0</v>
      </c>
      <c r="BK16" s="46">
        <v>0</v>
      </c>
      <c r="BL16" s="46">
        <v>0</v>
      </c>
      <c r="BM16" s="46">
        <v>0</v>
      </c>
      <c r="BN16" s="46"/>
      <c r="BQ16" s="293">
        <v>-132.74281001160341</v>
      </c>
      <c r="BS16" s="282">
        <f>BU16-BT16</f>
        <v>-6.4360929917413854</v>
      </c>
      <c r="BT16" s="119">
        <v>-6.2583154846223232</v>
      </c>
      <c r="BU16" s="119">
        <v>-12.694408476363709</v>
      </c>
      <c r="BV16" s="98"/>
      <c r="BW16" s="249"/>
      <c r="BX16" s="249"/>
    </row>
    <row r="17" spans="1:76" s="289" customFormat="1">
      <c r="A17" s="93" t="s">
        <v>85</v>
      </c>
      <c r="B17" s="275" t="s">
        <v>130</v>
      </c>
      <c r="C17" s="95">
        <f t="shared" ref="C17:AU17" si="4">C15+C16</f>
        <v>287.93685199797176</v>
      </c>
      <c r="D17" s="95">
        <f t="shared" si="4"/>
        <v>397.34661021536886</v>
      </c>
      <c r="E17" s="95">
        <f t="shared" si="4"/>
        <v>245.17974892097874</v>
      </c>
      <c r="F17" s="95">
        <f t="shared" si="4"/>
        <v>255.19452581993147</v>
      </c>
      <c r="G17" s="95">
        <f t="shared" si="4"/>
        <v>325.12083293168382</v>
      </c>
      <c r="H17" s="95">
        <f t="shared" si="4"/>
        <v>368.44517537900276</v>
      </c>
      <c r="I17" s="95">
        <f t="shared" si="4"/>
        <v>462.01109437298891</v>
      </c>
      <c r="J17" s="95">
        <f t="shared" si="4"/>
        <v>647.40795701548996</v>
      </c>
      <c r="K17" s="95">
        <f t="shared" si="4"/>
        <v>999.95288328588697</v>
      </c>
      <c r="L17" s="96">
        <f t="shared" si="4"/>
        <v>598.1113901260095</v>
      </c>
      <c r="M17" s="96">
        <f t="shared" si="4"/>
        <v>459.44490635189004</v>
      </c>
      <c r="N17" s="96">
        <f t="shared" si="4"/>
        <v>598.1113901260095</v>
      </c>
      <c r="O17" s="96">
        <f t="shared" si="4"/>
        <v>459.44490635188959</v>
      </c>
      <c r="P17" s="95">
        <f t="shared" si="4"/>
        <v>33.749552274846188</v>
      </c>
      <c r="Q17" s="95">
        <f t="shared" si="4"/>
        <v>77.767067564375793</v>
      </c>
      <c r="R17" s="95">
        <f t="shared" si="4"/>
        <v>70.317113092082607</v>
      </c>
      <c r="S17" s="95">
        <f t="shared" si="4"/>
        <v>66.525544829956218</v>
      </c>
      <c r="T17" s="95">
        <f t="shared" si="4"/>
        <v>82.5321627715565</v>
      </c>
      <c r="U17" s="95">
        <f t="shared" si="4"/>
        <v>91.548722804808619</v>
      </c>
      <c r="V17" s="95">
        <f t="shared" si="4"/>
        <v>72.334404564392599</v>
      </c>
      <c r="W17" s="95">
        <f t="shared" si="4"/>
        <v>78.705542790925705</v>
      </c>
      <c r="X17" s="95">
        <f t="shared" si="4"/>
        <v>82.769443496831514</v>
      </c>
      <c r="Y17" s="95">
        <f t="shared" si="4"/>
        <v>116.08160899289209</v>
      </c>
      <c r="Z17" s="95">
        <f t="shared" si="4"/>
        <v>99.362064560569991</v>
      </c>
      <c r="AA17" s="95">
        <f t="shared" si="4"/>
        <v>70.232058328709087</v>
      </c>
      <c r="AB17" s="95">
        <f t="shared" si="4"/>
        <v>69.06831803177235</v>
      </c>
      <c r="AC17" s="95">
        <f t="shared" si="4"/>
        <v>135.746135817441</v>
      </c>
      <c r="AD17" s="95">
        <f t="shared" si="4"/>
        <v>135.26952257916895</v>
      </c>
      <c r="AE17" s="95">
        <f t="shared" si="4"/>
        <v>121.92711794460669</v>
      </c>
      <c r="AF17" s="95">
        <f t="shared" si="4"/>
        <v>138.79176936803088</v>
      </c>
      <c r="AG17" s="95">
        <f t="shared" si="4"/>
        <v>154.74618758286812</v>
      </c>
      <c r="AH17" s="95">
        <f t="shared" si="4"/>
        <v>197.66974202840623</v>
      </c>
      <c r="AI17" s="95">
        <f t="shared" si="4"/>
        <v>156.20025803618472</v>
      </c>
      <c r="AJ17" s="95">
        <f t="shared" si="4"/>
        <v>229.50756550338883</v>
      </c>
      <c r="AK17" s="95">
        <f t="shared" si="4"/>
        <v>287.64787915529695</v>
      </c>
      <c r="AL17" s="95">
        <f t="shared" si="4"/>
        <v>292.36278437464421</v>
      </c>
      <c r="AM17" s="95">
        <f t="shared" si="4"/>
        <v>190.43465425255732</v>
      </c>
      <c r="AN17" s="95">
        <f t="shared" si="4"/>
        <v>177.65575234110386</v>
      </c>
      <c r="AO17" s="95">
        <f t="shared" si="4"/>
        <v>231.27444456521192</v>
      </c>
      <c r="AP17" s="95">
        <f t="shared" si="4"/>
        <v>135.65658553301398</v>
      </c>
      <c r="AQ17" s="95">
        <f t="shared" si="4"/>
        <v>53.524607686679701</v>
      </c>
      <c r="AR17" s="95">
        <f t="shared" si="4"/>
        <v>147.75213699605092</v>
      </c>
      <c r="AS17" s="95">
        <f t="shared" si="4"/>
        <v>140.68094282342054</v>
      </c>
      <c r="AT17" s="95">
        <f t="shared" si="4"/>
        <v>90.127717762962874</v>
      </c>
      <c r="AU17" s="276">
        <f t="shared" si="4"/>
        <v>80.884108769455281</v>
      </c>
      <c r="AV17" s="294"/>
      <c r="AW17" s="108">
        <f t="shared" ref="AW17:BC17" si="5">AW15+AW16</f>
        <v>204.81445384921338</v>
      </c>
      <c r="AX17" s="108">
        <f t="shared" si="5"/>
        <v>257.19664052377561</v>
      </c>
      <c r="AY17" s="108">
        <f t="shared" si="5"/>
        <v>293.537956950899</v>
      </c>
      <c r="AZ17" s="108">
        <f t="shared" si="5"/>
        <v>353.87000006459095</v>
      </c>
      <c r="BA17" s="108">
        <f t="shared" si="5"/>
        <v>517.15544465868572</v>
      </c>
      <c r="BB17" s="108">
        <f t="shared" si="5"/>
        <v>482.79743862720159</v>
      </c>
      <c r="BC17" s="276">
        <f t="shared" si="5"/>
        <v>408.93019690631581</v>
      </c>
      <c r="BD17" s="167"/>
      <c r="BE17" s="167"/>
      <c r="BF17" s="34">
        <f t="shared" si="2"/>
        <v>293.61624540750779</v>
      </c>
      <c r="BG17" s="103">
        <f t="shared" si="3"/>
        <v>18.169366687275556</v>
      </c>
      <c r="BH17" s="285"/>
      <c r="BI17" s="46">
        <v>0</v>
      </c>
      <c r="BJ17" s="46">
        <v>0</v>
      </c>
      <c r="BK17" s="46">
        <v>0</v>
      </c>
      <c r="BL17" s="46">
        <v>0</v>
      </c>
      <c r="BM17" s="46">
        <v>0</v>
      </c>
      <c r="BN17" s="46"/>
      <c r="BQ17" s="108">
        <f>BQ15+BQ16</f>
        <v>145.61292007370537</v>
      </c>
      <c r="BV17" s="290"/>
      <c r="BW17" s="249"/>
      <c r="BX17" s="249"/>
    </row>
    <row r="18" spans="1:76" s="119" customFormat="1">
      <c r="A18" s="120" t="s">
        <v>86</v>
      </c>
      <c r="B18" s="291" t="s">
        <v>130</v>
      </c>
      <c r="C18" s="88">
        <v>-40.872834610895559</v>
      </c>
      <c r="D18" s="88">
        <v>-61.744385458098741</v>
      </c>
      <c r="E18" s="88">
        <v>-102.1172837520507</v>
      </c>
      <c r="F18" s="88">
        <v>-118.0369543570085</v>
      </c>
      <c r="G18" s="88">
        <v>-107.16215626497895</v>
      </c>
      <c r="H18" s="88">
        <v>-104.42501058449841</v>
      </c>
      <c r="I18" s="88">
        <v>-116.12337986821122</v>
      </c>
      <c r="J18" s="88">
        <v>-110.86537158080239</v>
      </c>
      <c r="K18" s="88">
        <v>-123.1428603118619</v>
      </c>
      <c r="L18" s="96">
        <v>-174.96971834615334</v>
      </c>
      <c r="M18" s="96">
        <v>-239.08628340161187</v>
      </c>
      <c r="N18" s="96">
        <f>SUM(AN18:AQ18)</f>
        <v>-174.96971834615334</v>
      </c>
      <c r="O18" s="96">
        <f>SUM(AR18:AU18)</f>
        <v>-239.08628340161187</v>
      </c>
      <c r="P18" s="88">
        <v>-27.10890869867173</v>
      </c>
      <c r="Q18" s="88">
        <v>-29.772953635945584</v>
      </c>
      <c r="R18" s="88">
        <v>-28.370381919106666</v>
      </c>
      <c r="S18" s="88">
        <v>-32.784710103284525</v>
      </c>
      <c r="T18" s="88">
        <v>-26.190283675869203</v>
      </c>
      <c r="U18" s="88">
        <v>-27.923698536792088</v>
      </c>
      <c r="V18" s="88">
        <v>-27.758578030998041</v>
      </c>
      <c r="W18" s="88">
        <v>-25.289596021319614</v>
      </c>
      <c r="X18" s="88">
        <v>-25.002654391853525</v>
      </c>
      <c r="Y18" s="88">
        <v>-26.839898838372328</v>
      </c>
      <c r="Z18" s="88">
        <v>-25.575862519421317</v>
      </c>
      <c r="AA18" s="88">
        <v>-27.006594834851242</v>
      </c>
      <c r="AB18" s="88">
        <v>-26.562599938283725</v>
      </c>
      <c r="AC18" s="88">
        <v>-30.4796213144222</v>
      </c>
      <c r="AD18" s="88">
        <v>-30.494850872006165</v>
      </c>
      <c r="AE18" s="88">
        <f>I18-AB18-AC18-AD18</f>
        <v>-28.586307743499123</v>
      </c>
      <c r="AF18" s="88">
        <v>-28.070947615907901</v>
      </c>
      <c r="AG18" s="88">
        <v>-28.600697104690067</v>
      </c>
      <c r="AH18" s="88">
        <v>-28.574509125555874</v>
      </c>
      <c r="AI18" s="88">
        <f>J18-AF18-AG18-AH18</f>
        <v>-25.619217734648547</v>
      </c>
      <c r="AJ18" s="88">
        <v>-27.078929180589814</v>
      </c>
      <c r="AK18" s="88">
        <v>-24.918978901020214</v>
      </c>
      <c r="AL18" s="88">
        <v>-31.556196947170726</v>
      </c>
      <c r="AM18" s="88">
        <v>-39.588755283081142</v>
      </c>
      <c r="AN18" s="88">
        <v>-42.393283403690177</v>
      </c>
      <c r="AO18" s="88">
        <v>-43.681429902714996</v>
      </c>
      <c r="AP18" s="88">
        <v>-46.22593556916469</v>
      </c>
      <c r="AQ18" s="88">
        <f>L18-(AN18+AO18+AP18)</f>
        <v>-42.66906947058348</v>
      </c>
      <c r="AR18" s="88">
        <v>-68.400434733965184</v>
      </c>
      <c r="AS18" s="88">
        <v>-52.880134153266425</v>
      </c>
      <c r="AT18" s="88">
        <v>-59.152225634533451</v>
      </c>
      <c r="AU18" s="278">
        <v>-58.653488879846819</v>
      </c>
      <c r="AV18" s="284"/>
      <c r="AW18" s="123">
        <f>AB18+AC18</f>
        <v>-57.042221252705929</v>
      </c>
      <c r="AX18" s="123">
        <f>AD18+AE18</f>
        <v>-59.081158615505288</v>
      </c>
      <c r="AY18" s="123">
        <f>AF18+AG18</f>
        <v>-56.671644720597968</v>
      </c>
      <c r="AZ18" s="123">
        <f>AH18+AI18</f>
        <v>-54.193726860204421</v>
      </c>
      <c r="BA18" s="123">
        <f>AJ18+AK18</f>
        <v>-51.997908081610028</v>
      </c>
      <c r="BB18" s="123">
        <f>AL18+AM18</f>
        <v>-71.144952230251874</v>
      </c>
      <c r="BC18" s="278">
        <f>AO18+AN18</f>
        <v>-86.074713306405172</v>
      </c>
      <c r="BD18" s="124"/>
      <c r="BE18" s="295">
        <v>-132.30064887556986</v>
      </c>
      <c r="BF18" s="34">
        <f t="shared" si="2"/>
        <v>17.75005280949631</v>
      </c>
      <c r="BG18" s="103">
        <f t="shared" si="3"/>
        <v>28.910709474632085</v>
      </c>
      <c r="BH18" s="285"/>
      <c r="BI18" s="46">
        <v>0</v>
      </c>
      <c r="BJ18" s="46">
        <v>0</v>
      </c>
      <c r="BK18" s="46">
        <v>0</v>
      </c>
      <c r="BL18" s="46">
        <v>0</v>
      </c>
      <c r="BM18" s="46">
        <v>0</v>
      </c>
      <c r="BN18" s="46"/>
      <c r="BQ18" s="125">
        <v>-39.031576994212045</v>
      </c>
      <c r="BU18" s="119">
        <v>-3.5971792874763202</v>
      </c>
      <c r="BV18" s="98"/>
      <c r="BW18" s="249"/>
      <c r="BX18" s="249"/>
    </row>
    <row r="19" spans="1:76" s="119" customFormat="1">
      <c r="A19" s="120" t="s">
        <v>87</v>
      </c>
      <c r="B19" s="291" t="s">
        <v>130</v>
      </c>
      <c r="C19" s="115"/>
      <c r="D19" s="115">
        <v>-9.935501218164589</v>
      </c>
      <c r="E19" s="115">
        <v>-28.60070125776048</v>
      </c>
      <c r="F19" s="115">
        <f>SUM(P19:S19)</f>
        <v>-24.100970393559344</v>
      </c>
      <c r="G19" s="115">
        <f>SUM(T19:W19)</f>
        <v>-28.835120027997885</v>
      </c>
      <c r="H19" s="115">
        <v>-11.559726205187104</v>
      </c>
      <c r="I19" s="115">
        <v>-4.9044329603194088</v>
      </c>
      <c r="J19" s="115">
        <v>0.83708087017510779</v>
      </c>
      <c r="K19" s="115">
        <v>18.126251345832561</v>
      </c>
      <c r="L19" s="96">
        <v>0.17136262610645123</v>
      </c>
      <c r="M19" s="96">
        <v>4.5636460084235022</v>
      </c>
      <c r="N19" s="96">
        <f>SUM(AN19:AQ19)</f>
        <v>0.1713626261064512</v>
      </c>
      <c r="O19" s="96">
        <f>SUM(AR19:AU19)</f>
        <v>4.5636460084235022</v>
      </c>
      <c r="P19" s="115">
        <v>-5.9384614352288319</v>
      </c>
      <c r="Q19" s="115">
        <v>-2.645125903575388</v>
      </c>
      <c r="R19" s="115">
        <v>-6.6140714030983805</v>
      </c>
      <c r="S19" s="115">
        <v>-8.9033116516567432</v>
      </c>
      <c r="T19" s="115">
        <v>-7.2149876842589835</v>
      </c>
      <c r="U19" s="115">
        <v>-6.2892453061506668</v>
      </c>
      <c r="V19" s="115">
        <v>-4.1235118177878514</v>
      </c>
      <c r="W19" s="115">
        <v>-11.207375219800383</v>
      </c>
      <c r="X19" s="115">
        <v>-2.8112942314531284</v>
      </c>
      <c r="Y19" s="115">
        <v>-0.94105360307725938</v>
      </c>
      <c r="Z19" s="115">
        <v>-3.5928525362335857</v>
      </c>
      <c r="AA19" s="115">
        <v>-4.2145258344231307</v>
      </c>
      <c r="AB19" s="115">
        <v>-0.72626027435688834</v>
      </c>
      <c r="AC19" s="115">
        <v>-1.2551035453475561</v>
      </c>
      <c r="AD19" s="115">
        <v>-1.5493376858719747</v>
      </c>
      <c r="AE19" s="115">
        <f>I19-AB19-AC19-AD19</f>
        <v>-1.3737314547429897</v>
      </c>
      <c r="AF19" s="115">
        <v>4.1725575352357493</v>
      </c>
      <c r="AG19" s="115">
        <v>-3.4120230652546528</v>
      </c>
      <c r="AH19" s="115">
        <v>1.3724680114084817</v>
      </c>
      <c r="AI19" s="115">
        <f>J19-AF19-AG19-AH19</f>
        <v>-1.2959216112144705</v>
      </c>
      <c r="AJ19" s="115">
        <v>-1.3377633773167374</v>
      </c>
      <c r="AK19" s="115">
        <v>6.5097327735588459</v>
      </c>
      <c r="AL19" s="115">
        <v>14.833321163482243</v>
      </c>
      <c r="AM19" s="115">
        <v>-1.8790392138917902</v>
      </c>
      <c r="AN19" s="115">
        <v>-9.0857721070688856E-3</v>
      </c>
      <c r="AO19" s="115">
        <v>-0.16798404977910278</v>
      </c>
      <c r="AP19" s="115">
        <v>-0.15634551279113174</v>
      </c>
      <c r="AQ19" s="115">
        <f>L19-(AN19+AO19+AP19)</f>
        <v>0.50477796078375459</v>
      </c>
      <c r="AR19" s="115">
        <v>0.47763197851902761</v>
      </c>
      <c r="AS19" s="115">
        <v>2.071486258156515</v>
      </c>
      <c r="AT19" s="115">
        <v>1.3305065308866046</v>
      </c>
      <c r="AU19" s="292">
        <v>0.68402124086135485</v>
      </c>
      <c r="AV19" s="284"/>
      <c r="AW19" s="113">
        <f>AB19+AC19</f>
        <v>-1.9813638197044443</v>
      </c>
      <c r="AX19" s="113">
        <f>AD19+AE19</f>
        <v>-2.9230691406149645</v>
      </c>
      <c r="AY19" s="113">
        <f>AF19+AG19</f>
        <v>0.76053446998109653</v>
      </c>
      <c r="AZ19" s="113">
        <f>AH19+AI19</f>
        <v>7.6546400194011266E-2</v>
      </c>
      <c r="BA19" s="113">
        <f>AJ19+AK19</f>
        <v>5.1719693962421083</v>
      </c>
      <c r="BB19" s="113">
        <f>AL19+AM19</f>
        <v>12.954281949590452</v>
      </c>
      <c r="BC19" s="292">
        <f>AO19+AN19</f>
        <v>-0.17706982188617165</v>
      </c>
      <c r="BD19" s="124"/>
      <c r="BE19" s="293">
        <v>-0.33341533467730339</v>
      </c>
      <c r="BF19" s="34">
        <f t="shared" si="2"/>
        <v>12.605849501597831</v>
      </c>
      <c r="BG19" s="103">
        <f t="shared" si="3"/>
        <v>-1.6660953237553366</v>
      </c>
      <c r="BH19" s="285"/>
      <c r="BI19" s="46">
        <v>0</v>
      </c>
      <c r="BJ19" s="46">
        <v>0</v>
      </c>
      <c r="BK19" s="46">
        <v>0</v>
      </c>
      <c r="BL19" s="46">
        <v>0</v>
      </c>
      <c r="BM19" s="46">
        <v>0</v>
      </c>
      <c r="BN19" s="46"/>
      <c r="BQ19" s="113">
        <v>-0.15634551279113174</v>
      </c>
      <c r="BV19" s="98"/>
      <c r="BW19" s="249"/>
      <c r="BX19" s="249"/>
    </row>
    <row r="20" spans="1:76" s="289" customFormat="1">
      <c r="A20" s="93" t="s">
        <v>131</v>
      </c>
      <c r="B20" s="275" t="s">
        <v>130</v>
      </c>
      <c r="C20" s="95">
        <f t="shared" ref="C20:Y20" si="6">C17+C18+C19</f>
        <v>247.06401738707621</v>
      </c>
      <c r="D20" s="95">
        <f t="shared" si="6"/>
        <v>325.66672353910553</v>
      </c>
      <c r="E20" s="95">
        <f t="shared" si="6"/>
        <v>114.46176391116757</v>
      </c>
      <c r="F20" s="95">
        <f t="shared" si="6"/>
        <v>113.05660106936364</v>
      </c>
      <c r="G20" s="95">
        <f t="shared" si="6"/>
        <v>189.12355663870702</v>
      </c>
      <c r="H20" s="95">
        <f t="shared" si="6"/>
        <v>252.46043858931725</v>
      </c>
      <c r="I20" s="95">
        <f t="shared" si="6"/>
        <v>340.98328154445829</v>
      </c>
      <c r="J20" s="95">
        <f t="shared" si="6"/>
        <v>537.37966630486267</v>
      </c>
      <c r="K20" s="95">
        <f t="shared" si="6"/>
        <v>894.9362743198576</v>
      </c>
      <c r="L20" s="96">
        <f t="shared" si="6"/>
        <v>423.31303440596258</v>
      </c>
      <c r="M20" s="96">
        <f t="shared" si="6"/>
        <v>224.92226895870166</v>
      </c>
      <c r="N20" s="96">
        <f t="shared" si="6"/>
        <v>423.31303440596258</v>
      </c>
      <c r="O20" s="96">
        <f t="shared" si="6"/>
        <v>224.92226895870121</v>
      </c>
      <c r="P20" s="95">
        <f t="shared" si="6"/>
        <v>0.70218214094562637</v>
      </c>
      <c r="Q20" s="95">
        <f t="shared" si="6"/>
        <v>45.348988024854819</v>
      </c>
      <c r="R20" s="95">
        <f t="shared" si="6"/>
        <v>35.332659769877566</v>
      </c>
      <c r="S20" s="95">
        <f t="shared" si="6"/>
        <v>24.83752307501495</v>
      </c>
      <c r="T20" s="95">
        <f t="shared" si="6"/>
        <v>49.126891411428311</v>
      </c>
      <c r="U20" s="95">
        <f t="shared" si="6"/>
        <v>57.335778961865863</v>
      </c>
      <c r="V20" s="95">
        <f t="shared" si="6"/>
        <v>40.452314715606711</v>
      </c>
      <c r="W20" s="95">
        <f t="shared" si="6"/>
        <v>42.208571549805711</v>
      </c>
      <c r="X20" s="95">
        <f t="shared" si="6"/>
        <v>54.955494873524863</v>
      </c>
      <c r="Y20" s="95">
        <f t="shared" si="6"/>
        <v>88.300656551442486</v>
      </c>
      <c r="Z20" s="95">
        <f>Z17+Z18+Z19</f>
        <v>70.193349504915091</v>
      </c>
      <c r="AA20" s="95">
        <f>AA17+AA18+AA19</f>
        <v>39.010937659434717</v>
      </c>
      <c r="AB20" s="95">
        <f>AB17+AB18+AB19</f>
        <v>41.779457819131736</v>
      </c>
      <c r="AC20" s="95">
        <f t="shared" ref="AC20:AH20" si="7">AC17+AC18+AC19</f>
        <v>104.01141095767125</v>
      </c>
      <c r="AD20" s="95">
        <f t="shared" si="7"/>
        <v>103.22533402129081</v>
      </c>
      <c r="AE20" s="95">
        <f t="shared" si="7"/>
        <v>91.967078746364578</v>
      </c>
      <c r="AF20" s="95">
        <f t="shared" si="7"/>
        <v>114.89337928735874</v>
      </c>
      <c r="AG20" s="95">
        <f t="shared" si="7"/>
        <v>122.73346741292339</v>
      </c>
      <c r="AH20" s="95">
        <f t="shared" si="7"/>
        <v>170.46770091425884</v>
      </c>
      <c r="AI20" s="95">
        <f>AI17+AI18+AI19</f>
        <v>129.2851186903217</v>
      </c>
      <c r="AJ20" s="95">
        <f>AJ17+AJ18+AJ19</f>
        <v>201.09087294548226</v>
      </c>
      <c r="AK20" s="95">
        <f>AK17+AK18+AK19</f>
        <v>269.23863302783553</v>
      </c>
      <c r="AL20" s="95">
        <f>AL17+AL18+AL19</f>
        <v>275.63990859095571</v>
      </c>
      <c r="AM20" s="95">
        <f>AM17+AM18+AM19</f>
        <v>148.96685975558441</v>
      </c>
      <c r="AN20" s="95">
        <f t="shared" ref="AN20:AU20" si="8">AN17+AN18+AN19</f>
        <v>135.25338316530664</v>
      </c>
      <c r="AO20" s="95">
        <f t="shared" si="8"/>
        <v>187.42503061271782</v>
      </c>
      <c r="AP20" s="95">
        <f t="shared" si="8"/>
        <v>89.274304451058157</v>
      </c>
      <c r="AQ20" s="95">
        <f t="shared" si="8"/>
        <v>11.360316176879977</v>
      </c>
      <c r="AR20" s="95">
        <f t="shared" si="8"/>
        <v>79.829334240604766</v>
      </c>
      <c r="AS20" s="95">
        <f t="shared" si="8"/>
        <v>89.872294928310623</v>
      </c>
      <c r="AT20" s="95">
        <f t="shared" si="8"/>
        <v>32.305998659316025</v>
      </c>
      <c r="AU20" s="276">
        <f t="shared" si="8"/>
        <v>22.914641130469818</v>
      </c>
      <c r="AV20" s="294"/>
      <c r="AW20" s="108">
        <f t="shared" ref="AW20:BC20" si="9">AW17+AW18+AW19</f>
        <v>145.79086877680299</v>
      </c>
      <c r="AX20" s="108">
        <f t="shared" si="9"/>
        <v>195.19241276765538</v>
      </c>
      <c r="AY20" s="108">
        <f t="shared" si="9"/>
        <v>237.62684670028216</v>
      </c>
      <c r="AZ20" s="108">
        <f t="shared" si="9"/>
        <v>299.75281960458051</v>
      </c>
      <c r="BA20" s="108">
        <f t="shared" si="9"/>
        <v>470.32950597331779</v>
      </c>
      <c r="BB20" s="108">
        <f t="shared" si="9"/>
        <v>424.60676834654015</v>
      </c>
      <c r="BC20" s="276">
        <f t="shared" si="9"/>
        <v>322.67841377802449</v>
      </c>
      <c r="BD20" s="167"/>
      <c r="BE20" s="167"/>
      <c r="BF20" s="34">
        <f t="shared" si="2"/>
        <v>323.97214771860212</v>
      </c>
      <c r="BG20" s="103">
        <f t="shared" si="3"/>
        <v>45.413980838152298</v>
      </c>
      <c r="BH20" s="285"/>
      <c r="BI20" s="46">
        <v>0</v>
      </c>
      <c r="BJ20" s="46">
        <v>0</v>
      </c>
      <c r="BK20" s="46">
        <v>0</v>
      </c>
      <c r="BL20" s="46">
        <v>0</v>
      </c>
      <c r="BM20" s="46">
        <v>0</v>
      </c>
      <c r="BN20" s="46"/>
      <c r="BQ20" s="108">
        <f>BQ17+BQ18+BQ19</f>
        <v>106.42499756670219</v>
      </c>
      <c r="BV20" s="290"/>
      <c r="BW20" s="249"/>
      <c r="BX20" s="249"/>
    </row>
    <row r="21" spans="1:76" s="119" customFormat="1">
      <c r="A21" s="120" t="s">
        <v>132</v>
      </c>
      <c r="B21" s="291" t="s">
        <v>130</v>
      </c>
      <c r="C21" s="88">
        <v>-15.39</v>
      </c>
      <c r="D21" s="88">
        <v>-24.330501332931103</v>
      </c>
      <c r="E21" s="88">
        <v>-18.649499790909381</v>
      </c>
      <c r="F21" s="88">
        <v>-9.8434744124595692</v>
      </c>
      <c r="G21" s="88">
        <v>-13.891773133748337</v>
      </c>
      <c r="H21" s="88">
        <v>-24.111457741864765</v>
      </c>
      <c r="I21" s="88">
        <v>-37.220230150239786</v>
      </c>
      <c r="J21" s="88">
        <v>-84.000571266068249</v>
      </c>
      <c r="K21" s="88">
        <v>-129.64960014850564</v>
      </c>
      <c r="L21" s="122">
        <v>-39.74059033280507</v>
      </c>
      <c r="M21" s="122">
        <v>-2.5271177308953328</v>
      </c>
      <c r="N21" s="122">
        <f>SUM(AN21:AQ21)</f>
        <v>-39.74059033280507</v>
      </c>
      <c r="O21" s="122">
        <f>SUM(AR21:AU21)</f>
        <v>-2.5271177308953341</v>
      </c>
      <c r="P21" s="88">
        <v>-2.5833984774724295</v>
      </c>
      <c r="Q21" s="88">
        <v>-3.4258462051602958</v>
      </c>
      <c r="R21" s="88">
        <v>-4.7581092353574759</v>
      </c>
      <c r="S21" s="88">
        <v>0.92387950553063369</v>
      </c>
      <c r="T21" s="88">
        <v>-3.2781251597274039</v>
      </c>
      <c r="U21" s="88">
        <v>-6.2843028561686154</v>
      </c>
      <c r="V21" s="88">
        <v>-5.55595194090197</v>
      </c>
      <c r="W21" s="88">
        <v>1.2266068230496519</v>
      </c>
      <c r="X21" s="88">
        <v>-5.2014537011450503</v>
      </c>
      <c r="Y21" s="88">
        <v>-8.5420302880647725</v>
      </c>
      <c r="Z21" s="88">
        <v>-7.682938822636677</v>
      </c>
      <c r="AA21" s="88">
        <v>-2.685034930018265</v>
      </c>
      <c r="AB21" s="88">
        <v>-5.9255987881168117</v>
      </c>
      <c r="AC21" s="88">
        <v>-19.184032481650185</v>
      </c>
      <c r="AD21" s="88">
        <v>-9.3415618456529579</v>
      </c>
      <c r="AE21" s="88">
        <f>I21-AB21-AC21-AD21</f>
        <v>-2.7690370348198314</v>
      </c>
      <c r="AF21" s="88">
        <v>-14.637250480100635</v>
      </c>
      <c r="AG21" s="88">
        <v>-17.255772581372611</v>
      </c>
      <c r="AH21" s="88">
        <v>-19.159551540774597</v>
      </c>
      <c r="AI21" s="88">
        <f>J21-AF21-AG21-AH21</f>
        <v>-32.947996663820405</v>
      </c>
      <c r="AJ21" s="88">
        <v>-26.441804598284204</v>
      </c>
      <c r="AK21" s="88">
        <v>-42.454655648965428</v>
      </c>
      <c r="AL21" s="88">
        <v>-45.494022790605371</v>
      </c>
      <c r="AM21" s="88">
        <v>-15.259117110650635</v>
      </c>
      <c r="AN21" s="88">
        <v>-5.6708480134073262</v>
      </c>
      <c r="AO21" s="88">
        <v>-9.8588201827393398</v>
      </c>
      <c r="AP21" s="88">
        <v>-9.8671440034169144</v>
      </c>
      <c r="AQ21" s="88">
        <f>L21-(AN21+AO21+AP21)</f>
        <v>-14.343778133241489</v>
      </c>
      <c r="AR21" s="88">
        <v>-17.944916329694568</v>
      </c>
      <c r="AS21" s="88">
        <v>-14.101286167760893</v>
      </c>
      <c r="AT21" s="88">
        <v>-9.4518640003962773</v>
      </c>
      <c r="AU21" s="278">
        <v>38.970948766956404</v>
      </c>
      <c r="AV21" s="284"/>
      <c r="AW21" s="128">
        <f>AB21+AC21</f>
        <v>-25.109631269766997</v>
      </c>
      <c r="AX21" s="128">
        <f>AD21+AE21</f>
        <v>-12.110598880472789</v>
      </c>
      <c r="AY21" s="128">
        <f>AF21+AG21</f>
        <v>-31.893023061473244</v>
      </c>
      <c r="AZ21" s="128">
        <f>AH21+AI21</f>
        <v>-52.107548204595005</v>
      </c>
      <c r="BA21" s="128">
        <f>AJ21+AK21</f>
        <v>-68.896460247249635</v>
      </c>
      <c r="BB21" s="128">
        <f>AL21+AM21</f>
        <v>-60.753139901256006</v>
      </c>
      <c r="BC21" s="278">
        <f>AO21+AN21</f>
        <v>-15.529668196146666</v>
      </c>
      <c r="BD21" s="124"/>
      <c r="BE21" s="124">
        <v>-25.39681219956358</v>
      </c>
      <c r="BF21" s="34">
        <f t="shared" si="2"/>
        <v>-36.542217764597595</v>
      </c>
      <c r="BG21" s="103">
        <f t="shared" si="3"/>
        <v>-53.730006903218531</v>
      </c>
      <c r="BH21" s="285"/>
      <c r="BI21" s="46">
        <v>0</v>
      </c>
      <c r="BJ21" s="46">
        <v>0</v>
      </c>
      <c r="BK21" s="46">
        <v>0</v>
      </c>
      <c r="BL21" s="46">
        <v>0</v>
      </c>
      <c r="BM21" s="46">
        <v>0</v>
      </c>
      <c r="BN21" s="46"/>
      <c r="BQ21" s="128">
        <v>-9.8671440034169144</v>
      </c>
      <c r="BV21" s="98"/>
      <c r="BW21" s="249"/>
      <c r="BX21" s="249"/>
    </row>
    <row r="22" spans="1:76" s="119" customFormat="1">
      <c r="A22" s="120" t="s">
        <v>133</v>
      </c>
      <c r="B22" s="291" t="s">
        <v>130</v>
      </c>
      <c r="C22" s="88"/>
      <c r="D22" s="88"/>
      <c r="E22" s="88">
        <v>-47.99581818766687</v>
      </c>
      <c r="F22" s="88">
        <v>-32.664290567974376</v>
      </c>
      <c r="G22" s="88">
        <v>-36.14936341777296</v>
      </c>
      <c r="H22" s="88">
        <v>-23.358072733209852</v>
      </c>
      <c r="I22" s="88">
        <v>-27.220855419643332</v>
      </c>
      <c r="J22" s="88">
        <v>6.4149415620008483</v>
      </c>
      <c r="K22" s="88">
        <v>11.699505507084956</v>
      </c>
      <c r="L22" s="122">
        <v>5.0856884156004822</v>
      </c>
      <c r="M22" s="122">
        <v>37.519949733809689</v>
      </c>
      <c r="N22" s="122">
        <f>SUM(AN22:AQ22)</f>
        <v>5.0856884156004822</v>
      </c>
      <c r="O22" s="122">
        <f>SUM(AR22:AU22)</f>
        <v>37.519949733809689</v>
      </c>
      <c r="P22" s="88">
        <v>-3.7241198831096063</v>
      </c>
      <c r="Q22" s="88">
        <v>-9.6835170286304706</v>
      </c>
      <c r="R22" s="88">
        <v>-7.2135527893549209</v>
      </c>
      <c r="S22" s="88">
        <v>-11.640784018226313</v>
      </c>
      <c r="T22" s="88">
        <v>-11.336142515852083</v>
      </c>
      <c r="U22" s="88">
        <v>-9.4103976844943436</v>
      </c>
      <c r="V22" s="88">
        <v>-4.4728501267305756</v>
      </c>
      <c r="W22" s="88">
        <v>-10.92971212966741</v>
      </c>
      <c r="X22" s="88">
        <v>-5.9263661053673831</v>
      </c>
      <c r="Y22" s="88">
        <f>H22-(X22+Z22+AA22)</f>
        <v>-23.573515695419406</v>
      </c>
      <c r="Z22" s="88">
        <v>-7.3912297721552198</v>
      </c>
      <c r="AA22" s="88">
        <v>13.533038839732157</v>
      </c>
      <c r="AB22" s="88">
        <v>1.7918861895811709</v>
      </c>
      <c r="AC22" s="88">
        <v>-3.4149128161829672</v>
      </c>
      <c r="AD22" s="88">
        <v>-9.1193335374572477</v>
      </c>
      <c r="AE22" s="88">
        <f>I22-AB22-AC22-AD22</f>
        <v>-16.478495255584289</v>
      </c>
      <c r="AF22" s="88">
        <v>-9.5824802537234053</v>
      </c>
      <c r="AG22" s="88">
        <v>7.4821317814055295</v>
      </c>
      <c r="AH22" s="88">
        <v>-12.417888602561703</v>
      </c>
      <c r="AI22" s="88">
        <f>J22-AF22-AG22-AH22</f>
        <v>20.933178636880427</v>
      </c>
      <c r="AJ22" s="88">
        <v>-1.494174978283062</v>
      </c>
      <c r="AK22" s="88">
        <v>6.5673624444154068</v>
      </c>
      <c r="AL22" s="88">
        <v>14.649139188489212</v>
      </c>
      <c r="AM22" s="88">
        <v>-8.022821147536602</v>
      </c>
      <c r="AN22" s="88">
        <v>2.4250798589701019</v>
      </c>
      <c r="AO22" s="88">
        <v>-6.3517584301808663</v>
      </c>
      <c r="AP22" s="88">
        <v>11.15882698512373</v>
      </c>
      <c r="AQ22" s="88">
        <f>L22-(AN22+AO22+AP22)</f>
        <v>-2.1464599983124826</v>
      </c>
      <c r="AR22" s="88">
        <v>13.3226939121262</v>
      </c>
      <c r="AS22" s="88">
        <v>32.195525629689811</v>
      </c>
      <c r="AT22" s="88">
        <v>3.539939772516119</v>
      </c>
      <c r="AU22" s="278">
        <v>-11.538209580522441</v>
      </c>
      <c r="AV22" s="284"/>
      <c r="AW22" s="128">
        <f>AB22+AC22</f>
        <v>-1.6230266266017963</v>
      </c>
      <c r="AX22" s="128">
        <f>AD22+AE22</f>
        <v>-25.597828793041536</v>
      </c>
      <c r="AY22" s="128">
        <f>AF22+AG22</f>
        <v>-2.1003484723178758</v>
      </c>
      <c r="AZ22" s="128">
        <f>AH22+AI22</f>
        <v>8.5152900343187241</v>
      </c>
      <c r="BA22" s="128">
        <f>AJ22+AK22</f>
        <v>5.0731874661323451</v>
      </c>
      <c r="BB22" s="128">
        <f>AL22+AM22</f>
        <v>6.6263180409526097</v>
      </c>
      <c r="BC22" s="278">
        <f>AO22+AN22</f>
        <v>-3.9266785712107644</v>
      </c>
      <c r="BD22" s="124"/>
      <c r="BE22" s="124">
        <v>7.2321484139129657</v>
      </c>
      <c r="BF22" s="34">
        <f t="shared" si="2"/>
        <v>-2.3860489458586374</v>
      </c>
      <c r="BG22" s="103">
        <f t="shared" si="3"/>
        <v>17.010636794817572</v>
      </c>
      <c r="BH22" s="285"/>
      <c r="BI22" s="46">
        <v>0</v>
      </c>
      <c r="BJ22" s="46">
        <v>0</v>
      </c>
      <c r="BK22" s="46">
        <v>0</v>
      </c>
      <c r="BL22" s="46">
        <v>0</v>
      </c>
      <c r="BM22" s="46">
        <v>0</v>
      </c>
      <c r="BN22" s="46"/>
      <c r="BQ22" s="177">
        <v>6.7353111537212147</v>
      </c>
      <c r="BU22" s="119">
        <v>2.2117579157012575</v>
      </c>
      <c r="BV22" s="98"/>
      <c r="BW22" s="249"/>
      <c r="BX22" s="249"/>
    </row>
    <row r="23" spans="1:76" s="119" customFormat="1">
      <c r="A23" s="120" t="s">
        <v>5</v>
      </c>
      <c r="B23" s="291" t="s">
        <v>130</v>
      </c>
      <c r="C23" s="115"/>
      <c r="D23" s="115"/>
      <c r="E23" s="115">
        <v>3.7295829708445778</v>
      </c>
      <c r="F23" s="115">
        <v>-8.7296155807936557</v>
      </c>
      <c r="G23" s="115">
        <v>-12.034538503636391</v>
      </c>
      <c r="H23" s="115">
        <v>-17.299107518763456</v>
      </c>
      <c r="I23" s="115">
        <v>1.5967122915987675</v>
      </c>
      <c r="J23" s="115">
        <v>4.9849309398531103</v>
      </c>
      <c r="K23" s="115">
        <v>7.6401945852252018</v>
      </c>
      <c r="L23" s="122">
        <v>-20.733242958124798</v>
      </c>
      <c r="M23" s="122">
        <v>-42.115101018217992</v>
      </c>
      <c r="N23" s="122">
        <f>SUM(AN23:AQ23)</f>
        <v>-20.733242958124798</v>
      </c>
      <c r="O23" s="122">
        <f>SUM(AR23:AU23)</f>
        <v>-42.115101018217985</v>
      </c>
      <c r="P23" s="115">
        <v>1.8364617307786564</v>
      </c>
      <c r="Q23" s="115">
        <v>-6.7444439905258236</v>
      </c>
      <c r="R23" s="115">
        <v>-3.1167205658001045</v>
      </c>
      <c r="S23" s="115">
        <v>-0.7049127552463843</v>
      </c>
      <c r="T23" s="115">
        <v>-3.5832150526483324</v>
      </c>
      <c r="U23" s="115">
        <v>0.60095429474264883</v>
      </c>
      <c r="V23" s="115">
        <v>0.89991241094340169</v>
      </c>
      <c r="W23" s="115">
        <v>-9.95219015667411</v>
      </c>
      <c r="X23" s="115">
        <v>-11.509849142170365</v>
      </c>
      <c r="Y23" s="115">
        <v>7.9505491046887373</v>
      </c>
      <c r="Z23" s="115">
        <v>-7.3402305073042502</v>
      </c>
      <c r="AA23" s="115">
        <v>-6.3995769739775783</v>
      </c>
      <c r="AB23" s="115">
        <v>-1.6575761239823301</v>
      </c>
      <c r="AC23" s="115">
        <v>3.7938415595506001</v>
      </c>
      <c r="AD23" s="115">
        <v>-1.7116384669547318</v>
      </c>
      <c r="AE23" s="115">
        <v>1.1720853229852288</v>
      </c>
      <c r="AF23" s="115">
        <v>5.9635845080908005</v>
      </c>
      <c r="AG23" s="115">
        <v>-1.2513801611229693</v>
      </c>
      <c r="AH23" s="115">
        <v>-0.47103525838693439</v>
      </c>
      <c r="AI23" s="115">
        <f>J23-AF23-AG23-AH23</f>
        <v>0.7437618512722135</v>
      </c>
      <c r="AJ23" s="115">
        <v>2.9669376662067153</v>
      </c>
      <c r="AK23" s="115">
        <v>1.4830710528711462</v>
      </c>
      <c r="AL23" s="115">
        <v>12.956283109051427</v>
      </c>
      <c r="AM23" s="115">
        <v>-8.1383858576320947</v>
      </c>
      <c r="AN23" s="115">
        <v>-3.3767813122834638</v>
      </c>
      <c r="AO23" s="115">
        <v>-10.39590376485258</v>
      </c>
      <c r="AP23" s="115">
        <v>-10.212800740998185</v>
      </c>
      <c r="AQ23" s="115">
        <f>L23-(AN23+AO23+AP23)</f>
        <v>3.2522428600094315</v>
      </c>
      <c r="AR23" s="115">
        <v>-26.073535812832329</v>
      </c>
      <c r="AS23" s="115">
        <v>-25.715051582138518</v>
      </c>
      <c r="AT23" s="115">
        <v>2.8117090647997189</v>
      </c>
      <c r="AU23" s="292">
        <v>6.8617773119531442</v>
      </c>
      <c r="AV23" s="296"/>
      <c r="AW23" s="113">
        <f>AB23+AC23</f>
        <v>2.1362654355682702</v>
      </c>
      <c r="AX23" s="113">
        <f>AD23+AE23</f>
        <v>-0.53955314396950294</v>
      </c>
      <c r="AY23" s="113">
        <f>AF23+AG23</f>
        <v>4.7122043469678312</v>
      </c>
      <c r="AZ23" s="113">
        <f>AH23+AI23</f>
        <v>0.27272659288527912</v>
      </c>
      <c r="BA23" s="113">
        <f>AJ23+AK23</f>
        <v>4.4500087190778617</v>
      </c>
      <c r="BB23" s="113">
        <f>AL23+AM23</f>
        <v>4.8178972514193319</v>
      </c>
      <c r="BC23" s="292">
        <f>AO23+AN23</f>
        <v>-13.772685077136044</v>
      </c>
      <c r="BD23" s="124"/>
      <c r="BE23" s="124">
        <v>-23.985485818134229</v>
      </c>
      <c r="BF23" s="34">
        <f t="shared" si="2"/>
        <v>11.778455132408084</v>
      </c>
      <c r="BG23" s="103">
        <f t="shared" si="3"/>
        <v>-16.634044257741614</v>
      </c>
      <c r="BH23" s="285"/>
      <c r="BI23" s="46">
        <v>0</v>
      </c>
      <c r="BJ23" s="46">
        <v>0</v>
      </c>
      <c r="BK23" s="46">
        <v>0</v>
      </c>
      <c r="BL23" s="46">
        <v>0</v>
      </c>
      <c r="BM23" s="46">
        <v>0</v>
      </c>
      <c r="BN23" s="46"/>
      <c r="BQ23" s="132">
        <v>-10.395903764852578</v>
      </c>
      <c r="BS23" s="119">
        <f>BU23-BT23</f>
        <v>-0.56464439626519558</v>
      </c>
      <c r="BT23" s="119">
        <v>-0.74140224362581908</v>
      </c>
      <c r="BU23" s="119">
        <v>-1.3060466398910147</v>
      </c>
      <c r="BV23" s="98"/>
      <c r="BW23" s="249"/>
      <c r="BX23" s="249"/>
    </row>
    <row r="24" spans="1:76" s="289" customFormat="1">
      <c r="A24" s="93" t="s">
        <v>91</v>
      </c>
      <c r="B24" s="275" t="s">
        <v>130</v>
      </c>
      <c r="C24" s="95">
        <f>SUM(C20:C23)</f>
        <v>231.67401738707622</v>
      </c>
      <c r="D24" s="95">
        <f>SUM(D20:D23)</f>
        <v>301.33622220617445</v>
      </c>
      <c r="E24" s="95">
        <f>SUM(E20:E23)</f>
        <v>51.546028903435896</v>
      </c>
      <c r="F24" s="95">
        <f>SUM(F20:F23)</f>
        <v>61.819220508136034</v>
      </c>
      <c r="G24" s="95">
        <f>SUM(G20:G23)</f>
        <v>127.04788158354933</v>
      </c>
      <c r="H24" s="95">
        <f t="shared" ref="H24:AU24" si="10">SUM(H20:H23)</f>
        <v>187.69180059547918</v>
      </c>
      <c r="I24" s="95">
        <f t="shared" si="10"/>
        <v>278.13890826617393</v>
      </c>
      <c r="J24" s="95">
        <f t="shared" si="10"/>
        <v>464.77896754064835</v>
      </c>
      <c r="K24" s="95">
        <f t="shared" si="10"/>
        <v>784.62637426366211</v>
      </c>
      <c r="L24" s="96">
        <f t="shared" si="10"/>
        <v>367.92488953063321</v>
      </c>
      <c r="M24" s="96">
        <f t="shared" si="10"/>
        <v>217.79999994339803</v>
      </c>
      <c r="N24" s="96">
        <f t="shared" si="10"/>
        <v>367.92488953063321</v>
      </c>
      <c r="O24" s="96">
        <f t="shared" si="10"/>
        <v>217.79999994339758</v>
      </c>
      <c r="P24" s="95">
        <f t="shared" si="10"/>
        <v>-3.7688744888577537</v>
      </c>
      <c r="Q24" s="95">
        <f t="shared" si="10"/>
        <v>25.495180800538229</v>
      </c>
      <c r="R24" s="95">
        <f t="shared" si="10"/>
        <v>20.244277179365064</v>
      </c>
      <c r="S24" s="95">
        <f t="shared" si="10"/>
        <v>13.415705807072888</v>
      </c>
      <c r="T24" s="95">
        <f t="shared" si="10"/>
        <v>30.929408683200496</v>
      </c>
      <c r="U24" s="95">
        <f t="shared" si="10"/>
        <v>42.242032715945555</v>
      </c>
      <c r="V24" s="95">
        <f t="shared" si="10"/>
        <v>31.323425058917564</v>
      </c>
      <c r="W24" s="95">
        <f t="shared" si="10"/>
        <v>22.553276086513844</v>
      </c>
      <c r="X24" s="95">
        <f t="shared" si="10"/>
        <v>32.317825924842062</v>
      </c>
      <c r="Y24" s="95">
        <f t="shared" si="10"/>
        <v>64.135659672647051</v>
      </c>
      <c r="Z24" s="95">
        <f t="shared" si="10"/>
        <v>47.778950402818943</v>
      </c>
      <c r="AA24" s="95">
        <f t="shared" si="10"/>
        <v>43.459364595171031</v>
      </c>
      <c r="AB24" s="95">
        <f t="shared" si="10"/>
        <v>35.98816909661376</v>
      </c>
      <c r="AC24" s="95">
        <f t="shared" si="10"/>
        <v>85.206307219388705</v>
      </c>
      <c r="AD24" s="95">
        <f t="shared" si="10"/>
        <v>83.052800171225854</v>
      </c>
      <c r="AE24" s="95">
        <f t="shared" si="10"/>
        <v>73.89163177894568</v>
      </c>
      <c r="AF24" s="95">
        <f t="shared" si="10"/>
        <v>96.637233061625508</v>
      </c>
      <c r="AG24" s="95">
        <f t="shared" si="10"/>
        <v>111.70844645183334</v>
      </c>
      <c r="AH24" s="95">
        <f t="shared" si="10"/>
        <v>138.4192255125356</v>
      </c>
      <c r="AI24" s="95">
        <f t="shared" si="10"/>
        <v>118.01406251465393</v>
      </c>
      <c r="AJ24" s="95">
        <f t="shared" si="10"/>
        <v>176.12183103512172</v>
      </c>
      <c r="AK24" s="95">
        <f t="shared" si="10"/>
        <v>234.83441087615665</v>
      </c>
      <c r="AL24" s="95">
        <f t="shared" si="10"/>
        <v>257.75130809789101</v>
      </c>
      <c r="AM24" s="95">
        <f t="shared" si="10"/>
        <v>117.54653563976507</v>
      </c>
      <c r="AN24" s="95">
        <f t="shared" si="10"/>
        <v>128.63083369858595</v>
      </c>
      <c r="AO24" s="95">
        <f t="shared" si="10"/>
        <v>160.81854823494501</v>
      </c>
      <c r="AP24" s="95">
        <f t="shared" si="10"/>
        <v>80.35318669176678</v>
      </c>
      <c r="AQ24" s="95">
        <f t="shared" si="10"/>
        <v>-1.8776790946645638</v>
      </c>
      <c r="AR24" s="95">
        <f t="shared" si="10"/>
        <v>49.133576010204067</v>
      </c>
      <c r="AS24" s="95">
        <f t="shared" si="10"/>
        <v>82.251482808101031</v>
      </c>
      <c r="AT24" s="95">
        <f t="shared" si="10"/>
        <v>29.205783496235586</v>
      </c>
      <c r="AU24" s="276">
        <f t="shared" si="10"/>
        <v>57.209157628856929</v>
      </c>
      <c r="AV24" s="294"/>
      <c r="AW24" s="108">
        <f t="shared" ref="AW24:BC24" si="11">SUM(AW20:AW23)</f>
        <v>121.19447631600248</v>
      </c>
      <c r="AX24" s="108">
        <f t="shared" si="11"/>
        <v>156.94443195017155</v>
      </c>
      <c r="AY24" s="108">
        <f t="shared" si="11"/>
        <v>208.34567951345889</v>
      </c>
      <c r="AZ24" s="108">
        <f t="shared" si="11"/>
        <v>256.43328802718952</v>
      </c>
      <c r="BA24" s="108">
        <f t="shared" si="11"/>
        <v>410.95624191127837</v>
      </c>
      <c r="BB24" s="108">
        <f t="shared" si="11"/>
        <v>375.29784373765602</v>
      </c>
      <c r="BC24" s="276">
        <f t="shared" si="11"/>
        <v>289.44938193353107</v>
      </c>
      <c r="BD24" s="167"/>
      <c r="BE24" s="167"/>
      <c r="BF24" s="34">
        <f t="shared" si="2"/>
        <v>296.82233614055383</v>
      </c>
      <c r="BG24" s="103">
        <f t="shared" si="3"/>
        <v>-7.9394335279902748</v>
      </c>
      <c r="BH24" s="285"/>
      <c r="BI24" s="46">
        <v>0</v>
      </c>
      <c r="BJ24" s="46">
        <v>0</v>
      </c>
      <c r="BK24" s="46">
        <v>0</v>
      </c>
      <c r="BL24" s="46">
        <v>0</v>
      </c>
      <c r="BM24" s="46">
        <v>0</v>
      </c>
      <c r="BN24" s="46"/>
      <c r="BQ24" s="108">
        <f>SUM(BQ20:BQ23)</f>
        <v>92.897260952153914</v>
      </c>
      <c r="BV24" s="290"/>
      <c r="BW24" s="249"/>
      <c r="BX24" s="249"/>
    </row>
    <row r="25" spans="1:76" s="119" customFormat="1">
      <c r="A25" s="120" t="s">
        <v>92</v>
      </c>
      <c r="B25" s="291" t="s">
        <v>130</v>
      </c>
      <c r="C25" s="88">
        <v>-17.73</v>
      </c>
      <c r="D25" s="88">
        <v>4.5578701957916756</v>
      </c>
      <c r="E25" s="88">
        <v>-5.28719400392447</v>
      </c>
      <c r="F25" s="88">
        <v>-6.138012220818867</v>
      </c>
      <c r="G25" s="88">
        <v>-8.7755122255215827</v>
      </c>
      <c r="H25" s="88">
        <v>-8.1411986124315021</v>
      </c>
      <c r="I25" s="88">
        <v>-4.592727336411337</v>
      </c>
      <c r="J25" s="88">
        <v>-5.7588393735965155</v>
      </c>
      <c r="K25" s="88">
        <v>3.9528494523853719</v>
      </c>
      <c r="L25" s="96">
        <v>28.617145323592695</v>
      </c>
      <c r="M25" s="96">
        <v>-12.328030830782211</v>
      </c>
      <c r="N25" s="96">
        <f>SUM(AN25:AQ25)</f>
        <v>28.617145323592695</v>
      </c>
      <c r="O25" s="96">
        <f>SUM(AR25:AU25)</f>
        <v>-12.328030830782211</v>
      </c>
      <c r="P25" s="297">
        <v>-0.57036070281858831</v>
      </c>
      <c r="Q25" s="88">
        <v>-1.74268568807071</v>
      </c>
      <c r="R25" s="88">
        <v>-3.4439149909463458</v>
      </c>
      <c r="S25" s="88">
        <v>-0.37047441771293599</v>
      </c>
      <c r="T25" s="88">
        <v>-2.3068396927598869</v>
      </c>
      <c r="U25" s="88">
        <v>-3.5579837362439033</v>
      </c>
      <c r="V25" s="88">
        <v>-0.97394868490938102</v>
      </c>
      <c r="W25" s="88">
        <v>-1.936740111608408</v>
      </c>
      <c r="X25" s="88">
        <v>-2.7566260285266284</v>
      </c>
      <c r="Y25" s="88">
        <v>-2.7953085264392503</v>
      </c>
      <c r="Z25" s="88">
        <v>-1.0012926171499856</v>
      </c>
      <c r="AA25" s="88">
        <f>H25-X25-Y25-Z25</f>
        <v>-1.5879714403156373</v>
      </c>
      <c r="AB25" s="88">
        <v>-1.8637192470614641</v>
      </c>
      <c r="AC25" s="88">
        <v>-1.6167378532717207</v>
      </c>
      <c r="AD25" s="88">
        <v>-1.0753014174625699</v>
      </c>
      <c r="AE25" s="88">
        <f>I25-AB25-AC25-AD25</f>
        <v>-3.69688186155821E-2</v>
      </c>
      <c r="AF25" s="88">
        <v>-2.0164332502410089</v>
      </c>
      <c r="AG25" s="88">
        <v>-1.9933469122237999</v>
      </c>
      <c r="AH25" s="88">
        <v>-0.93262240650322425</v>
      </c>
      <c r="AI25" s="88">
        <f>J25-AF25-AG25-AH25</f>
        <v>-0.81643680462848245</v>
      </c>
      <c r="AJ25" s="88">
        <v>-0.84242697085174778</v>
      </c>
      <c r="AK25" s="88">
        <v>-0.81910441422506097</v>
      </c>
      <c r="AL25" s="88">
        <v>1.9963895337167585</v>
      </c>
      <c r="AM25" s="88">
        <v>3.6179913037454221</v>
      </c>
      <c r="AN25" s="88">
        <v>-0.80510363800218177</v>
      </c>
      <c r="AO25" s="88">
        <v>-1.7320270364892605</v>
      </c>
      <c r="AP25" s="88">
        <v>11.217335017580805</v>
      </c>
      <c r="AQ25" s="88">
        <f>L25-(AN25+AO25+AP25)</f>
        <v>19.93694098050333</v>
      </c>
      <c r="AR25" s="88">
        <v>0.79878005977592015</v>
      </c>
      <c r="AS25" s="88">
        <v>-0.20612153943619949</v>
      </c>
      <c r="AT25" s="88">
        <v>-3.4479473144553143</v>
      </c>
      <c r="AU25" s="278">
        <v>-9.4727420366666166</v>
      </c>
      <c r="AV25" s="284"/>
      <c r="AW25" s="113">
        <f>AB25+AC25</f>
        <v>-3.4804571003331848</v>
      </c>
      <c r="AX25" s="113">
        <f>AD25+AE25</f>
        <v>-1.112270236078152</v>
      </c>
      <c r="AY25" s="113">
        <f>AF25+AG25</f>
        <v>-4.0097801624648088</v>
      </c>
      <c r="AZ25" s="113">
        <f>AH25+AI25</f>
        <v>-1.7490592111317067</v>
      </c>
      <c r="BA25" s="113">
        <f>AJ25+AK25</f>
        <v>-1.6615313850768088</v>
      </c>
      <c r="BB25" s="113">
        <f>AL25+AM25</f>
        <v>5.6143808374621802</v>
      </c>
      <c r="BC25" s="292">
        <f>AO25+AN25</f>
        <v>-2.5371306744914421</v>
      </c>
      <c r="BD25" s="124"/>
      <c r="BE25" s="117">
        <v>8.680204343089363</v>
      </c>
      <c r="BF25" s="34">
        <f t="shared" si="2"/>
        <v>-25.539895160621956</v>
      </c>
      <c r="BG25" s="103">
        <f t="shared" si="3"/>
        <v>44.074965349206067</v>
      </c>
      <c r="BH25" s="285"/>
      <c r="BI25" s="46">
        <v>0</v>
      </c>
      <c r="BJ25" s="46">
        <v>0</v>
      </c>
      <c r="BK25" s="46">
        <v>0</v>
      </c>
      <c r="BL25" s="46">
        <v>0</v>
      </c>
      <c r="BM25" s="46">
        <v>0</v>
      </c>
      <c r="BN25" s="46"/>
      <c r="BQ25" s="132">
        <v>6.465929891580787</v>
      </c>
      <c r="BT25" s="119">
        <v>4.7514050900060107</v>
      </c>
      <c r="BU25" s="119">
        <v>4.6313435698605918</v>
      </c>
      <c r="BV25" s="98"/>
      <c r="BW25" s="249"/>
      <c r="BX25" s="249"/>
    </row>
    <row r="26" spans="1:76" s="119" customFormat="1">
      <c r="A26" s="120" t="s">
        <v>2</v>
      </c>
      <c r="B26" s="291" t="s">
        <v>130</v>
      </c>
      <c r="C26" s="88"/>
      <c r="D26" s="88"/>
      <c r="E26" s="88"/>
      <c r="F26" s="88"/>
      <c r="G26" s="88"/>
      <c r="H26" s="88"/>
      <c r="I26" s="88"/>
      <c r="J26" s="88"/>
      <c r="K26" s="88"/>
      <c r="L26" s="96">
        <v>-9.9308554164895035</v>
      </c>
      <c r="M26" s="96">
        <v>0</v>
      </c>
      <c r="N26" s="96">
        <f>SUM(AN26:AQ26)</f>
        <v>-9.9308554164895035</v>
      </c>
      <c r="O26" s="96">
        <f>SUM(AR26:AU26)</f>
        <v>0</v>
      </c>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v>-9.9308554164895035</v>
      </c>
      <c r="AR26" s="88">
        <v>0</v>
      </c>
      <c r="AS26" s="88">
        <v>0</v>
      </c>
      <c r="AT26" s="88">
        <v>0</v>
      </c>
      <c r="AU26" s="276">
        <v>0</v>
      </c>
      <c r="AV26" s="284"/>
      <c r="AW26" s="123"/>
      <c r="AX26" s="123"/>
      <c r="AY26" s="123"/>
      <c r="AZ26" s="123"/>
      <c r="BA26" s="123"/>
      <c r="BB26" s="123"/>
      <c r="BC26" s="278"/>
      <c r="BD26" s="124"/>
      <c r="BE26" s="124"/>
      <c r="BF26" s="34">
        <f t="shared" si="2"/>
        <v>9.9308554164895035</v>
      </c>
      <c r="BG26" s="103">
        <f t="shared" si="3"/>
        <v>-9.9308554164895035</v>
      </c>
      <c r="BH26" s="285"/>
      <c r="BI26" s="46"/>
      <c r="BJ26" s="46"/>
      <c r="BK26" s="46"/>
      <c r="BL26" s="46"/>
      <c r="BM26" s="46"/>
      <c r="BN26" s="46"/>
      <c r="BQ26" s="125"/>
      <c r="BV26" s="98"/>
      <c r="BW26" s="249"/>
      <c r="BX26" s="249"/>
    </row>
    <row r="27" spans="1:76" s="289" customFormat="1">
      <c r="A27" s="93" t="s">
        <v>93</v>
      </c>
      <c r="B27" s="275" t="s">
        <v>130</v>
      </c>
      <c r="C27" s="95">
        <f>SUM(C24:C25)</f>
        <v>213.94401738707623</v>
      </c>
      <c r="D27" s="95">
        <f>SUM(D24:D25)</f>
        <v>305.89409240196613</v>
      </c>
      <c r="E27" s="95">
        <f>SUM(E24:E25)</f>
        <v>46.258834899511427</v>
      </c>
      <c r="F27" s="95">
        <f>SUM(F24:F25)</f>
        <v>55.681208287317169</v>
      </c>
      <c r="G27" s="95">
        <f>SUM(G24:G25)</f>
        <v>118.27236935802775</v>
      </c>
      <c r="H27" s="95">
        <f>H24+H25</f>
        <v>179.55060198304767</v>
      </c>
      <c r="I27" s="95">
        <f>I24+I25</f>
        <v>273.54618092976261</v>
      </c>
      <c r="J27" s="95">
        <f>J24+J25</f>
        <v>459.02012816705184</v>
      </c>
      <c r="K27" s="95">
        <f>K24+K25</f>
        <v>788.57922371604752</v>
      </c>
      <c r="L27" s="96">
        <f>L24+L25+L26</f>
        <v>386.61117943773638</v>
      </c>
      <c r="M27" s="96">
        <f>M24+M25+M26</f>
        <v>205.47196911261582</v>
      </c>
      <c r="N27" s="96">
        <f>N24+N25+N26</f>
        <v>386.61117943773638</v>
      </c>
      <c r="O27" s="96">
        <f>O24+O25+O26</f>
        <v>205.47196911261537</v>
      </c>
      <c r="P27" s="95">
        <f t="shared" ref="P27:Z27" si="12">SUM(P24:P25)</f>
        <v>-4.3392351916763419</v>
      </c>
      <c r="Q27" s="95">
        <f t="shared" si="12"/>
        <v>23.752495112467518</v>
      </c>
      <c r="R27" s="95">
        <f t="shared" si="12"/>
        <v>16.800362188418717</v>
      </c>
      <c r="S27" s="95">
        <f t="shared" si="12"/>
        <v>13.045231389359952</v>
      </c>
      <c r="T27" s="95">
        <f t="shared" si="12"/>
        <v>28.622568990440609</v>
      </c>
      <c r="U27" s="95">
        <f t="shared" si="12"/>
        <v>38.68404897970165</v>
      </c>
      <c r="V27" s="95">
        <f t="shared" si="12"/>
        <v>30.349476374008184</v>
      </c>
      <c r="W27" s="95">
        <f t="shared" si="12"/>
        <v>20.616535974905435</v>
      </c>
      <c r="X27" s="95">
        <f t="shared" si="12"/>
        <v>29.561199896315433</v>
      </c>
      <c r="Y27" s="95">
        <f t="shared" si="12"/>
        <v>61.340351146207801</v>
      </c>
      <c r="Z27" s="95">
        <f t="shared" si="12"/>
        <v>46.777657785668957</v>
      </c>
      <c r="AA27" s="95">
        <f t="shared" ref="AA27:AO27" si="13">AA24+AA25</f>
        <v>41.871393154855397</v>
      </c>
      <c r="AB27" s="95">
        <f t="shared" si="13"/>
        <v>34.124449849552299</v>
      </c>
      <c r="AC27" s="95">
        <f t="shared" si="13"/>
        <v>83.58956936611699</v>
      </c>
      <c r="AD27" s="95">
        <f t="shared" si="13"/>
        <v>81.977498753763285</v>
      </c>
      <c r="AE27" s="95">
        <f t="shared" si="13"/>
        <v>73.854662960330103</v>
      </c>
      <c r="AF27" s="95">
        <f t="shared" si="13"/>
        <v>94.620799811384501</v>
      </c>
      <c r="AG27" s="95">
        <f t="shared" si="13"/>
        <v>109.71509953960954</v>
      </c>
      <c r="AH27" s="95">
        <f t="shared" si="13"/>
        <v>137.48660310603239</v>
      </c>
      <c r="AI27" s="95">
        <f t="shared" si="13"/>
        <v>117.19762571002545</v>
      </c>
      <c r="AJ27" s="95">
        <f t="shared" si="13"/>
        <v>175.27940406426995</v>
      </c>
      <c r="AK27" s="95">
        <f t="shared" si="13"/>
        <v>234.0153064619316</v>
      </c>
      <c r="AL27" s="95">
        <f t="shared" si="13"/>
        <v>259.74769763160776</v>
      </c>
      <c r="AM27" s="95">
        <f t="shared" si="13"/>
        <v>121.1645269435105</v>
      </c>
      <c r="AN27" s="95">
        <f t="shared" si="13"/>
        <v>127.82573006058377</v>
      </c>
      <c r="AO27" s="95">
        <f t="shared" si="13"/>
        <v>159.08652119845576</v>
      </c>
      <c r="AP27" s="95">
        <f t="shared" ref="AP27:AU27" si="14">AP24+AP25+AP26</f>
        <v>91.570521709347588</v>
      </c>
      <c r="AQ27" s="95">
        <f t="shared" si="14"/>
        <v>8.1284064693492617</v>
      </c>
      <c r="AR27" s="95">
        <f t="shared" si="14"/>
        <v>49.932356069979988</v>
      </c>
      <c r="AS27" s="95">
        <f t="shared" si="14"/>
        <v>82.045361268664834</v>
      </c>
      <c r="AT27" s="95">
        <f t="shared" si="14"/>
        <v>25.75783618178027</v>
      </c>
      <c r="AU27" s="276">
        <f t="shared" si="14"/>
        <v>47.736415592190312</v>
      </c>
      <c r="AW27" s="108">
        <f t="shared" ref="AW27:BC27" si="15">AW24+AW25</f>
        <v>117.7140192156693</v>
      </c>
      <c r="AX27" s="108">
        <f t="shared" si="15"/>
        <v>155.83216171409339</v>
      </c>
      <c r="AY27" s="108">
        <f t="shared" si="15"/>
        <v>204.33589935099408</v>
      </c>
      <c r="AZ27" s="108">
        <f t="shared" si="15"/>
        <v>254.68422881605781</v>
      </c>
      <c r="BA27" s="108">
        <f t="shared" si="15"/>
        <v>409.29471052620158</v>
      </c>
      <c r="BB27" s="108">
        <f t="shared" si="15"/>
        <v>380.91222457511822</v>
      </c>
      <c r="BC27" s="276">
        <f t="shared" si="15"/>
        <v>286.91225125903964</v>
      </c>
      <c r="BD27" s="167"/>
      <c r="BE27" s="167"/>
      <c r="BF27" s="34">
        <f>AO27+AN27+AM27+AL27-N27</f>
        <v>281.21329639642136</v>
      </c>
      <c r="BG27" s="103">
        <f t="shared" si="3"/>
        <v>26.204676404726314</v>
      </c>
      <c r="BH27" s="285"/>
      <c r="BI27" s="46">
        <v>0</v>
      </c>
      <c r="BJ27" s="46">
        <v>0</v>
      </c>
      <c r="BK27" s="46">
        <v>0</v>
      </c>
      <c r="BL27" s="46">
        <v>0</v>
      </c>
      <c r="BM27" s="46">
        <v>0</v>
      </c>
      <c r="BN27" s="46"/>
      <c r="BQ27" s="108">
        <f>BQ24+BQ25</f>
        <v>99.363190843734699</v>
      </c>
      <c r="BW27" s="249"/>
      <c r="BX27" s="249"/>
    </row>
    <row r="28" spans="1:76" s="137" customFormat="1">
      <c r="A28" s="133" t="s">
        <v>94</v>
      </c>
      <c r="B28" s="298" t="s">
        <v>78</v>
      </c>
      <c r="C28" s="256">
        <f t="shared" ref="C28:K28" si="16">-SUM(C21:C23)/(C20-C19)</f>
        <v>6.2291547602775457E-2</v>
      </c>
      <c r="D28" s="256">
        <f t="shared" si="16"/>
        <v>7.2498033499415998E-2</v>
      </c>
      <c r="E28" s="256">
        <f t="shared" si="16"/>
        <v>0.43977807130221636</v>
      </c>
      <c r="F28" s="256">
        <f t="shared" si="16"/>
        <v>0.37356581933268124</v>
      </c>
      <c r="G28" s="256">
        <f t="shared" si="16"/>
        <v>0.28480478962570382</v>
      </c>
      <c r="H28" s="256">
        <f t="shared" si="16"/>
        <v>0.24531701222234162</v>
      </c>
      <c r="I28" s="256">
        <f t="shared" si="16"/>
        <v>0.18169009954071752</v>
      </c>
      <c r="J28" s="256">
        <f t="shared" si="16"/>
        <v>0.1353120902889671</v>
      </c>
      <c r="K28" s="256">
        <f t="shared" si="16"/>
        <v>0.12580821063385969</v>
      </c>
      <c r="L28" s="257">
        <f t="shared" ref="L28:BC28" si="17">-SUM(L21:L23)/(L20-L19)</f>
        <v>0.13089740049083523</v>
      </c>
      <c r="M28" s="257">
        <f t="shared" ref="M28" si="18">-SUM(M21:M23)/(M20-M19)</f>
        <v>3.2321263039072033E-2</v>
      </c>
      <c r="N28" s="257">
        <f>-SUM(N21:N23)/(N20-N19)</f>
        <v>0.13089740049083523</v>
      </c>
      <c r="O28" s="257">
        <f>-SUM(O21:O23)/(O20-O19)</f>
        <v>3.2321263039072068E-2</v>
      </c>
      <c r="P28" s="256">
        <f t="shared" si="17"/>
        <v>0.67328664436151919</v>
      </c>
      <c r="Q28" s="256">
        <f t="shared" si="17"/>
        <v>0.41367171095028421</v>
      </c>
      <c r="R28" s="256">
        <f t="shared" si="17"/>
        <v>0.35970341832579189</v>
      </c>
      <c r="S28" s="256">
        <f t="shared" si="17"/>
        <v>0.33851614402749985</v>
      </c>
      <c r="T28" s="256">
        <f t="shared" si="17"/>
        <v>0.32298324124622158</v>
      </c>
      <c r="U28" s="256">
        <f t="shared" si="17"/>
        <v>0.23722971298743753</v>
      </c>
      <c r="V28" s="256">
        <f t="shared" si="17"/>
        <v>0.20479462450012265</v>
      </c>
      <c r="W28" s="256">
        <f t="shared" si="17"/>
        <v>0.36796680863992132</v>
      </c>
      <c r="X28" s="256">
        <f t="shared" si="17"/>
        <v>0.39188033988775095</v>
      </c>
      <c r="Y28" s="256">
        <f t="shared" si="17"/>
        <v>0.27078141865450994</v>
      </c>
      <c r="Z28" s="256">
        <f t="shared" si="17"/>
        <v>0.30377494005716965</v>
      </c>
      <c r="AA28" s="256">
        <f t="shared" si="17"/>
        <v>-0.10291218592412356</v>
      </c>
      <c r="AB28" s="256">
        <f t="shared" si="17"/>
        <v>0.1362472858305887</v>
      </c>
      <c r="AC28" s="256">
        <f t="shared" si="17"/>
        <v>0.17864278899196634</v>
      </c>
      <c r="AD28" s="256">
        <f t="shared" si="17"/>
        <v>0.19253254170478942</v>
      </c>
      <c r="AE28" s="256">
        <f t="shared" si="17"/>
        <v>0.19364999005766514</v>
      </c>
      <c r="AF28" s="256">
        <f t="shared" si="17"/>
        <v>0.16488448998874228</v>
      </c>
      <c r="AG28" s="256">
        <f t="shared" si="17"/>
        <v>8.7399247640939426E-2</v>
      </c>
      <c r="AH28" s="256">
        <f t="shared" si="17"/>
        <v>0.18952914787453484</v>
      </c>
      <c r="AI28" s="256">
        <f t="shared" si="17"/>
        <v>8.6314645293380843E-2</v>
      </c>
      <c r="AJ28" s="256">
        <f t="shared" si="17"/>
        <v>0.12334737991587386</v>
      </c>
      <c r="AK28" s="256">
        <f t="shared" si="17"/>
        <v>0.13094951533075144</v>
      </c>
      <c r="AL28" s="256">
        <f t="shared" si="17"/>
        <v>6.8589527087920252E-2</v>
      </c>
      <c r="AM28" s="256">
        <f t="shared" si="17"/>
        <v>0.20829418850940895</v>
      </c>
      <c r="AN28" s="256">
        <f t="shared" si="17"/>
        <v>4.8960731818261868E-2</v>
      </c>
      <c r="AO28" s="256">
        <f t="shared" si="17"/>
        <v>0.14183088014039938</v>
      </c>
      <c r="AP28" s="256">
        <f t="shared" si="17"/>
        <v>9.9754589314709985E-2</v>
      </c>
      <c r="AQ28" s="256">
        <f t="shared" si="17"/>
        <v>1.2194692707097372</v>
      </c>
      <c r="AR28" s="256">
        <f>-SUM(AR21:AR23)/(AR20-AR19)</f>
        <v>0.38683175477468162</v>
      </c>
      <c r="AS28" s="256">
        <f>-SUM(AS21:AS23)/(AS20-AS19)</f>
        <v>8.6796605129676005E-2</v>
      </c>
      <c r="AT28" s="256">
        <f>-SUM(AT21:AT23)/(AT20-AT19)</f>
        <v>0.10008606643686059</v>
      </c>
      <c r="AU28" s="258">
        <f>-SUM(AU21:AU23)/(AU20-AU19)</f>
        <v>-1.5426702749938983</v>
      </c>
      <c r="AW28" s="135">
        <f t="shared" si="17"/>
        <v>0.166447999252749</v>
      </c>
      <c r="AX28" s="135">
        <f t="shared" si="17"/>
        <v>0.19305902016881785</v>
      </c>
      <c r="AY28" s="135">
        <f t="shared" si="17"/>
        <v>0.12361896004170367</v>
      </c>
      <c r="AZ28" s="135">
        <f t="shared" si="17"/>
        <v>0.144554425728079</v>
      </c>
      <c r="BA28" s="135">
        <f t="shared" si="17"/>
        <v>0.12764119549463945</v>
      </c>
      <c r="BB28" s="135">
        <f t="shared" si="17"/>
        <v>0.11978289027346303</v>
      </c>
      <c r="BC28" s="299">
        <f t="shared" si="17"/>
        <v>0.10292230899714745</v>
      </c>
      <c r="BD28" s="300"/>
      <c r="BE28" s="300"/>
      <c r="BF28" s="301"/>
      <c r="BG28" s="302"/>
      <c r="BH28" s="302"/>
      <c r="BI28" s="46">
        <v>0</v>
      </c>
      <c r="BJ28" s="46">
        <v>0</v>
      </c>
      <c r="BK28" s="46">
        <v>0</v>
      </c>
      <c r="BL28" s="46">
        <v>0</v>
      </c>
      <c r="BM28" s="46">
        <v>0</v>
      </c>
      <c r="BN28" s="46"/>
      <c r="BQ28" s="135">
        <f>-SUM(BQ21:BQ23)/(BQ20-BQ19)</f>
        <v>0.12692405841103599</v>
      </c>
      <c r="BW28" s="249"/>
      <c r="BX28" s="249"/>
    </row>
    <row r="29" spans="1:76" s="137" customFormat="1">
      <c r="A29" s="133" t="s">
        <v>95</v>
      </c>
      <c r="B29" s="298" t="s">
        <v>78</v>
      </c>
      <c r="C29" s="256">
        <f>C28</f>
        <v>6.2291547602775457E-2</v>
      </c>
      <c r="D29" s="256">
        <f>D28</f>
        <v>7.2498033499415998E-2</v>
      </c>
      <c r="E29" s="256">
        <f t="shared" ref="E29:AQ29" si="19">-E21/E20</f>
        <v>0.16293213693074868</v>
      </c>
      <c r="F29" s="256">
        <f t="shared" si="19"/>
        <v>8.7066781765536186E-2</v>
      </c>
      <c r="G29" s="256">
        <f t="shared" si="19"/>
        <v>7.3453425795531879E-2</v>
      </c>
      <c r="H29" s="256">
        <f t="shared" si="19"/>
        <v>9.5505885502668336E-2</v>
      </c>
      <c r="I29" s="256">
        <f t="shared" si="19"/>
        <v>0.10915558669519965</v>
      </c>
      <c r="J29" s="256">
        <f t="shared" si="19"/>
        <v>0.15631512789397878</v>
      </c>
      <c r="K29" s="256">
        <f t="shared" si="19"/>
        <v>0.14487020346452936</v>
      </c>
      <c r="L29" s="257">
        <f t="shared" si="19"/>
        <v>9.3879911797597373E-2</v>
      </c>
      <c r="M29" s="257">
        <f t="shared" si="19"/>
        <v>1.1235515907761631E-2</v>
      </c>
      <c r="N29" s="257">
        <f t="shared" si="19"/>
        <v>9.3879911797597373E-2</v>
      </c>
      <c r="O29" s="257">
        <f t="shared" si="19"/>
        <v>1.1235515907761661E-2</v>
      </c>
      <c r="P29" s="256">
        <f t="shared" si="19"/>
        <v>3.6791002317338566</v>
      </c>
      <c r="Q29" s="256">
        <f t="shared" si="19"/>
        <v>7.5544049699249341E-2</v>
      </c>
      <c r="R29" s="256">
        <f t="shared" si="19"/>
        <v>0.1346660360795692</v>
      </c>
      <c r="S29" s="256">
        <f t="shared" si="19"/>
        <v>-3.7196925906834918E-2</v>
      </c>
      <c r="T29" s="256">
        <f t="shared" si="19"/>
        <v>6.6727713998301533E-2</v>
      </c>
      <c r="U29" s="256">
        <f t="shared" si="19"/>
        <v>0.10960525818177716</v>
      </c>
      <c r="V29" s="256">
        <f t="shared" si="19"/>
        <v>0.13734571136317336</v>
      </c>
      <c r="W29" s="256">
        <f t="shared" si="19"/>
        <v>-2.9060609682141636E-2</v>
      </c>
      <c r="X29" s="256">
        <f t="shared" si="19"/>
        <v>9.4648473516901796E-2</v>
      </c>
      <c r="Y29" s="256">
        <f t="shared" si="19"/>
        <v>9.6738015567169974E-2</v>
      </c>
      <c r="Z29" s="256">
        <f t="shared" si="19"/>
        <v>0.10945394224418228</v>
      </c>
      <c r="AA29" s="256">
        <f t="shared" si="19"/>
        <v>6.8827746552995117E-2</v>
      </c>
      <c r="AB29" s="256">
        <f t="shared" si="19"/>
        <v>0.14183043767033637</v>
      </c>
      <c r="AC29" s="256">
        <f t="shared" si="19"/>
        <v>0.1844416137134931</v>
      </c>
      <c r="AD29" s="256">
        <f t="shared" si="19"/>
        <v>9.0496794553614215E-2</v>
      </c>
      <c r="AE29" s="256">
        <f t="shared" si="19"/>
        <v>3.0109002836292552E-2</v>
      </c>
      <c r="AF29" s="256">
        <f t="shared" si="19"/>
        <v>0.12739855482439547</v>
      </c>
      <c r="AG29" s="256">
        <f t="shared" si="19"/>
        <v>0.14059549481574934</v>
      </c>
      <c r="AH29" s="256">
        <f t="shared" si="19"/>
        <v>0.11239402794791836</v>
      </c>
      <c r="AI29" s="256">
        <f t="shared" si="19"/>
        <v>0.25484755707067236</v>
      </c>
      <c r="AJ29" s="256">
        <f t="shared" si="19"/>
        <v>0.13149181865381251</v>
      </c>
      <c r="AK29" s="256">
        <f t="shared" si="19"/>
        <v>0.15768411528287699</v>
      </c>
      <c r="AL29" s="256">
        <f t="shared" si="19"/>
        <v>0.16504875155113194</v>
      </c>
      <c r="AM29" s="256">
        <f t="shared" si="19"/>
        <v>0.1024329648600155</v>
      </c>
      <c r="AN29" s="256">
        <f t="shared" si="19"/>
        <v>4.1927587175223685E-2</v>
      </c>
      <c r="AO29" s="256">
        <f t="shared" si="19"/>
        <v>5.2601406282338711E-2</v>
      </c>
      <c r="AP29" s="256">
        <f t="shared" si="19"/>
        <v>0.11052613698968965</v>
      </c>
      <c r="AQ29" s="256">
        <f t="shared" si="19"/>
        <v>1.2626213839394123</v>
      </c>
      <c r="AR29" s="256">
        <f>-AR21/AR20</f>
        <v>0.22479100571738178</v>
      </c>
      <c r="AS29" s="256">
        <f>-AS21/AS20</f>
        <v>0.15690359502902662</v>
      </c>
      <c r="AT29" s="256">
        <f>-AT21/AT20</f>
        <v>0.2925730326454607</v>
      </c>
      <c r="AU29" s="258">
        <f>-AU21/AU20</f>
        <v>-1.7007008115495363</v>
      </c>
      <c r="AW29" s="135" t="s">
        <v>134</v>
      </c>
      <c r="AX29" s="135">
        <f t="shared" ref="AX29:BC29" si="20">-AX21/AX20</f>
        <v>6.2044414066895495E-2</v>
      </c>
      <c r="AY29" s="135">
        <f t="shared" si="20"/>
        <v>0.13421472996146683</v>
      </c>
      <c r="AZ29" s="135">
        <f t="shared" si="20"/>
        <v>0.17383505607497796</v>
      </c>
      <c r="BA29" s="135">
        <f t="shared" si="20"/>
        <v>0.14648551573364013</v>
      </c>
      <c r="BB29" s="135">
        <f t="shared" si="20"/>
        <v>0.14308095025859954</v>
      </c>
      <c r="BC29" s="299">
        <f t="shared" si="20"/>
        <v>4.8127384829744969E-2</v>
      </c>
      <c r="BD29" s="300"/>
      <c r="BE29" s="300"/>
      <c r="BF29" s="301"/>
      <c r="BG29" s="302"/>
      <c r="BH29" s="302"/>
      <c r="BI29" s="46" t="e">
        <v>#VALUE!</v>
      </c>
      <c r="BJ29" s="46">
        <v>0</v>
      </c>
      <c r="BK29" s="46">
        <v>0</v>
      </c>
      <c r="BL29" s="46">
        <v>0</v>
      </c>
      <c r="BM29" s="46">
        <v>0</v>
      </c>
      <c r="BN29" s="46"/>
      <c r="BQ29" s="135">
        <f>-BQ21/BQ20</f>
        <v>9.2714533512041217E-2</v>
      </c>
      <c r="BW29" s="249"/>
      <c r="BX29" s="249"/>
    </row>
    <row r="30" spans="1:76" s="304" customFormat="1">
      <c r="A30" s="303" t="s">
        <v>96</v>
      </c>
      <c r="B30" s="291" t="s">
        <v>130</v>
      </c>
      <c r="C30" s="140"/>
      <c r="D30" s="140"/>
      <c r="E30" s="140"/>
      <c r="F30" s="140"/>
      <c r="G30" s="88">
        <f>'Historical Financials THB_EN'!G30/G8</f>
        <v>-5.4911259692976158</v>
      </c>
      <c r="H30" s="88">
        <f>'Historical Financials THB_EN'!H30/H8</f>
        <v>-30.624655472625943</v>
      </c>
      <c r="I30" s="88">
        <f>'Historical Financials THB_EN'!I30/I8</f>
        <v>-29.753718645770526</v>
      </c>
      <c r="J30" s="88">
        <f>'Historical Financials THB_EN'!J30/J8</f>
        <v>-30.942964748595788</v>
      </c>
      <c r="K30" s="88">
        <v>-32.485613514015228</v>
      </c>
      <c r="L30" s="96">
        <v>-31.650713789121262</v>
      </c>
      <c r="M30" s="96">
        <v>-23.930578035142602</v>
      </c>
      <c r="N30" s="96">
        <f>SUM(AN30:AQ30)</f>
        <v>-31.650713789121262</v>
      </c>
      <c r="O30" s="96">
        <f>SUM(AR30:AU30)</f>
        <v>-23.930578035142602</v>
      </c>
      <c r="P30" s="88"/>
      <c r="Q30" s="88"/>
      <c r="R30" s="88"/>
      <c r="S30" s="88"/>
      <c r="T30" s="88"/>
      <c r="U30" s="88"/>
      <c r="V30" s="88"/>
      <c r="W30" s="88">
        <f>'Historical Financials THB_EN'!W30/W8</f>
        <v>-5.4539758447488049</v>
      </c>
      <c r="X30" s="88">
        <f>'Historical Financials THB_EN'!X30/X8</f>
        <v>-7.9306111463224251</v>
      </c>
      <c r="Y30" s="88">
        <v>-7.8688339153159763</v>
      </c>
      <c r="Z30" s="88">
        <v>-7.4656923901807488</v>
      </c>
      <c r="AA30" s="88">
        <f>H30-X30-Y30-Z30</f>
        <v>-7.3595180208067941</v>
      </c>
      <c r="AB30" s="88">
        <f>'Historical Financials THB_EN'!AB30/AB8</f>
        <v>-7.3436985417512837</v>
      </c>
      <c r="AC30" s="88">
        <v>-7.37425419056156</v>
      </c>
      <c r="AD30" s="88">
        <v>-7.5782377670827668</v>
      </c>
      <c r="AE30" s="88">
        <f>I30-AB30-AC30-AD30</f>
        <v>-7.4575281463749157</v>
      </c>
      <c r="AF30" s="88">
        <f>'Historical Financials THB_EN'!AF30/AF8</f>
        <v>-7.3749118396982318</v>
      </c>
      <c r="AG30" s="88">
        <v>-7.6291636556306699</v>
      </c>
      <c r="AH30" s="88">
        <v>-7.9222846200827135</v>
      </c>
      <c r="AI30" s="88">
        <f>J30-AF30-AG30-AH30</f>
        <v>-8.0166046331841727</v>
      </c>
      <c r="AJ30" s="88">
        <v>-8.2081817244529898</v>
      </c>
      <c r="AK30" s="88">
        <v>-8.1958903177775912</v>
      </c>
      <c r="AL30" s="88">
        <v>-8.0181348792520524</v>
      </c>
      <c r="AM30" s="88">
        <v>-8.0634065925325942</v>
      </c>
      <c r="AN30" s="88">
        <v>-8.1868206482012713</v>
      </c>
      <c r="AO30" s="88">
        <v>-8.2858590160351593</v>
      </c>
      <c r="AP30" s="88">
        <v>-8.6178934533830471</v>
      </c>
      <c r="AQ30" s="88">
        <f>L30-(AN30+AO30+AP30)</f>
        <v>-6.5601406715017845</v>
      </c>
      <c r="AR30" s="88">
        <v>-5.8753226951666857</v>
      </c>
      <c r="AS30" s="88">
        <v>-5.8565683134396167</v>
      </c>
      <c r="AT30" s="88">
        <v>-6.0326456388306919</v>
      </c>
      <c r="AU30" s="278">
        <v>-6.1660413877056079</v>
      </c>
      <c r="AW30" s="128">
        <f>AB30+AC30</f>
        <v>-14.717952732312844</v>
      </c>
      <c r="AX30" s="128">
        <f>AD30+AE30</f>
        <v>-15.035765913457682</v>
      </c>
      <c r="AY30" s="128">
        <f>AF30+AG30</f>
        <v>-15.004075495328902</v>
      </c>
      <c r="AZ30" s="128">
        <f>AH30+AI30</f>
        <v>-15.938889253266886</v>
      </c>
      <c r="BA30" s="128">
        <f>AJ30+AK30</f>
        <v>-16.404072042230581</v>
      </c>
      <c r="BB30" s="128">
        <f>AL30+AM30</f>
        <v>-16.081541471784647</v>
      </c>
      <c r="BC30" s="278">
        <f>AO30+AN30</f>
        <v>-16.472679664236431</v>
      </c>
      <c r="BD30" s="124"/>
      <c r="BE30" s="128">
        <v>-25.090573117619478</v>
      </c>
      <c r="BF30" s="123"/>
      <c r="BG30" s="305"/>
      <c r="BH30" s="305"/>
      <c r="BI30" s="46">
        <v>0</v>
      </c>
      <c r="BJ30" s="46">
        <v>0</v>
      </c>
      <c r="BK30" s="46">
        <v>0</v>
      </c>
      <c r="BL30" s="46">
        <v>0</v>
      </c>
      <c r="BM30" s="46">
        <v>0</v>
      </c>
      <c r="BN30" s="46"/>
      <c r="BQ30" s="128">
        <v>-8.6178934533830454</v>
      </c>
      <c r="BW30" s="249"/>
      <c r="BX30" s="249"/>
    </row>
    <row r="31" spans="1:76" s="304" customFormat="1">
      <c r="A31" s="306" t="s">
        <v>97</v>
      </c>
      <c r="B31" s="307" t="s">
        <v>98</v>
      </c>
      <c r="C31" s="88">
        <v>4240.0370000000003</v>
      </c>
      <c r="D31" s="88">
        <v>4737.9849999999997</v>
      </c>
      <c r="E31" s="88">
        <v>4814.2569999999996</v>
      </c>
      <c r="F31" s="88">
        <v>4814.2569999999996</v>
      </c>
      <c r="G31" s="147">
        <v>4814.2569999999996</v>
      </c>
      <c r="H31" s="147">
        <v>4814.2569999999996</v>
      </c>
      <c r="I31" s="145">
        <v>4814.2719999999999</v>
      </c>
      <c r="J31" s="145">
        <f>'Historical Financials THB_EN'!J31</f>
        <v>4985.1961624739724</v>
      </c>
      <c r="K31" s="145">
        <f>'Historical Financials THB_EN'!K31</f>
        <v>5511.506733268493</v>
      </c>
      <c r="L31" s="308">
        <f>'Historical Financials THB_EN'!L31</f>
        <v>5614.5519080000004</v>
      </c>
      <c r="M31" s="308">
        <f>'Historical Financials THB_EN'!M31</f>
        <v>5614.5519080000004</v>
      </c>
      <c r="N31" s="308">
        <f>'Historical Financials THB_EN'!N31</f>
        <v>5614.5519080000004</v>
      </c>
      <c r="O31" s="308">
        <f>'Historical Financials THB_EN'!O31</f>
        <v>5614.5519080000004</v>
      </c>
      <c r="P31" s="88">
        <f>'Historical Financials THB_EN'!P31</f>
        <v>4814.2569999999996</v>
      </c>
      <c r="Q31" s="88">
        <f>'Historical Financials THB_EN'!Q31</f>
        <v>4814.2569999999996</v>
      </c>
      <c r="R31" s="88">
        <f>'Historical Financials THB_EN'!R31</f>
        <v>4814.2569999999996</v>
      </c>
      <c r="S31" s="88">
        <f>'Historical Financials THB_EN'!S31</f>
        <v>4814.2569999999996</v>
      </c>
      <c r="T31" s="88">
        <f>'Historical Financials THB_EN'!T31</f>
        <v>4814.2569999999996</v>
      </c>
      <c r="U31" s="88">
        <f>'Historical Financials THB_EN'!U31</f>
        <v>4814.2569999999996</v>
      </c>
      <c r="V31" s="88">
        <f>'Historical Financials THB_EN'!V31</f>
        <v>4814.2569999999996</v>
      </c>
      <c r="W31" s="88">
        <f>'Historical Financials THB_EN'!W31</f>
        <v>4814.2569999999996</v>
      </c>
      <c r="X31" s="88">
        <f>'Historical Financials THB_EN'!X31</f>
        <v>4814.2569999999996</v>
      </c>
      <c r="Y31" s="88">
        <f>'Historical Financials THB_EN'!Y31</f>
        <v>4814.2569999999996</v>
      </c>
      <c r="Z31" s="88">
        <f>'Historical Financials THB_EN'!Z31</f>
        <v>4814.2569999999996</v>
      </c>
      <c r="AA31" s="88">
        <f>'Historical Financials THB_EN'!AA31</f>
        <v>4814.2569999999996</v>
      </c>
      <c r="AB31" s="88">
        <f>'Historical Financials THB_EN'!AB31</f>
        <v>4814</v>
      </c>
      <c r="AC31" s="88">
        <f>'Historical Financials THB_EN'!AC31</f>
        <v>4814.2719999999999</v>
      </c>
      <c r="AD31" s="88">
        <f>'Historical Financials THB_EN'!AD31</f>
        <v>4814.2719999999999</v>
      </c>
      <c r="AE31" s="88">
        <f>'Historical Financials THB_EN'!AE31</f>
        <v>4814.2719999999999</v>
      </c>
      <c r="AF31" s="88">
        <f>'Historical Financials THB_EN'!AF31</f>
        <v>4814.2929999999997</v>
      </c>
      <c r="AG31" s="88">
        <f>'Historical Financials THB_EN'!AG31</f>
        <v>4814.3190583626374</v>
      </c>
      <c r="AH31" s="88">
        <f>'Historical Financials THB_EN'!AH31</f>
        <v>5061.3676620326087</v>
      </c>
      <c r="AI31" s="88">
        <f>'Historical Financials THB_EN'!AI31</f>
        <v>5245.2320779239126</v>
      </c>
      <c r="AJ31" s="88">
        <f>'Historical Financials THB_EN'!AJ31</f>
        <v>5345.1549869999999</v>
      </c>
      <c r="AK31" s="88">
        <f>'Historical Financials THB_EN'!AK31</f>
        <v>5500.1167873956038</v>
      </c>
      <c r="AL31" s="88">
        <f>'Historical Financials THB_EN'!AL31</f>
        <v>5584.9049171521738</v>
      </c>
      <c r="AM31" s="88">
        <f>'Historical Financials THB_EN'!AM31</f>
        <v>5614.5519080000004</v>
      </c>
      <c r="AN31" s="88">
        <f>'Historical Financials THB_EN'!AN31</f>
        <v>5614.5519080000004</v>
      </c>
      <c r="AO31" s="88">
        <f>'Historical Financials THB_EN'!AO31</f>
        <v>5614.5519080000004</v>
      </c>
      <c r="AP31" s="88">
        <f>'Historical Financials THB_EN'!AP31</f>
        <v>5614.5519080000004</v>
      </c>
      <c r="AQ31" s="88">
        <f>'Historical Financials THB_EN'!AQ31</f>
        <v>5614.5519080000004</v>
      </c>
      <c r="AR31" s="88">
        <f>'Historical Financials THB_EN'!AR31</f>
        <v>5614.5519080000004</v>
      </c>
      <c r="AS31" s="88">
        <f>'Historical Financials THB_EN'!AS31</f>
        <v>5614.5519080000004</v>
      </c>
      <c r="AT31" s="88">
        <f>'Historical Financials THB_EN'!AT31</f>
        <v>5614.5519080000004</v>
      </c>
      <c r="AU31" s="278">
        <f>'Historical Financials THB_EN'!AU31</f>
        <v>5614.5519080000004</v>
      </c>
      <c r="AW31" s="43"/>
      <c r="AX31" s="43"/>
      <c r="AY31" s="43"/>
      <c r="AZ31" s="43"/>
      <c r="BA31" s="43"/>
      <c r="BB31" s="43"/>
      <c r="BC31" s="242"/>
      <c r="BD31" s="45"/>
      <c r="BE31" s="45"/>
      <c r="BF31" s="247"/>
      <c r="BG31" s="305"/>
      <c r="BH31" s="305"/>
      <c r="BI31" s="46">
        <v>0</v>
      </c>
      <c r="BJ31" s="46">
        <v>0</v>
      </c>
      <c r="BK31" s="46">
        <v>0</v>
      </c>
      <c r="BL31" s="46">
        <v>0</v>
      </c>
      <c r="BM31" s="46">
        <v>0</v>
      </c>
      <c r="BN31" s="46"/>
      <c r="BQ31" s="43">
        <f>'Historical Financials THB_EN'!BO31</f>
        <v>5614.5519080000004</v>
      </c>
      <c r="BW31" s="249"/>
      <c r="BX31" s="249"/>
    </row>
    <row r="32" spans="1:76" s="304" customFormat="1">
      <c r="A32" s="138" t="s">
        <v>99</v>
      </c>
      <c r="B32" s="309" t="s">
        <v>100</v>
      </c>
      <c r="C32" s="148">
        <f>'Historical Financials THB_EN'!C32</f>
        <v>1.5999605751524579</v>
      </c>
      <c r="D32" s="148">
        <f>'Historical Financials THB_EN'!D32</f>
        <v>1.9688994707148779</v>
      </c>
      <c r="E32" s="148">
        <f>'Historical Financials THB_EN'!E32</f>
        <v>0.29870619713926977</v>
      </c>
      <c r="F32" s="148">
        <f>'Historical Financials THB_EN'!F32</f>
        <v>0.35491567464316087</v>
      </c>
      <c r="G32" s="148">
        <f>'Historical Financials THB_EN'!G32</f>
        <v>0.76081727979374414</v>
      </c>
      <c r="H32" s="148">
        <f>'Historical Financials THB_EN'!H32</f>
        <v>1.0606187004532617</v>
      </c>
      <c r="I32" s="148">
        <f>'Historical Financials THB_EN'!I32</f>
        <v>1.787054095186986</v>
      </c>
      <c r="J32" s="148">
        <f>'Historical Financials THB_EN'!J32</f>
        <v>2.9138499556926156</v>
      </c>
      <c r="K32" s="148">
        <f>'Historical Financials THB_EN'!K32</f>
        <v>4.4340792548496726</v>
      </c>
      <c r="L32" s="149">
        <f>'Historical Financials THB_EN'!L32</f>
        <v>1.9627245110072975</v>
      </c>
      <c r="M32" s="149">
        <f>'Historical Financials THB_EN'!M32</f>
        <v>1.0118434134430285</v>
      </c>
      <c r="N32" s="149">
        <f>SUM(AN32:AQ32)</f>
        <v>1.9627245110072977</v>
      </c>
      <c r="O32" s="149">
        <f>SUM(AR32:AU32)</f>
        <v>1.0118434134430285</v>
      </c>
      <c r="P32" s="148">
        <f>'Historical Financials THB_EN'!P32</f>
        <v>-2.6894273062810385E-2</v>
      </c>
      <c r="Q32" s="148">
        <f>'Historical Financials THB_EN'!Q32</f>
        <v>0.14728312536861987</v>
      </c>
      <c r="R32" s="148">
        <f>'Historical Financials THB_EN'!R32</f>
        <v>0.10787075546880817</v>
      </c>
      <c r="S32" s="148">
        <f>'Historical Financials THB_EN'!S32</f>
        <v>8.5661645883702162E-2</v>
      </c>
      <c r="T32" s="148">
        <f>'Historical Financials THB_EN'!T32</f>
        <v>0.19420692496876557</v>
      </c>
      <c r="U32" s="148">
        <f>'Historical Financials THB_EN'!U32</f>
        <v>0.26108301157378233</v>
      </c>
      <c r="V32" s="148">
        <f>'Historical Financials THB_EN'!V32</f>
        <v>0.20194272859664245</v>
      </c>
      <c r="W32" s="148">
        <f>'Historical Financials THB_EN'!W32</f>
        <v>0.10358461465455344</v>
      </c>
      <c r="X32" s="148">
        <f>'Historical Financials THB_EN'!X32</f>
        <v>0.14667915112975538</v>
      </c>
      <c r="Y32" s="148">
        <f>'Historical Financials THB_EN'!Y32</f>
        <v>0.36745616825598271</v>
      </c>
      <c r="Z32" s="148">
        <f>'Historical Financials THB_EN'!Z32</f>
        <v>0.28810197343867916</v>
      </c>
      <c r="AA32" s="148">
        <f>'Historical Financials THB_EN'!AA32</f>
        <v>0.25838140762884426</v>
      </c>
      <c r="AB32" s="148">
        <f>'Historical Financials THB_EN'!AB32</f>
        <v>0.19830773615894809</v>
      </c>
      <c r="AC32" s="148">
        <f>'Historical Financials THB_EN'!AC32</f>
        <v>0.56066927948422318</v>
      </c>
      <c r="AD32" s="148">
        <f>'Historical Financials THB_EN'!AD32</f>
        <v>0.54012545444095528</v>
      </c>
      <c r="AE32" s="148">
        <f>'Historical Financials THB_EN'!AE32</f>
        <v>0.48796282915433864</v>
      </c>
      <c r="AF32" s="148">
        <f>'Historical Financials THB_EN'!AF32</f>
        <v>0.63620135534683242</v>
      </c>
      <c r="AG32" s="148">
        <f>'Historical Financials THB_EN'!AG32</f>
        <v>0.72855653643298801</v>
      </c>
      <c r="AH32" s="148">
        <f>'Historical Financials THB_EN'!AH32</f>
        <v>0.86012799237804227</v>
      </c>
      <c r="AI32" s="148">
        <f>'Historical Financials THB_EN'!AI32</f>
        <v>0.68678110095322353</v>
      </c>
      <c r="AJ32" s="148">
        <f>'Historical Financials THB_EN'!AJ32</f>
        <v>0.98590409087270725</v>
      </c>
      <c r="AK32" s="148">
        <f>'Historical Financials THB_EN'!AK32</f>
        <v>1.3092497311080276</v>
      </c>
      <c r="AL32" s="148">
        <f>'Historical Financials THB_EN'!AL32</f>
        <v>1.4786584798474938</v>
      </c>
      <c r="AM32" s="148">
        <f>'Historical Financials THB_EN'!AM32</f>
        <v>0.66026695302144378</v>
      </c>
      <c r="AN32" s="148">
        <f>'Historical Financials THB_EN'!AN32</f>
        <v>0.67387758679741983</v>
      </c>
      <c r="AO32" s="148">
        <f>'Historical Financials THB_EN'!AO32</f>
        <v>0.84865259634472001</v>
      </c>
      <c r="AP32" s="148">
        <f>'Historical Financials THB_EN'!AP32</f>
        <v>0.44757937123159131</v>
      </c>
      <c r="AQ32" s="148">
        <f>'Historical Financials THB_EN'!AQ32</f>
        <v>-7.3850433664336187E-3</v>
      </c>
      <c r="AR32" s="148">
        <f>'Historical Financials THB_EN'!AR32</f>
        <v>0.24547964399743705</v>
      </c>
      <c r="AS32" s="148">
        <f>'Historical Financials THB_EN'!AS32</f>
        <v>0.43139883240347426</v>
      </c>
      <c r="AT32" s="148">
        <f>'Historical Financials THB_EN'!AT32</f>
        <v>0.10876189237844817</v>
      </c>
      <c r="AU32" s="265">
        <f>'Historical Financials THB_EN'!AU32</f>
        <v>0.22620304466366919</v>
      </c>
      <c r="AW32" s="151">
        <f>AB32+AC32</f>
        <v>0.75897701564317122</v>
      </c>
      <c r="AX32" s="151">
        <f>AD32+AE32</f>
        <v>1.0280882835952938</v>
      </c>
      <c r="AY32" s="151">
        <f>AF32+AG32</f>
        <v>1.3647578917798204</v>
      </c>
      <c r="AZ32" s="151">
        <f>AH32+AI32</f>
        <v>1.5469090933312657</v>
      </c>
      <c r="BA32" s="151">
        <f>AJ32+AK32</f>
        <v>2.295153821980735</v>
      </c>
      <c r="BB32" s="151">
        <f>AL32+AM32</f>
        <v>2.1389254328689375</v>
      </c>
      <c r="BC32" s="265">
        <f>AN32+AO32</f>
        <v>1.5225301831421398</v>
      </c>
      <c r="BD32" s="174"/>
      <c r="BE32" s="174"/>
      <c r="BF32" s="176"/>
      <c r="BG32" s="214"/>
      <c r="BH32" s="214"/>
      <c r="BI32" s="46">
        <v>0</v>
      </c>
      <c r="BJ32" s="46">
        <v>-7.3304695646925211E-11</v>
      </c>
      <c r="BK32" s="46">
        <v>0</v>
      </c>
      <c r="BL32" s="46">
        <v>0</v>
      </c>
      <c r="BM32" s="46">
        <v>3.041772411727095E-6</v>
      </c>
      <c r="BN32" s="46"/>
      <c r="BQ32" s="151">
        <f>'Historical Financials THB_EN'!BO32</f>
        <v>0.49776737030980817</v>
      </c>
      <c r="BW32" s="249"/>
      <c r="BX32" s="249"/>
    </row>
    <row r="33" spans="1:76" s="237" customFormat="1" ht="26">
      <c r="A33" s="80" t="s">
        <v>101</v>
      </c>
      <c r="B33" s="271"/>
      <c r="C33" s="82"/>
      <c r="D33" s="82"/>
      <c r="E33" s="82"/>
      <c r="F33" s="82"/>
      <c r="G33" s="82"/>
      <c r="H33" s="82"/>
      <c r="I33" s="82"/>
      <c r="J33" s="82"/>
      <c r="K33" s="82"/>
      <c r="L33" s="83"/>
      <c r="M33" s="83"/>
      <c r="N33" s="83"/>
      <c r="O33" s="83"/>
      <c r="P33" s="82"/>
      <c r="Q33" s="82"/>
      <c r="R33" s="82"/>
      <c r="S33" s="82"/>
      <c r="T33" s="82"/>
      <c r="U33" s="82"/>
      <c r="V33" s="82"/>
      <c r="W33" s="82"/>
      <c r="X33" s="82"/>
      <c r="Y33" s="82"/>
      <c r="Z33" s="82"/>
      <c r="AA33" s="82"/>
      <c r="AB33" s="82"/>
      <c r="AC33" s="82"/>
      <c r="AD33" s="82"/>
      <c r="AE33" s="82"/>
      <c r="AF33" s="82"/>
      <c r="AG33" s="82"/>
      <c r="AH33" s="82"/>
      <c r="AI33" s="82"/>
      <c r="AJ33" s="82"/>
      <c r="AK33" s="82"/>
      <c r="AL33" s="82"/>
      <c r="AM33" s="310"/>
      <c r="AN33" s="82"/>
      <c r="AO33" s="82"/>
      <c r="AP33" s="82"/>
      <c r="AQ33" s="82"/>
      <c r="AR33" s="82"/>
      <c r="AS33" s="82"/>
      <c r="AT33" s="82"/>
      <c r="AU33" s="272"/>
      <c r="AW33" s="155"/>
      <c r="AX33" s="155"/>
      <c r="AY33" s="155"/>
      <c r="AZ33" s="155"/>
      <c r="BA33" s="155"/>
      <c r="BB33" s="155"/>
      <c r="BC33" s="311"/>
      <c r="BD33" s="156"/>
      <c r="BE33" s="156"/>
      <c r="BF33" s="33"/>
      <c r="BG33" s="30"/>
      <c r="BH33" s="30"/>
      <c r="BI33" s="46">
        <v>0</v>
      </c>
      <c r="BJ33" s="46">
        <v>0</v>
      </c>
      <c r="BK33" s="46">
        <v>0</v>
      </c>
      <c r="BL33" s="46">
        <v>0</v>
      </c>
      <c r="BM33" s="46">
        <v>0</v>
      </c>
      <c r="BN33" s="46"/>
      <c r="BQ33" s="155"/>
      <c r="BW33" s="249"/>
      <c r="BX33" s="249"/>
    </row>
    <row r="34" spans="1:76">
      <c r="A34" s="157"/>
      <c r="B34" s="240"/>
      <c r="C34" s="105"/>
      <c r="D34" s="105"/>
      <c r="E34" s="105"/>
      <c r="F34" s="105"/>
      <c r="G34" s="105"/>
      <c r="H34" s="105"/>
      <c r="I34" s="105"/>
      <c r="J34" s="105"/>
      <c r="K34" s="105"/>
      <c r="L34" s="106"/>
      <c r="M34" s="106"/>
      <c r="N34" s="106"/>
      <c r="O34" s="106"/>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273"/>
      <c r="AW34" s="159"/>
      <c r="AX34" s="159"/>
      <c r="AY34" s="159"/>
      <c r="AZ34" s="159"/>
      <c r="BA34" s="159"/>
      <c r="BB34" s="159"/>
      <c r="BC34" s="312"/>
      <c r="BD34" s="161"/>
      <c r="BE34" s="161"/>
      <c r="BF34" s="214"/>
      <c r="BI34" s="46">
        <v>0</v>
      </c>
      <c r="BJ34" s="46">
        <v>0</v>
      </c>
      <c r="BK34" s="46">
        <v>0</v>
      </c>
      <c r="BL34" s="46">
        <v>0</v>
      </c>
      <c r="BM34" s="46">
        <v>0</v>
      </c>
      <c r="BN34" s="46"/>
      <c r="BQ34" s="159"/>
      <c r="BW34" s="249"/>
      <c r="BX34" s="249"/>
    </row>
    <row r="35" spans="1:76">
      <c r="A35" s="35" t="s">
        <v>135</v>
      </c>
      <c r="B35" s="240" t="s">
        <v>130</v>
      </c>
      <c r="C35" s="88">
        <v>37.180585356528894</v>
      </c>
      <c r="D35" s="88">
        <v>7.4422426441206788</v>
      </c>
      <c r="E35" s="88">
        <v>2.2129554248891612</v>
      </c>
      <c r="F35" s="88">
        <v>-21.009929571556498</v>
      </c>
      <c r="G35" s="88">
        <v>-76.936388741522407</v>
      </c>
      <c r="H35" s="88">
        <v>-74.453093223606174</v>
      </c>
      <c r="I35" s="88">
        <v>7.3980511257612749</v>
      </c>
      <c r="J35" s="88">
        <f>'Historical Financials THB_EN'!J35/J$8</f>
        <v>37.461732464492499</v>
      </c>
      <c r="K35" s="88">
        <v>16.689355644067302</v>
      </c>
      <c r="L35" s="122">
        <f>'Historical Financials THB_EN'!L35/'Historical Financials THB_EN'!L8</f>
        <v>-215.46356687789418</v>
      </c>
      <c r="M35" s="122">
        <f>'Historical Financials THB_EN'!M35/'Historical Financials THB_EN'!M8</f>
        <v>-173.29244252369188</v>
      </c>
      <c r="N35" s="122">
        <f>SUM(AN35:AQ35)</f>
        <v>-215.46356687789418</v>
      </c>
      <c r="O35" s="122">
        <f>SUM(AR35:AU35)</f>
        <v>-173.29172638369184</v>
      </c>
      <c r="P35" s="88">
        <v>12.882467775010003</v>
      </c>
      <c r="Q35" s="88">
        <v>-26.777215231046409</v>
      </c>
      <c r="R35" s="88">
        <v>3.79762298877377</v>
      </c>
      <c r="S35" s="88">
        <v>-10.91280510429387</v>
      </c>
      <c r="T35" s="88">
        <v>-17.802145913318327</v>
      </c>
      <c r="U35" s="88">
        <v>0.52844242498975147</v>
      </c>
      <c r="V35" s="88">
        <v>-0.70310251902687737</v>
      </c>
      <c r="W35" s="88">
        <v>-58.959582734166951</v>
      </c>
      <c r="X35" s="88">
        <v>-32.716098976380337</v>
      </c>
      <c r="Y35" s="88">
        <v>30.273026817947624</v>
      </c>
      <c r="Z35" s="88">
        <v>-41.659802073272949</v>
      </c>
      <c r="AA35" s="88">
        <v>-30.350218991900501</v>
      </c>
      <c r="AB35" s="88">
        <v>-12.545514878631639</v>
      </c>
      <c r="AC35" s="88">
        <v>17.969922486755998</v>
      </c>
      <c r="AD35" s="88">
        <v>-4.0697698305358649</v>
      </c>
      <c r="AE35" s="88">
        <v>6.0434133481727788</v>
      </c>
      <c r="AF35" s="88">
        <v>38.196031051793604</v>
      </c>
      <c r="AG35" s="88">
        <v>-22.316894640358996</v>
      </c>
      <c r="AH35" s="88">
        <v>7.5379639086318564</v>
      </c>
      <c r="AI35" s="88">
        <f>J35-AF35-AG35-AH35</f>
        <v>14.044632144426036</v>
      </c>
      <c r="AJ35" s="88">
        <v>18.174971859255567</v>
      </c>
      <c r="AK35" s="88">
        <v>9.1371631261799937</v>
      </c>
      <c r="AL35" s="88">
        <v>67.847332044909763</v>
      </c>
      <c r="AM35" s="88">
        <v>-78.47011138627802</v>
      </c>
      <c r="AN35" s="88">
        <v>-38.310149200525778</v>
      </c>
      <c r="AO35" s="88">
        <v>-88.710735732826763</v>
      </c>
      <c r="AP35" s="88">
        <v>-70.70244082556124</v>
      </c>
      <c r="AQ35" s="88">
        <f>L35-(AN35+AO35+AP35)</f>
        <v>-17.740241118980407</v>
      </c>
      <c r="AR35" s="88">
        <v>-109.86200871756544</v>
      </c>
      <c r="AS35" s="88">
        <v>-103.01288494392188</v>
      </c>
      <c r="AT35" s="88">
        <v>8.3139048295048177</v>
      </c>
      <c r="AU35" s="278">
        <v>31.269262448290647</v>
      </c>
      <c r="AV35" s="98"/>
      <c r="AW35" s="128">
        <f>AB35+AC35</f>
        <v>5.4244076081243584</v>
      </c>
      <c r="AX35" s="128">
        <f>AD35+AE35</f>
        <v>1.9736435176369138</v>
      </c>
      <c r="AY35" s="128">
        <f>AF35+AG35</f>
        <v>15.879136411434608</v>
      </c>
      <c r="AZ35" s="128">
        <f>AH35+AI35</f>
        <v>21.582596053057891</v>
      </c>
      <c r="BA35" s="128">
        <f>AJ35+AK35</f>
        <v>27.312134985435563</v>
      </c>
      <c r="BB35" s="128">
        <f>AL35+AM35</f>
        <v>-10.622779341368258</v>
      </c>
      <c r="BC35" s="278">
        <f>AO35+AN35</f>
        <v>-127.02088493335253</v>
      </c>
      <c r="BD35" s="124"/>
      <c r="BE35" s="92">
        <v>-197.72332575891377</v>
      </c>
      <c r="BF35" s="34">
        <f>AO35+AN35+AM35+AL35-N35</f>
        <v>77.819902603173404</v>
      </c>
      <c r="BG35" s="103">
        <f>AS35+AR35+AQ35+AP35-O35</f>
        <v>-128.02584922233714</v>
      </c>
      <c r="BH35" s="285"/>
      <c r="BI35" s="46">
        <v>0</v>
      </c>
      <c r="BJ35" s="46">
        <v>0</v>
      </c>
      <c r="BK35" s="46">
        <v>0</v>
      </c>
      <c r="BL35" s="46">
        <v>0</v>
      </c>
      <c r="BM35" s="46">
        <v>0</v>
      </c>
      <c r="BN35" s="46"/>
      <c r="BQ35" s="177">
        <v>-67.964366889888979</v>
      </c>
      <c r="BS35" s="313">
        <v>0.7234211969024249</v>
      </c>
      <c r="BT35" s="313">
        <v>2.0146527387698665</v>
      </c>
      <c r="BU35" s="313">
        <v>2.7380739356722916</v>
      </c>
      <c r="BV35" s="98"/>
      <c r="BW35" s="249"/>
      <c r="BX35" s="249"/>
    </row>
    <row r="36" spans="1:76" s="315" customFormat="1">
      <c r="A36" s="163" t="s">
        <v>3</v>
      </c>
      <c r="B36" s="314" t="s">
        <v>130</v>
      </c>
      <c r="C36" s="165">
        <f t="shared" ref="C36:AU36" si="21">C15+C35</f>
        <v>434.60943735450064</v>
      </c>
      <c r="D36" s="165">
        <f t="shared" si="21"/>
        <v>561.39596116956898</v>
      </c>
      <c r="E36" s="165">
        <f t="shared" si="21"/>
        <v>463.53237687779443</v>
      </c>
      <c r="F36" s="165">
        <f t="shared" si="21"/>
        <v>456.80739868141006</v>
      </c>
      <c r="G36" s="165">
        <f t="shared" si="21"/>
        <v>491.34627802685208</v>
      </c>
      <c r="H36" s="165">
        <f t="shared" si="21"/>
        <v>565.96831512252811</v>
      </c>
      <c r="I36" s="165">
        <f t="shared" si="21"/>
        <v>782.85564531634896</v>
      </c>
      <c r="J36" s="165">
        <f t="shared" si="21"/>
        <v>1041.7068175013419</v>
      </c>
      <c r="K36" s="165">
        <f t="shared" si="21"/>
        <v>1458.0941710786208</v>
      </c>
      <c r="L36" s="96">
        <f t="shared" si="21"/>
        <v>931.33643855740615</v>
      </c>
      <c r="M36" s="96">
        <f t="shared" si="21"/>
        <v>940.25962834212135</v>
      </c>
      <c r="N36" s="96">
        <f t="shared" si="21"/>
        <v>931.33643855740615</v>
      </c>
      <c r="O36" s="96">
        <f t="shared" si="21"/>
        <v>940.2603444821209</v>
      </c>
      <c r="P36" s="165">
        <f t="shared" si="21"/>
        <v>104.43975481199899</v>
      </c>
      <c r="Q36" s="165">
        <f t="shared" si="21"/>
        <v>106.17823212486267</v>
      </c>
      <c r="R36" s="165">
        <f t="shared" si="21"/>
        <v>131.10691523669325</v>
      </c>
      <c r="S36" s="165">
        <f t="shared" si="21"/>
        <v>115.08249650785447</v>
      </c>
      <c r="T36" s="165">
        <f t="shared" si="21"/>
        <v>121.93458789934814</v>
      </c>
      <c r="U36" s="165">
        <f t="shared" si="21"/>
        <v>153.53034443553213</v>
      </c>
      <c r="V36" s="165">
        <f t="shared" si="21"/>
        <v>135.00961327146189</v>
      </c>
      <c r="W36" s="165">
        <f t="shared" si="21"/>
        <v>80.871732420509545</v>
      </c>
      <c r="X36" s="165">
        <f t="shared" si="21"/>
        <v>113.11915931809214</v>
      </c>
      <c r="Y36" s="165">
        <f t="shared" si="21"/>
        <v>217.40077061858051</v>
      </c>
      <c r="Z36" s="165">
        <f t="shared" si="21"/>
        <v>125.56519307128235</v>
      </c>
      <c r="AA36" s="165">
        <f t="shared" si="21"/>
        <v>109.88319211457303</v>
      </c>
      <c r="AB36" s="165">
        <f t="shared" si="21"/>
        <v>122.2230864869416</v>
      </c>
      <c r="AC36" s="165">
        <f t="shared" si="21"/>
        <v>237.06509873476506</v>
      </c>
      <c r="AD36" s="165">
        <f t="shared" si="21"/>
        <v>212.60198184395165</v>
      </c>
      <c r="AE36" s="165">
        <f t="shared" si="21"/>
        <v>210.96547825069069</v>
      </c>
      <c r="AF36" s="165">
        <f t="shared" si="21"/>
        <v>257.00273397437388</v>
      </c>
      <c r="AG36" s="165">
        <f t="shared" si="21"/>
        <v>216.1906370765679</v>
      </c>
      <c r="AH36" s="165">
        <f t="shared" si="21"/>
        <v>298.78755144212425</v>
      </c>
      <c r="AI36" s="165">
        <f t="shared" si="21"/>
        <v>269.72589500827593</v>
      </c>
      <c r="AJ36" s="165">
        <f t="shared" si="21"/>
        <v>344.39823886729528</v>
      </c>
      <c r="AK36" s="165">
        <f t="shared" si="21"/>
        <v>397.57391599767465</v>
      </c>
      <c r="AL36" s="165">
        <f t="shared" si="21"/>
        <v>476.78983881445811</v>
      </c>
      <c r="AM36" s="165">
        <f t="shared" si="21"/>
        <v>239.33217739919309</v>
      </c>
      <c r="AN36" s="165">
        <f t="shared" si="21"/>
        <v>265.38772801211758</v>
      </c>
      <c r="AO36" s="165">
        <f t="shared" si="21"/>
        <v>272.69602414707657</v>
      </c>
      <c r="AP36" s="165">
        <f t="shared" si="21"/>
        <v>210.39136319541987</v>
      </c>
      <c r="AQ36" s="165">
        <f t="shared" si="21"/>
        <v>182.86132320279216</v>
      </c>
      <c r="AR36" s="165">
        <f t="shared" si="21"/>
        <v>193.88995396934484</v>
      </c>
      <c r="AS36" s="165">
        <f t="shared" si="21"/>
        <v>201.49292112570245</v>
      </c>
      <c r="AT36" s="165">
        <f t="shared" si="21"/>
        <v>258.93101586700703</v>
      </c>
      <c r="AU36" s="276">
        <f t="shared" si="21"/>
        <v>285.9464535200666</v>
      </c>
      <c r="AW36" s="166">
        <f t="shared" ref="AW36:BC36" si="22">AW15+AW35</f>
        <v>359.28818522170667</v>
      </c>
      <c r="AX36" s="166">
        <f t="shared" si="22"/>
        <v>423.56746009464234</v>
      </c>
      <c r="AY36" s="166">
        <f t="shared" si="22"/>
        <v>473.19337105094178</v>
      </c>
      <c r="AZ36" s="166">
        <f t="shared" si="22"/>
        <v>568.51344645040012</v>
      </c>
      <c r="BA36" s="166">
        <f t="shared" si="22"/>
        <v>741.97215486496998</v>
      </c>
      <c r="BB36" s="166">
        <f t="shared" si="22"/>
        <v>716.12201621365114</v>
      </c>
      <c r="BC36" s="276">
        <f t="shared" si="22"/>
        <v>538.08375215919409</v>
      </c>
      <c r="BD36" s="167"/>
      <c r="BE36" s="167"/>
      <c r="BF36" s="34">
        <f t="shared" ref="BF36:BF44" si="23">AO36+AN36+AM36+AL36-N36</f>
        <v>322.86932981543919</v>
      </c>
      <c r="BG36" s="103">
        <f t="shared" ref="BG36:BG44" si="24">AS36+AR36+AQ36+AP36-O36</f>
        <v>-151.62478298886151</v>
      </c>
      <c r="BH36" s="285"/>
      <c r="BI36" s="46">
        <v>0</v>
      </c>
      <c r="BJ36" s="46">
        <v>0</v>
      </c>
      <c r="BK36" s="46">
        <v>0</v>
      </c>
      <c r="BL36" s="46">
        <v>0</v>
      </c>
      <c r="BM36" s="46">
        <v>0</v>
      </c>
      <c r="BN36" s="46"/>
      <c r="BQ36" s="166">
        <f>BQ15+BQ35</f>
        <v>210.39136319541979</v>
      </c>
      <c r="BW36" s="249"/>
      <c r="BX36" s="249"/>
    </row>
    <row r="37" spans="1:76">
      <c r="A37" s="35" t="s">
        <v>4</v>
      </c>
      <c r="B37" s="240" t="s">
        <v>130</v>
      </c>
      <c r="C37" s="88">
        <v>77.319999999999993</v>
      </c>
      <c r="D37" s="88">
        <f>200.132496590853-3.26523538812501</f>
        <v>196.867261202728</v>
      </c>
      <c r="E37" s="88">
        <f>49.8280353202303-6.443</f>
        <v>43.385035320230301</v>
      </c>
      <c r="F37" s="88">
        <v>6.2458941270639308</v>
      </c>
      <c r="G37" s="88">
        <f>SUM(T37:W37)</f>
        <v>-1.7796244317620915</v>
      </c>
      <c r="H37" s="88">
        <v>70.371391485432753</v>
      </c>
      <c r="I37" s="88">
        <v>179.6277617013757</v>
      </c>
      <c r="J37" s="88">
        <f t="shared" ref="J37:O37" si="25">SUM(J38:J40)</f>
        <v>123.91038495409974</v>
      </c>
      <c r="K37" s="88">
        <f t="shared" si="25"/>
        <v>21.176240784488996</v>
      </c>
      <c r="L37" s="122">
        <f t="shared" si="25"/>
        <v>-22.704657810592632</v>
      </c>
      <c r="M37" s="122">
        <f t="shared" si="25"/>
        <v>2.8543501385775087</v>
      </c>
      <c r="N37" s="122">
        <f t="shared" si="25"/>
        <v>-22.704657810592632</v>
      </c>
      <c r="O37" s="122">
        <f t="shared" si="25"/>
        <v>2.854350138577507</v>
      </c>
      <c r="P37" s="88">
        <v>9.7665882700288869</v>
      </c>
      <c r="Q37" s="88">
        <v>3.4256408373233178</v>
      </c>
      <c r="R37" s="88">
        <v>11.780280839706421</v>
      </c>
      <c r="S37" s="88">
        <v>-18.726553253555903</v>
      </c>
      <c r="T37" s="88">
        <v>-1.6853204653989287</v>
      </c>
      <c r="U37" s="88">
        <v>8.4179974717497004</v>
      </c>
      <c r="V37" s="88">
        <v>-8.8431048346428529</v>
      </c>
      <c r="W37" s="88">
        <v>0.33080339652999013</v>
      </c>
      <c r="X37" s="88">
        <v>4.2129566842015898</v>
      </c>
      <c r="Y37" s="88">
        <v>80.592070640192517</v>
      </c>
      <c r="Z37" s="88">
        <v>-2.4458283763442807</v>
      </c>
      <c r="AA37" s="88">
        <f>H37-X37-Y37-Z37</f>
        <v>-11.98780746261707</v>
      </c>
      <c r="AB37" s="88">
        <v>91.905215109265853</v>
      </c>
      <c r="AC37" s="88">
        <v>70.497108968314066</v>
      </c>
      <c r="AD37" s="88">
        <v>12.453103145329351</v>
      </c>
      <c r="AE37" s="88">
        <f>SUM(AE38:AE40)</f>
        <v>4.7723581589591113</v>
      </c>
      <c r="AF37" s="88">
        <f>SUM(AF38:AF40)</f>
        <v>-0.76472598199578079</v>
      </c>
      <c r="AG37" s="88">
        <f>SUM(AG38:AG40)</f>
        <v>-2.5498486848736164</v>
      </c>
      <c r="AH37" s="88">
        <v>-40.066162126404436</v>
      </c>
      <c r="AI37" s="88">
        <f>SUM(AI38:AI40)</f>
        <v>167.29112444191833</v>
      </c>
      <c r="AJ37" s="88">
        <f>SUM(AJ38:AJ40)</f>
        <v>-6.1623388173941578</v>
      </c>
      <c r="AK37" s="88">
        <f>SUM(AK38:AK40)</f>
        <v>16.859329265854576</v>
      </c>
      <c r="AL37" s="88">
        <f t="shared" ref="AL37:AW37" si="26">SUM(AL38:AL40)</f>
        <v>-7.7099475843354206</v>
      </c>
      <c r="AM37" s="88">
        <f t="shared" si="26"/>
        <v>18.189197920363998</v>
      </c>
      <c r="AN37" s="88">
        <f t="shared" si="26"/>
        <v>24.349117474213291</v>
      </c>
      <c r="AO37" s="88">
        <f t="shared" si="26"/>
        <v>-6.0978063870010413</v>
      </c>
      <c r="AP37" s="88">
        <f t="shared" si="26"/>
        <v>-6.7779646306819377</v>
      </c>
      <c r="AQ37" s="88">
        <f>SUM(AQ38:AQ40)</f>
        <v>-34.178004267122944</v>
      </c>
      <c r="AR37" s="88">
        <f>SUM(AR38:AR40)</f>
        <v>52.099365778129055</v>
      </c>
      <c r="AS37" s="88">
        <f>SUM(AS38:AS40)</f>
        <v>-7.5775111165157227E-2</v>
      </c>
      <c r="AT37" s="88">
        <f>SUM(AT38:AT40)</f>
        <v>-19.13303519028689</v>
      </c>
      <c r="AU37" s="278">
        <f>SUM(AU38:AU40)</f>
        <v>-30.036205338099499</v>
      </c>
      <c r="AV37" s="98"/>
      <c r="AW37" s="128">
        <f t="shared" si="26"/>
        <v>162.4023219778492</v>
      </c>
      <c r="AX37" s="128">
        <f>SUM(AX38:AX40)</f>
        <v>17.225454542439671</v>
      </c>
      <c r="AY37" s="128">
        <f>SUM(AY38:AY40)</f>
        <v>-3.3145746668693969</v>
      </c>
      <c r="AZ37" s="128">
        <f>SUM(AZ38:AZ40)</f>
        <v>127.22495962096914</v>
      </c>
      <c r="BA37" s="128">
        <f>SUM(BA38:BA40)</f>
        <v>10.69699044846042</v>
      </c>
      <c r="BB37" s="128">
        <f>SUM(BB38:BB40)</f>
        <v>10.479250336028578</v>
      </c>
      <c r="BC37" s="278">
        <f>AO37+AN37</f>
        <v>18.251311087212251</v>
      </c>
      <c r="BD37" s="124"/>
      <c r="BE37" s="124"/>
      <c r="BF37" s="34">
        <f t="shared" si="23"/>
        <v>51.435219233833465</v>
      </c>
      <c r="BG37" s="103">
        <f t="shared" si="24"/>
        <v>8.2132716305815094</v>
      </c>
      <c r="BH37" s="285"/>
      <c r="BI37" s="46">
        <v>0</v>
      </c>
      <c r="BJ37" s="46">
        <v>0</v>
      </c>
      <c r="BK37" s="46">
        <v>0</v>
      </c>
      <c r="BL37" s="46">
        <v>0</v>
      </c>
      <c r="BM37" s="46">
        <v>0</v>
      </c>
      <c r="BN37" s="46"/>
      <c r="BQ37" s="128">
        <f>SUM(BQ38:BQ40)</f>
        <v>-6.7779646306819377</v>
      </c>
      <c r="BV37" s="98"/>
      <c r="BW37" s="249"/>
      <c r="BX37" s="249"/>
    </row>
    <row r="38" spans="1:76" hidden="1" outlineLevel="1">
      <c r="A38" s="35" t="s">
        <v>103</v>
      </c>
      <c r="B38" s="240" t="s">
        <v>130</v>
      </c>
      <c r="C38" s="88">
        <f>'Historical Financials THB_EN'!C38/'Historical Financials USD_EN'!C$8</f>
        <v>0</v>
      </c>
      <c r="D38" s="88">
        <f>'Historical Financials THB_EN'!D38/'Historical Financials USD_EN'!D$8</f>
        <v>-20.100535467771923</v>
      </c>
      <c r="E38" s="88">
        <f>'Historical Financials THB_EN'!E38/'Historical Financials USD_EN'!E$8</f>
        <v>-12.440698684337505</v>
      </c>
      <c r="F38" s="88">
        <f>'Historical Financials THB_EN'!F38/'Historical Financials USD_EN'!F$8</f>
        <v>1.0387800433801064</v>
      </c>
      <c r="G38" s="88">
        <f>'Historical Financials THB_EN'!G38/'Historical Financials USD_EN'!G$8</f>
        <v>-3.8858058833791653</v>
      </c>
      <c r="H38" s="88">
        <f>'Historical Financials THB_EN'!H38/'Historical Financials USD_EN'!H$8</f>
        <v>-4.8273525344795134</v>
      </c>
      <c r="I38" s="88">
        <f>'Historical Financials THB_EN'!I38/'Historical Financials USD_EN'!I$8</f>
        <v>-5.2825851272437161</v>
      </c>
      <c r="J38" s="88">
        <f>'Historical Financials THB_EN'!J38/J$8</f>
        <v>-15.904235513087757</v>
      </c>
      <c r="K38" s="88">
        <f>'Historical Financials THB_EN'!K38/K$8</f>
        <v>-34.893683699366768</v>
      </c>
      <c r="L38" s="122">
        <v>-25.748795432772454</v>
      </c>
      <c r="M38" s="122">
        <v>-31.68142101039399</v>
      </c>
      <c r="N38" s="122">
        <f>SUM(AN38:AQ38)</f>
        <v>-25.748795432772454</v>
      </c>
      <c r="O38" s="122">
        <f>SUM(AR38:AU38)</f>
        <v>-31.68142101039399</v>
      </c>
      <c r="P38" s="88">
        <f>'Historical Financials THB_EN'!P38/'Historical Financials USD_EN'!P$8</f>
        <v>-4.6806009796119624E-4</v>
      </c>
      <c r="Q38" s="88">
        <v>1.0353786559217764</v>
      </c>
      <c r="R38" s="88">
        <v>3.8686039937152472E-3</v>
      </c>
      <c r="S38" s="88">
        <f>F38-P38-Q38-R38</f>
        <v>8.4356257601392315E-7</v>
      </c>
      <c r="T38" s="88">
        <f>'Historical Financials THB_EN'!T38/'Historical Financials USD_EN'!T$8</f>
        <v>0</v>
      </c>
      <c r="U38" s="88">
        <v>-0.69060098353912314</v>
      </c>
      <c r="V38" s="88">
        <v>-0.43843594187692747</v>
      </c>
      <c r="W38" s="88">
        <f>G38-T38-U38-V38</f>
        <v>-2.7567689579631143</v>
      </c>
      <c r="X38" s="88">
        <f>'Historical Financials THB_EN'!X38/'Historical Financials USD_EN'!X$8</f>
        <v>-0.58682690850307873</v>
      </c>
      <c r="Y38" s="88">
        <v>-2.9217806278780851</v>
      </c>
      <c r="Z38" s="88">
        <v>-0.26403451914345721</v>
      </c>
      <c r="AA38" s="88">
        <f>H38-X38-Y38-Z38</f>
        <v>-1.0547104789548927</v>
      </c>
      <c r="AB38" s="88">
        <f>'Historical Financials THB_EN'!AB38/'Historical Financials USD_EN'!AB$8</f>
        <v>-0.29176302998462711</v>
      </c>
      <c r="AC38" s="88">
        <v>-1.1802769321158468</v>
      </c>
      <c r="AD38" s="88">
        <v>-0.36429427303193052</v>
      </c>
      <c r="AE38" s="88">
        <f>I38-AB38-AC38-AD38</f>
        <v>-3.446250892111312</v>
      </c>
      <c r="AF38" s="88">
        <f>'Historical Financials THB_EN'!AF38/'Historical Financials USD_EN'!AF$8</f>
        <v>-2.0747431261768194</v>
      </c>
      <c r="AG38" s="88">
        <f>('Historical Financials THB_EN'!AG38+'Historical Financials THB_EN'!AF38)/34.7029-AF38</f>
        <v>-2.6962814868145721</v>
      </c>
      <c r="AH38" s="88">
        <f>('Historical Financials THB_EN'!AH38+'Historical Financials THB_EN'!AG38+'Historical Financials THB_EN'!AF38)/34.255-AG38-AF38</f>
        <v>-3.6899206683406196</v>
      </c>
      <c r="AI38" s="88">
        <f>J38-AF38-AG38-AH38</f>
        <v>-7.4432902317557463</v>
      </c>
      <c r="AJ38" s="88">
        <f>'Historical Financials THB_EN'!AJ38/'Historical Financials USD_EN'!AJ$8</f>
        <v>-6.003977454184743</v>
      </c>
      <c r="AK38" s="88">
        <f>('Historical Financials THB_EN'!AJ38+'Historical Financials THB_EN'!AK38)/31.7412-AJ38</f>
        <v>-11.20143569995701</v>
      </c>
      <c r="AL38" s="88">
        <f>('Historical Financials THB_EN'!AJ38+'Historical Financials THB_EN'!AK38+'Historical Financials THB_EN'!AL38)/32.1569-AK38-AJ38</f>
        <v>-7.7321881147619314</v>
      </c>
      <c r="AM38" s="88">
        <f>K38-AJ38-AK38-AL38</f>
        <v>-9.9560824304630842</v>
      </c>
      <c r="AN38" s="88">
        <v>-7.3720730401127303</v>
      </c>
      <c r="AO38" s="88">
        <v>-4.6366357800670288</v>
      </c>
      <c r="AP38" s="88">
        <v>-6.8971077563354557</v>
      </c>
      <c r="AQ38" s="88">
        <f>L38-(AN38+AO38+AP38)</f>
        <v>-6.8429788562572398</v>
      </c>
      <c r="AR38" s="88">
        <v>-3.2104784402230933</v>
      </c>
      <c r="AS38" s="88">
        <v>-8.0554057269246826</v>
      </c>
      <c r="AT38" s="88">
        <v>-9.9702828101189258</v>
      </c>
      <c r="AU38" s="278">
        <v>-10.445254033127288</v>
      </c>
      <c r="AV38" s="98"/>
      <c r="AW38" s="128">
        <f>AB38+AC38</f>
        <v>-1.4720399621004741</v>
      </c>
      <c r="AX38" s="128">
        <f>AD38+AE38</f>
        <v>-3.8105451651432425</v>
      </c>
      <c r="AY38" s="128">
        <f>AF38+AG38</f>
        <v>-4.7710246129913916</v>
      </c>
      <c r="AZ38" s="128">
        <f>AH38+AI38</f>
        <v>-11.133210900096365</v>
      </c>
      <c r="BA38" s="128">
        <f>AJ38+AK38</f>
        <v>-17.205413154141752</v>
      </c>
      <c r="BB38" s="128">
        <f>AL38+AM38</f>
        <v>-17.688270545225016</v>
      </c>
      <c r="BC38" s="278">
        <f>AO38+AN38</f>
        <v>-12.008708820179759</v>
      </c>
      <c r="BD38" s="124"/>
      <c r="BE38" s="124"/>
      <c r="BF38" s="34">
        <f t="shared" si="23"/>
        <v>-3.9481839326323218</v>
      </c>
      <c r="BG38" s="103">
        <f t="shared" si="24"/>
        <v>6.6754502306535208</v>
      </c>
      <c r="BH38" s="285"/>
      <c r="BI38" s="46">
        <v>0</v>
      </c>
      <c r="BJ38" s="46">
        <v>0</v>
      </c>
      <c r="BK38" s="46">
        <v>0</v>
      </c>
      <c r="BL38" s="46">
        <v>0</v>
      </c>
      <c r="BM38" s="46">
        <v>0</v>
      </c>
      <c r="BN38" s="46"/>
      <c r="BQ38" s="128">
        <v>-6.8971077563354557</v>
      </c>
      <c r="BV38" s="98"/>
      <c r="BW38" s="249"/>
      <c r="BX38" s="249"/>
    </row>
    <row r="39" spans="1:76" hidden="1" outlineLevel="1">
      <c r="A39" s="35" t="s">
        <v>104</v>
      </c>
      <c r="B39" s="240" t="s">
        <v>130</v>
      </c>
      <c r="C39" s="88">
        <f>'Historical Financials THB_EN'!C39/'Historical Financials USD_EN'!C$8</f>
        <v>77.316172991388285</v>
      </c>
      <c r="D39" s="88">
        <f>'Historical Financials THB_EN'!D39/'Historical Financials USD_EN'!D$8</f>
        <v>274.0952299757023</v>
      </c>
      <c r="E39" s="88">
        <f>'Historical Financials THB_EN'!E39/'Historical Financials USD_EN'!E$8</f>
        <v>4.7460353202303214</v>
      </c>
      <c r="F39" s="88">
        <f>'Historical Financials THB_EN'!F39/'Historical Financials USD_EN'!F$8</f>
        <v>-9.6998930049243715</v>
      </c>
      <c r="G39" s="88">
        <f>'Historical Financials THB_EN'!G39/'Historical Financials USD_EN'!G$8</f>
        <v>15.591189533612406</v>
      </c>
      <c r="H39" s="88">
        <f>'Historical Financials THB_EN'!H39/'Historical Financials USD_EN'!H$8</f>
        <v>76.660061982723832</v>
      </c>
      <c r="I39" s="88">
        <f>'Historical Financials THB_EN'!I39/'Historical Financials USD_EN'!I$8</f>
        <v>170.63896470337983</v>
      </c>
      <c r="J39" s="88">
        <f>'Historical Financials THB_EN'!J39/J$8</f>
        <v>40.687009452829074</v>
      </c>
      <c r="K39" s="88">
        <f>'Historical Financials THB_EN'!K39/K$8</f>
        <v>58.123523280559318</v>
      </c>
      <c r="L39" s="122">
        <v>11.892414934512226</v>
      </c>
      <c r="M39" s="122">
        <v>36.043226507924921</v>
      </c>
      <c r="N39" s="122">
        <f>SUM(AN39:AQ39)</f>
        <v>11.892414934512226</v>
      </c>
      <c r="O39" s="122">
        <f>SUM(AR39:AU39)</f>
        <v>36.043226507924921</v>
      </c>
      <c r="P39" s="88">
        <f>'Historical Financials THB_EN'!P39/'Historical Financials USD_EN'!P$8</f>
        <v>0</v>
      </c>
      <c r="Q39" s="88">
        <v>0</v>
      </c>
      <c r="R39" s="88">
        <v>-2.8053066324685142E-3</v>
      </c>
      <c r="S39" s="88">
        <f>F39-P39-Q39-R39</f>
        <v>-9.6970876982919023</v>
      </c>
      <c r="T39" s="88">
        <f>'Historical Financials THB_EN'!T39/'Historical Financials USD_EN'!T$8</f>
        <v>0</v>
      </c>
      <c r="U39" s="88">
        <v>12.384443718144029</v>
      </c>
      <c r="V39" s="88">
        <v>5.9994921629963116E-2</v>
      </c>
      <c r="W39" s="88">
        <f>G39-T39-U39-V39</f>
        <v>3.1467508938384139</v>
      </c>
      <c r="X39" s="88">
        <f>'Historical Financials THB_EN'!X39/'Historical Financials USD_EN'!X$8</f>
        <v>5.9060005955850938</v>
      </c>
      <c r="Y39" s="88">
        <v>83.595172661369148</v>
      </c>
      <c r="Z39" s="88">
        <v>-2.1218964939383937</v>
      </c>
      <c r="AA39" s="88">
        <f>H39-X39-Y39-Z39</f>
        <v>-10.71921478029202</v>
      </c>
      <c r="AB39" s="88">
        <f>'Historical Financials THB_EN'!AB39/'Historical Financials USD_EN'!AB$8</f>
        <v>92.288811504833504</v>
      </c>
      <c r="AC39" s="88">
        <v>73.973234517868505</v>
      </c>
      <c r="AD39" s="88">
        <v>13.317431643161342</v>
      </c>
      <c r="AE39" s="88">
        <f>I39-AB39-AC39-AD39</f>
        <v>-8.940512962483524</v>
      </c>
      <c r="AF39" s="88">
        <f>'Historical Financials THB_EN'!AF39/'Historical Financials USD_EN'!AF$8</f>
        <v>0</v>
      </c>
      <c r="AG39" s="88">
        <f>('Historical Financials THB_EN'!AG39+'Historical Financials THB_EN'!AF39)/34.7029-AF39</f>
        <v>-4.8744138097968757E-2</v>
      </c>
      <c r="AH39" s="88">
        <f>('Historical Financials THB_EN'!AH39+'Historical Financials THB_EN'!AG39+'Historical Financials THB_EN'!AF39)/34.255-AG39-AF39</f>
        <v>-35.467845726898148</v>
      </c>
      <c r="AI39" s="88">
        <f>J39-AF39-AG39-AH39</f>
        <v>76.203599317825194</v>
      </c>
      <c r="AJ39" s="88">
        <f>'Historical Financials THB_EN'!AJ39/'Historical Financials USD_EN'!AJ$8</f>
        <v>0</v>
      </c>
      <c r="AK39" s="88">
        <f>('Historical Financials THB_EN'!AJ39+'Historical Financials THB_EN'!AK39)/31.7412-AJ39</f>
        <v>28.192919286616387</v>
      </c>
      <c r="AL39" s="88">
        <f>('Historical Financials THB_EN'!AJ39+'Historical Financials THB_EN'!AK39+'Historical Financials THB_EN'!AL39)/32.1569-AK39-AJ39</f>
        <v>-0.50380031411573967</v>
      </c>
      <c r="AM39" s="88">
        <f>K39-AJ39-AK39-AL39</f>
        <v>30.434404308058671</v>
      </c>
      <c r="AN39" s="88">
        <v>25.773069076265553</v>
      </c>
      <c r="AO39" s="88">
        <v>-3.9635779680310401E-2</v>
      </c>
      <c r="AP39" s="88">
        <v>0.6113310053613189</v>
      </c>
      <c r="AQ39" s="88">
        <f>L39-(AN39+AO39+AP39)</f>
        <v>-14.452349367434335</v>
      </c>
      <c r="AR39" s="88">
        <v>61.714781346986484</v>
      </c>
      <c r="AS39" s="88">
        <v>-0.66028082946530509</v>
      </c>
      <c r="AT39" s="88">
        <v>-8.6752887420055433</v>
      </c>
      <c r="AU39" s="278">
        <v>-16.335985267590715</v>
      </c>
      <c r="AV39" s="98"/>
      <c r="AW39" s="128">
        <f>AB39+AC39</f>
        <v>166.26204602270201</v>
      </c>
      <c r="AX39" s="128">
        <f>AD39+AE39</f>
        <v>4.376918680677818</v>
      </c>
      <c r="AY39" s="128">
        <f>AF39+AG39</f>
        <v>-4.8744138097968757E-2</v>
      </c>
      <c r="AZ39" s="128">
        <f>AH39+AI39</f>
        <v>40.735753590927047</v>
      </c>
      <c r="BA39" s="128">
        <f>AJ39+AK39</f>
        <v>28.192919286616387</v>
      </c>
      <c r="BB39" s="128">
        <f>AL39+AM39</f>
        <v>29.930603993942931</v>
      </c>
      <c r="BC39" s="278">
        <f>AO39+AN39</f>
        <v>25.733433296585243</v>
      </c>
      <c r="BD39" s="124"/>
      <c r="BE39" s="124"/>
      <c r="BF39" s="34">
        <f t="shared" si="23"/>
        <v>43.771622356015946</v>
      </c>
      <c r="BG39" s="103">
        <f t="shared" si="24"/>
        <v>11.170255647523241</v>
      </c>
      <c r="BH39" s="285"/>
      <c r="BI39" s="46">
        <v>0</v>
      </c>
      <c r="BJ39" s="46">
        <v>0</v>
      </c>
      <c r="BK39" s="46">
        <v>0</v>
      </c>
      <c r="BL39" s="46">
        <v>0</v>
      </c>
      <c r="BM39" s="46">
        <v>0</v>
      </c>
      <c r="BN39" s="46"/>
      <c r="BQ39" s="128">
        <v>0.6113310053613189</v>
      </c>
      <c r="BV39" s="98"/>
      <c r="BW39" s="249"/>
      <c r="BX39" s="249"/>
    </row>
    <row r="40" spans="1:76" hidden="1" outlineLevel="1">
      <c r="A40" s="35" t="s">
        <v>105</v>
      </c>
      <c r="B40" s="240" t="s">
        <v>130</v>
      </c>
      <c r="C40" s="88">
        <f>'Historical Financials THB_EN'!C40/'Historical Financials USD_EN'!C$8</f>
        <v>0</v>
      </c>
      <c r="D40" s="88">
        <f>'Historical Financials THB_EN'!D40/'Historical Financials USD_EN'!D$8</f>
        <v>-57.205533713483753</v>
      </c>
      <c r="E40" s="88">
        <f>'Historical Financials THB_EN'!E40/'Historical Financials USD_EN'!E$8</f>
        <v>51.080515971306333</v>
      </c>
      <c r="F40" s="88">
        <f>'Historical Financials THB_EN'!F40/'Historical Financials USD_EN'!F$8</f>
        <v>14.906848235133323</v>
      </c>
      <c r="G40" s="88">
        <f>'Historical Financials THB_EN'!G40/'Historical Financials USD_EN'!G$8</f>
        <v>-13.491113799160294</v>
      </c>
      <c r="H40" s="88">
        <f>'Historical Financials THB_EN'!H40/'Historical Financials USD_EN'!H$8</f>
        <v>-1.4613570769592854</v>
      </c>
      <c r="I40" s="88">
        <f>'Historical Financials THB_EN'!I40/'Historical Financials USD_EN'!I$8</f>
        <v>14.271396944152743</v>
      </c>
      <c r="J40" s="88">
        <f>'Historical Financials THB_EN'!J40/J$8</f>
        <v>99.127611014358422</v>
      </c>
      <c r="K40" s="88">
        <f>'Historical Financials THB_EN'!K40/K$8</f>
        <v>-2.0535987967035521</v>
      </c>
      <c r="L40" s="122">
        <v>-8.8482773123324048</v>
      </c>
      <c r="M40" s="122">
        <v>-1.5074553589534219</v>
      </c>
      <c r="N40" s="122">
        <f>SUM(AN40:AQ40)</f>
        <v>-8.8482773123324048</v>
      </c>
      <c r="O40" s="149">
        <f>SUM(AR40:AU40)</f>
        <v>-1.5074553589534236</v>
      </c>
      <c r="P40" s="88">
        <f>'Historical Financials THB_EN'!P40/'Historical Financials USD_EN'!P$8</f>
        <v>9.7650471422536977</v>
      </c>
      <c r="Q40" s="88">
        <v>2.3976393421558164</v>
      </c>
      <c r="R40" s="88">
        <v>11.779102188998133</v>
      </c>
      <c r="S40" s="88">
        <f>F40-P40-Q40-R40</f>
        <v>-9.0349404382743241</v>
      </c>
      <c r="T40" s="88">
        <f>'Historical Financials THB_EN'!T40/'Historical Financials USD_EN'!T$8</f>
        <v>-1.6853204653989287</v>
      </c>
      <c r="U40" s="88">
        <v>-3.281950980020174</v>
      </c>
      <c r="V40" s="88">
        <v>-8.4646638143958768</v>
      </c>
      <c r="W40" s="88">
        <f>G40-T40-U40-V40</f>
        <v>-5.9178539345314363E-2</v>
      </c>
      <c r="X40" s="88">
        <f>'Historical Financials THB_EN'!X40/'Historical Financials USD_EN'!X$8</f>
        <v>-1.1061909799487042</v>
      </c>
      <c r="Y40" s="88">
        <v>-8.1381617986868271E-2</v>
      </c>
      <c r="Z40" s="88">
        <v>-5.9880969915705906E-2</v>
      </c>
      <c r="AA40" s="88">
        <f>H40-X40-Y40-Z40</f>
        <v>-0.21390350910800704</v>
      </c>
      <c r="AB40" s="88">
        <f>'Historical Financials THB_EN'!AB40/'Historical Financials USD_EN'!AB$8</f>
        <v>-9.1825961442758175E-2</v>
      </c>
      <c r="AC40" s="88">
        <v>-2.295858121309593</v>
      </c>
      <c r="AD40" s="88">
        <v>-0.50004098664885266</v>
      </c>
      <c r="AE40" s="88">
        <f>I40-AB40-AC40-AD40</f>
        <v>17.159122013553947</v>
      </c>
      <c r="AF40" s="88">
        <f>'Historical Financials THB_EN'!AF40/'Historical Financials USD_EN'!AF$8</f>
        <v>1.3100171441810387</v>
      </c>
      <c r="AG40" s="88">
        <f>('Historical Financials THB_EN'!AG40+'Historical Financials THB_EN'!AF40)/34.7029-AF40</f>
        <v>0.19517694003892472</v>
      </c>
      <c r="AH40" s="88">
        <f>('Historical Financials THB_EN'!AH40+'Historical Financials THB_EN'!AG40+'Historical Financials THB_EN'!AF40)/34.255-AG40-AF40</f>
        <v>-0.90839842571042728</v>
      </c>
      <c r="AI40" s="88">
        <f>J40-AF40-AG40-AH40</f>
        <v>98.530815355848901</v>
      </c>
      <c r="AJ40" s="88">
        <f>'Historical Financials THB_EN'!AJ40/'Historical Financials USD_EN'!AJ$8</f>
        <v>-0.15836136320941518</v>
      </c>
      <c r="AK40" s="88">
        <f>('Historical Financials THB_EN'!AJ40+'Historical Financials THB_EN'!AK40)/31.7412-AJ40</f>
        <v>-0.13215432080479983</v>
      </c>
      <c r="AL40" s="88">
        <f>('Historical Financials THB_EN'!AJ40+'Historical Financials THB_EN'!AK40+'Historical Financials THB_EN'!AL40)/32.1569-AK40-AJ40</f>
        <v>0.52604084454225097</v>
      </c>
      <c r="AM40" s="88">
        <f>K40-AJ40-AK40-AL40</f>
        <v>-2.2891239572315878</v>
      </c>
      <c r="AN40" s="88">
        <v>5.9481214380604692</v>
      </c>
      <c r="AO40" s="88">
        <v>-1.4215348272537021</v>
      </c>
      <c r="AP40" s="88">
        <v>-0.49218787970780087</v>
      </c>
      <c r="AQ40" s="88">
        <f>L40-(AN40+AO40+AP40)</f>
        <v>-12.882676043431371</v>
      </c>
      <c r="AR40" s="88">
        <v>-6.4049371286343391</v>
      </c>
      <c r="AS40" s="88">
        <v>8.6399114452248309</v>
      </c>
      <c r="AT40" s="88">
        <v>-0.48746363816241889</v>
      </c>
      <c r="AU40" s="278">
        <v>-3.2549660373814966</v>
      </c>
      <c r="AV40" s="98"/>
      <c r="AW40" s="128">
        <f>AB40+AC40</f>
        <v>-2.3876840827523513</v>
      </c>
      <c r="AX40" s="128">
        <f>AD40+AE40</f>
        <v>16.659081026905096</v>
      </c>
      <c r="AY40" s="128">
        <f>AF40+AG40</f>
        <v>1.5051940842199634</v>
      </c>
      <c r="AZ40" s="128">
        <f>AH40+AI40</f>
        <v>97.622416930138471</v>
      </c>
      <c r="BA40" s="128">
        <f>AJ40+AK40</f>
        <v>-0.29051568401421501</v>
      </c>
      <c r="BB40" s="128">
        <f>AL40+AM40</f>
        <v>-1.7630831126893369</v>
      </c>
      <c r="BC40" s="278">
        <f>AO40+AN40</f>
        <v>4.5265866108067669</v>
      </c>
      <c r="BD40" s="124"/>
      <c r="BE40" s="124"/>
      <c r="BF40" s="34">
        <f t="shared" si="23"/>
        <v>11.611780810449835</v>
      </c>
      <c r="BG40" s="103">
        <f t="shared" si="24"/>
        <v>-9.6324342475952562</v>
      </c>
      <c r="BH40" s="285"/>
      <c r="BI40" s="46">
        <v>0</v>
      </c>
      <c r="BJ40" s="46">
        <v>0</v>
      </c>
      <c r="BK40" s="46">
        <v>0</v>
      </c>
      <c r="BL40" s="46">
        <v>0</v>
      </c>
      <c r="BM40" s="46">
        <v>0</v>
      </c>
      <c r="BN40" s="46"/>
      <c r="BQ40" s="128">
        <v>-0.49218787970780087</v>
      </c>
      <c r="BV40" s="98"/>
      <c r="BW40" s="249"/>
      <c r="BX40" s="249"/>
    </row>
    <row r="41" spans="1:76" hidden="1" outlineLevel="1">
      <c r="A41" s="35"/>
      <c r="B41" s="240" t="s">
        <v>130</v>
      </c>
      <c r="C41" s="88"/>
      <c r="D41" s="88"/>
      <c r="E41" s="88"/>
      <c r="F41" s="88"/>
      <c r="G41" s="88"/>
      <c r="H41" s="88"/>
      <c r="I41" s="88"/>
      <c r="J41" s="88"/>
      <c r="K41" s="88"/>
      <c r="L41" s="122"/>
      <c r="M41" s="122"/>
      <c r="N41" s="122"/>
      <c r="O41" s="122"/>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278"/>
      <c r="AV41" s="98"/>
      <c r="AW41" s="128"/>
      <c r="AX41" s="128"/>
      <c r="AY41" s="128"/>
      <c r="AZ41" s="128"/>
      <c r="BA41" s="128"/>
      <c r="BB41" s="128"/>
      <c r="BC41" s="278"/>
      <c r="BD41" s="124"/>
      <c r="BE41" s="124"/>
      <c r="BF41" s="34">
        <f t="shared" si="23"/>
        <v>0</v>
      </c>
      <c r="BG41" s="103">
        <f t="shared" si="24"/>
        <v>0</v>
      </c>
      <c r="BH41" s="285"/>
      <c r="BI41" s="46"/>
      <c r="BJ41" s="46"/>
      <c r="BK41" s="46"/>
      <c r="BL41" s="46"/>
      <c r="BM41" s="46"/>
      <c r="BN41" s="46"/>
      <c r="BQ41" s="128"/>
      <c r="BV41" s="98"/>
      <c r="BW41" s="249"/>
      <c r="BX41" s="249"/>
    </row>
    <row r="42" spans="1:76" collapsed="1">
      <c r="A42" s="35" t="s">
        <v>5</v>
      </c>
      <c r="B42" s="240" t="s">
        <v>130</v>
      </c>
      <c r="C42" s="115">
        <f t="shared" ref="C42:M42" si="27">C23</f>
        <v>0</v>
      </c>
      <c r="D42" s="115">
        <f t="shared" si="27"/>
        <v>0</v>
      </c>
      <c r="E42" s="115">
        <f t="shared" si="27"/>
        <v>3.7295829708445778</v>
      </c>
      <c r="F42" s="115">
        <f t="shared" si="27"/>
        <v>-8.7296155807936557</v>
      </c>
      <c r="G42" s="115">
        <f t="shared" si="27"/>
        <v>-12.034538503636391</v>
      </c>
      <c r="H42" s="115">
        <f t="shared" si="27"/>
        <v>-17.299107518763456</v>
      </c>
      <c r="I42" s="115">
        <f t="shared" si="27"/>
        <v>1.5967122915987675</v>
      </c>
      <c r="J42" s="115">
        <f t="shared" si="27"/>
        <v>4.9849309398531103</v>
      </c>
      <c r="K42" s="115">
        <f t="shared" si="27"/>
        <v>7.6401945852252018</v>
      </c>
      <c r="L42" s="114">
        <f t="shared" si="27"/>
        <v>-20.733242958124798</v>
      </c>
      <c r="M42" s="114">
        <f t="shared" si="27"/>
        <v>-42.115101018217992</v>
      </c>
      <c r="N42" s="114">
        <f>SUM(AN42:AQ42)</f>
        <v>-20.733242958124798</v>
      </c>
      <c r="O42" s="316">
        <f>SUM(AR42:AU42)</f>
        <v>-42.115101018217985</v>
      </c>
      <c r="P42" s="115">
        <f t="shared" ref="P42:AN42" si="28">P23</f>
        <v>1.8364617307786564</v>
      </c>
      <c r="Q42" s="115">
        <f t="shared" si="28"/>
        <v>-6.7444439905258236</v>
      </c>
      <c r="R42" s="115">
        <f t="shared" si="28"/>
        <v>-3.1167205658001045</v>
      </c>
      <c r="S42" s="115">
        <f t="shared" si="28"/>
        <v>-0.7049127552463843</v>
      </c>
      <c r="T42" s="115">
        <f t="shared" si="28"/>
        <v>-3.5832150526483324</v>
      </c>
      <c r="U42" s="115">
        <f t="shared" si="28"/>
        <v>0.60095429474264883</v>
      </c>
      <c r="V42" s="115">
        <f t="shared" si="28"/>
        <v>0.89991241094340169</v>
      </c>
      <c r="W42" s="115">
        <f t="shared" si="28"/>
        <v>-9.95219015667411</v>
      </c>
      <c r="X42" s="115">
        <f t="shared" si="28"/>
        <v>-11.509849142170365</v>
      </c>
      <c r="Y42" s="115">
        <f t="shared" si="28"/>
        <v>7.9505491046887373</v>
      </c>
      <c r="Z42" s="115">
        <f t="shared" si="28"/>
        <v>-7.3402305073042502</v>
      </c>
      <c r="AA42" s="115">
        <f t="shared" si="28"/>
        <v>-6.3995769739775783</v>
      </c>
      <c r="AB42" s="115">
        <f t="shared" si="28"/>
        <v>-1.6575761239823301</v>
      </c>
      <c r="AC42" s="115">
        <f t="shared" si="28"/>
        <v>3.7938415595506001</v>
      </c>
      <c r="AD42" s="115">
        <f t="shared" si="28"/>
        <v>-1.7116384669547318</v>
      </c>
      <c r="AE42" s="115">
        <f t="shared" si="28"/>
        <v>1.1720853229852288</v>
      </c>
      <c r="AF42" s="115">
        <f t="shared" si="28"/>
        <v>5.9635845080908005</v>
      </c>
      <c r="AG42" s="115">
        <f t="shared" si="28"/>
        <v>-1.2513801611229693</v>
      </c>
      <c r="AH42" s="115">
        <f t="shared" si="28"/>
        <v>-0.47103525838693439</v>
      </c>
      <c r="AI42" s="115">
        <f t="shared" si="28"/>
        <v>0.7437618512722135</v>
      </c>
      <c r="AJ42" s="115">
        <f t="shared" si="28"/>
        <v>2.9669376662067153</v>
      </c>
      <c r="AK42" s="115">
        <f t="shared" si="28"/>
        <v>1.4830710528711462</v>
      </c>
      <c r="AL42" s="115">
        <f t="shared" si="28"/>
        <v>12.956283109051427</v>
      </c>
      <c r="AM42" s="115">
        <f t="shared" si="28"/>
        <v>-8.1383858576320947</v>
      </c>
      <c r="AN42" s="115">
        <f t="shared" si="28"/>
        <v>-3.3767813122834638</v>
      </c>
      <c r="AO42" s="115">
        <v>-10.39590376485258</v>
      </c>
      <c r="AP42" s="115">
        <f>BE42-(AN42+AO42)</f>
        <v>-10.212800740998185</v>
      </c>
      <c r="AQ42" s="115">
        <f>L42-(AN42+AO42+AP42)</f>
        <v>3.2522428600094315</v>
      </c>
      <c r="AR42" s="115">
        <f>AR23</f>
        <v>-26.073535812832329</v>
      </c>
      <c r="AS42" s="115">
        <f>AS23</f>
        <v>-25.715051582138518</v>
      </c>
      <c r="AT42" s="115">
        <f>AT23</f>
        <v>2.8117090647997189</v>
      </c>
      <c r="AU42" s="292">
        <f>AU23</f>
        <v>6.8617773119531442</v>
      </c>
      <c r="AV42" s="98"/>
      <c r="AW42" s="113">
        <f t="shared" ref="AW42:BC42" si="29">AW23</f>
        <v>2.1362654355682702</v>
      </c>
      <c r="AX42" s="113">
        <f t="shared" si="29"/>
        <v>-0.53955314396950294</v>
      </c>
      <c r="AY42" s="113">
        <f t="shared" si="29"/>
        <v>4.7122043469678312</v>
      </c>
      <c r="AZ42" s="113">
        <f t="shared" si="29"/>
        <v>0.27272659288527912</v>
      </c>
      <c r="BA42" s="113">
        <f t="shared" si="29"/>
        <v>4.4500087190778617</v>
      </c>
      <c r="BB42" s="113">
        <f t="shared" si="29"/>
        <v>4.8178972514193319</v>
      </c>
      <c r="BC42" s="292">
        <f t="shared" si="29"/>
        <v>-13.772685077136044</v>
      </c>
      <c r="BD42" s="124"/>
      <c r="BE42" s="113">
        <v>-23.985485818134229</v>
      </c>
      <c r="BF42" s="34">
        <f t="shared" si="23"/>
        <v>11.778455132408084</v>
      </c>
      <c r="BG42" s="103">
        <f t="shared" si="24"/>
        <v>-16.634044257741614</v>
      </c>
      <c r="BH42" s="285"/>
      <c r="BI42" s="46">
        <v>0</v>
      </c>
      <c r="BJ42" s="46">
        <v>0</v>
      </c>
      <c r="BK42" s="46">
        <v>0</v>
      </c>
      <c r="BL42" s="46">
        <v>0</v>
      </c>
      <c r="BM42" s="46">
        <v>0</v>
      </c>
      <c r="BN42" s="46"/>
      <c r="BQ42" s="113">
        <v>-11.137306008478397</v>
      </c>
      <c r="BV42" s="98"/>
      <c r="BW42" s="249"/>
      <c r="BX42" s="249"/>
    </row>
    <row r="43" spans="1:76" s="320" customFormat="1">
      <c r="A43" s="317" t="s">
        <v>106</v>
      </c>
      <c r="B43" s="314" t="s">
        <v>130</v>
      </c>
      <c r="C43" s="165">
        <f t="shared" ref="C43:K43" si="30">C27+C35+C37-C42</f>
        <v>328.44460274360512</v>
      </c>
      <c r="D43" s="165">
        <f t="shared" si="30"/>
        <v>510.20359624881479</v>
      </c>
      <c r="E43" s="165">
        <f t="shared" si="30"/>
        <v>88.127242673786313</v>
      </c>
      <c r="F43" s="165">
        <f t="shared" si="30"/>
        <v>49.646788423618254</v>
      </c>
      <c r="G43" s="165">
        <f t="shared" si="30"/>
        <v>51.590894688379635</v>
      </c>
      <c r="H43" s="165">
        <f t="shared" si="30"/>
        <v>192.76800776363771</v>
      </c>
      <c r="I43" s="165">
        <f t="shared" si="30"/>
        <v>458.97528146530084</v>
      </c>
      <c r="J43" s="165">
        <f t="shared" si="30"/>
        <v>615.40731464579096</v>
      </c>
      <c r="K43" s="165">
        <f t="shared" si="30"/>
        <v>818.80462555937856</v>
      </c>
      <c r="L43" s="96">
        <f>L27+L35+L37-L42-L41</f>
        <v>169.17619770737437</v>
      </c>
      <c r="M43" s="96">
        <f>M27+M35+M37-M42-M41</f>
        <v>77.148977745719449</v>
      </c>
      <c r="N43" s="96">
        <f>SUM(AN43:AQ43)</f>
        <v>169.17621082746095</v>
      </c>
      <c r="O43" s="96">
        <f>SUM(AR43:AU43)</f>
        <v>77.149693885719046</v>
      </c>
      <c r="P43" s="165">
        <f t="shared" ref="P43:AN43" si="31">P27+P35+P37-P42</f>
        <v>16.473359122583894</v>
      </c>
      <c r="Q43" s="165">
        <f t="shared" si="31"/>
        <v>7.1453647092702504</v>
      </c>
      <c r="R43" s="165">
        <f t="shared" si="31"/>
        <v>35.494986582699013</v>
      </c>
      <c r="S43" s="165">
        <f t="shared" si="31"/>
        <v>-15.889214213243436</v>
      </c>
      <c r="T43" s="165">
        <f t="shared" si="31"/>
        <v>12.718317664371686</v>
      </c>
      <c r="U43" s="165">
        <f t="shared" si="31"/>
        <v>47.029534581698449</v>
      </c>
      <c r="V43" s="165">
        <f t="shared" si="31"/>
        <v>19.903356609395054</v>
      </c>
      <c r="W43" s="165">
        <f t="shared" si="31"/>
        <v>-28.060053206057415</v>
      </c>
      <c r="X43" s="165">
        <f t="shared" si="31"/>
        <v>12.567906746307051</v>
      </c>
      <c r="Y43" s="165">
        <f t="shared" si="31"/>
        <v>164.25489949965922</v>
      </c>
      <c r="Z43" s="165">
        <f t="shared" si="31"/>
        <v>10.012257843355977</v>
      </c>
      <c r="AA43" s="165">
        <f t="shared" si="31"/>
        <v>5.9329436743154043</v>
      </c>
      <c r="AB43" s="165">
        <f t="shared" si="31"/>
        <v>115.14172620416883</v>
      </c>
      <c r="AC43" s="165">
        <f t="shared" si="31"/>
        <v>168.26275926163643</v>
      </c>
      <c r="AD43" s="165">
        <f t="shared" si="31"/>
        <v>92.072470535511513</v>
      </c>
      <c r="AE43" s="165">
        <f t="shared" si="31"/>
        <v>83.498349144476762</v>
      </c>
      <c r="AF43" s="165">
        <f t="shared" si="31"/>
        <v>126.08852037309151</v>
      </c>
      <c r="AG43" s="165">
        <f t="shared" si="31"/>
        <v>86.099736375499901</v>
      </c>
      <c r="AH43" s="165">
        <f t="shared" si="31"/>
        <v>105.42944014664675</v>
      </c>
      <c r="AI43" s="165">
        <f t="shared" si="31"/>
        <v>297.78962044509763</v>
      </c>
      <c r="AJ43" s="165">
        <f t="shared" si="31"/>
        <v>184.32509943992466</v>
      </c>
      <c r="AK43" s="165">
        <f t="shared" si="31"/>
        <v>258.52872780109504</v>
      </c>
      <c r="AL43" s="165">
        <f t="shared" si="31"/>
        <v>306.92879898313072</v>
      </c>
      <c r="AM43" s="165">
        <f t="shared" si="31"/>
        <v>69.021999335228571</v>
      </c>
      <c r="AN43" s="165">
        <f t="shared" si="31"/>
        <v>117.24147964655474</v>
      </c>
      <c r="AO43" s="165">
        <v>71.781541319448621</v>
      </c>
      <c r="AP43" s="165">
        <v>27.195271638221129</v>
      </c>
      <c r="AQ43" s="165">
        <f>AQ27+AQ35+AQ37-AQ42-AQ41</f>
        <v>-47.042081776763524</v>
      </c>
      <c r="AR43" s="165">
        <f>AR27+AR35+AR37-AR42-AR41</f>
        <v>18.243248943375928</v>
      </c>
      <c r="AS43" s="165">
        <f>AS27+AS35+AS37-AS42-AS41</f>
        <v>4.6717527957163192</v>
      </c>
      <c r="AT43" s="165">
        <f>AT27+AT35+AT37-AT42</f>
        <v>12.126996756198476</v>
      </c>
      <c r="AU43" s="276">
        <f>AU27+AU35+AU37-AU42</f>
        <v>42.107695390428319</v>
      </c>
      <c r="AV43" s="98"/>
      <c r="AW43" s="166">
        <f t="shared" ref="AW43:BC43" si="32">AW27+AW35+AW37-AW42</f>
        <v>283.4044833660746</v>
      </c>
      <c r="AX43" s="166">
        <f t="shared" si="32"/>
        <v>175.57081291813947</v>
      </c>
      <c r="AY43" s="166">
        <f t="shared" si="32"/>
        <v>212.18825674859147</v>
      </c>
      <c r="AZ43" s="166">
        <f t="shared" si="32"/>
        <v>403.21905789719949</v>
      </c>
      <c r="BA43" s="166">
        <f t="shared" si="32"/>
        <v>442.85382724101976</v>
      </c>
      <c r="BB43" s="166">
        <f t="shared" si="32"/>
        <v>375.95079831835926</v>
      </c>
      <c r="BC43" s="276">
        <f t="shared" si="32"/>
        <v>191.91536249003539</v>
      </c>
      <c r="BD43" s="167"/>
      <c r="BE43" s="166">
        <v>216.21829260422447</v>
      </c>
      <c r="BF43" s="318">
        <f t="shared" si="23"/>
        <v>395.79760845690168</v>
      </c>
      <c r="BG43" s="319">
        <f t="shared" si="24"/>
        <v>-74.081502285169194</v>
      </c>
      <c r="BH43" s="285"/>
      <c r="BI43" s="46">
        <v>0</v>
      </c>
      <c r="BJ43" s="46">
        <v>0</v>
      </c>
      <c r="BK43" s="46">
        <v>0</v>
      </c>
      <c r="BL43" s="46">
        <v>0</v>
      </c>
      <c r="BM43" s="46">
        <v>0</v>
      </c>
      <c r="BN43" s="46"/>
      <c r="BQ43" s="166">
        <v>27.195261885126886</v>
      </c>
      <c r="BV43" s="98"/>
      <c r="BW43" s="249"/>
      <c r="BX43" s="249"/>
    </row>
    <row r="44" spans="1:76">
      <c r="A44" s="138" t="s">
        <v>107</v>
      </c>
      <c r="B44" s="309" t="s">
        <v>100</v>
      </c>
      <c r="C44" s="148">
        <f>(C43+C30)/C31*C8</f>
        <v>2.4556442199855861</v>
      </c>
      <c r="D44" s="148">
        <f>(D43+D30)/D31*D8</f>
        <v>3.2839964697484754</v>
      </c>
      <c r="E44" s="148">
        <f>'Historical Financials THB_EN'!E44</f>
        <v>0.56917630280227949</v>
      </c>
      <c r="F44" s="148">
        <f>(F43+F30)/F31*F8</f>
        <v>0.31689955041870521</v>
      </c>
      <c r="G44" s="148">
        <f>(G43+G30)/G31*G8</f>
        <v>0.31102564067742117</v>
      </c>
      <c r="H44" s="148">
        <f>(H43+H30)/H31*H8</f>
        <v>1.1547499834314743</v>
      </c>
      <c r="I44" s="148">
        <f>'Historical Financials THB_EN'!I44</f>
        <v>3.1462915936106399</v>
      </c>
      <c r="J44" s="148">
        <f>'Historical Financials THB_EN'!J44</f>
        <v>3.9783514879701531</v>
      </c>
      <c r="K44" s="148">
        <f>'Historical Financials THB_EN'!K44</f>
        <v>4.6113319058785187</v>
      </c>
      <c r="L44" s="149">
        <f>'Historical Financials THB_EN'!L44</f>
        <v>0.76043576575168381</v>
      </c>
      <c r="M44" s="149">
        <f>'Historical Financials THB_EN'!M44</f>
        <v>0.29662332938545727</v>
      </c>
      <c r="N44" s="149">
        <f>'Historical Financials THB_EN'!N44</f>
        <v>0.76043576575168381</v>
      </c>
      <c r="O44" s="149">
        <f>'Historical Financials THB_EN'!O44</f>
        <v>0.29662332938545727</v>
      </c>
      <c r="P44" s="148">
        <f>'Historical Financials THB_EN'!P44</f>
        <v>0.10195924313969945</v>
      </c>
      <c r="Q44" s="148">
        <f>'Historical Financials THB_EN'!Q44</f>
        <v>4.4509256568561736E-2</v>
      </c>
      <c r="R44" s="148">
        <f>'Historical Financials THB_EN'!R44</f>
        <v>0.22644781946622444</v>
      </c>
      <c r="S44" s="148">
        <f>'Historical Financials THB_EN'!S44</f>
        <v>-9.7512866471400228E-2</v>
      </c>
      <c r="T44" s="148">
        <f>'Historical Financials THB_EN'!T44</f>
        <v>8.6290604498582488E-2</v>
      </c>
      <c r="U44" s="148">
        <f>'Historical Financials THB_EN'!U44</f>
        <v>0.31783126151052438</v>
      </c>
      <c r="V44" s="148">
        <f>'Historical Financials THB_EN'!V44</f>
        <v>0.13187479062511712</v>
      </c>
      <c r="W44" s="148">
        <f>'Historical Financials THB_EN'!W44</f>
        <v>-0.22510488293762621</v>
      </c>
      <c r="X44" s="148">
        <f>'Historical Financials THB_EN'!X44</f>
        <v>3.1445169830443424E-2</v>
      </c>
      <c r="Y44" s="148">
        <f>'Historical Financials THB_EN'!Y44</f>
        <v>1.0708623834761568</v>
      </c>
      <c r="Z44" s="148">
        <f>'Historical Financials THB_EN'!Z44</f>
        <v>4.4596534064234715E-2</v>
      </c>
      <c r="AA44" s="148">
        <f>'Historical Financials THB_EN'!AA44</f>
        <v>7.8461432277453381E-3</v>
      </c>
      <c r="AB44" s="148">
        <f>'Historical Financials THB_EN'!AB44</f>
        <v>0.79822939179106611</v>
      </c>
      <c r="AC44" s="148">
        <f>'Historical Financials THB_EN'!AC44</f>
        <v>1.1817349343503296</v>
      </c>
      <c r="AD44" s="148">
        <f>'Historical Financials THB_EN'!AD44</f>
        <v>0.60647385488038252</v>
      </c>
      <c r="AE44" s="148">
        <f>'Historical Financials THB_EN'!AE44</f>
        <v>0.55989857631495754</v>
      </c>
      <c r="AF44" s="148">
        <f>'Historical Financials THB_EN'!AF44</f>
        <v>0.86566511300965976</v>
      </c>
      <c r="AG44" s="148">
        <f>'Historical Financials THB_EN'!AG44</f>
        <v>0.55569591405874119</v>
      </c>
      <c r="AH44" s="148">
        <f>'Historical Financials THB_EN'!AH44</f>
        <v>0.64247234001008913</v>
      </c>
      <c r="AI44" s="148">
        <f>'Historical Financials THB_EN'!AI44</f>
        <v>1.9145181208916631</v>
      </c>
      <c r="AJ44" s="148">
        <f>'Historical Financials THB_EN'!AJ44</f>
        <v>1.039280442845081</v>
      </c>
      <c r="AK44" s="148">
        <f>'Historical Financials THB_EN'!AK44</f>
        <v>1.45</v>
      </c>
      <c r="AL44" s="148">
        <f>'Historical Financials THB_EN'!AL44</f>
        <v>1.7528168595482341</v>
      </c>
      <c r="AM44" s="148">
        <f>'Historical Financials THB_EN'!AM44</f>
        <v>0.36923460348520321</v>
      </c>
      <c r="AN44" s="148">
        <f>'Historical Financials THB_EN'!AN44</f>
        <v>0.61426078518916916</v>
      </c>
      <c r="AO44" s="148">
        <f>'Historical Financials THB_EN'!AO44</f>
        <v>0.35716913966110292</v>
      </c>
      <c r="AP44" s="148">
        <f>'Historical Financials THB_EN'!AP44</f>
        <v>9.4078962817602016E-2</v>
      </c>
      <c r="AQ44" s="148">
        <f>'Historical Financials THB_EN'!AQ44</f>
        <v>-0.30507312191619013</v>
      </c>
      <c r="AR44" s="148">
        <f>'Historical Financials THB_EN'!AR44</f>
        <v>6.8912359726259489E-2</v>
      </c>
      <c r="AS44" s="148">
        <f>'Historical Financials THB_EN'!AS44</f>
        <v>-5.9608310418917199E-3</v>
      </c>
      <c r="AT44" s="148">
        <f>'Historical Financials THB_EN'!AT44</f>
        <v>3.4024772559741678E-2</v>
      </c>
      <c r="AU44" s="265">
        <f>'Historical Financials THB_EN'!AU44</f>
        <v>0.19964702814134783</v>
      </c>
      <c r="AW44" s="151">
        <f>AB44+AC44</f>
        <v>1.9799643261413957</v>
      </c>
      <c r="AX44" s="151">
        <f>AD44+AE44</f>
        <v>1.1663724311953401</v>
      </c>
      <c r="AY44" s="151">
        <f>AF44+AG44</f>
        <v>1.421361027068401</v>
      </c>
      <c r="AZ44" s="151">
        <f>AH44+AI44</f>
        <v>2.5569904609017522</v>
      </c>
      <c r="BA44" s="151">
        <f>AJ44+AK44</f>
        <v>2.489280442845081</v>
      </c>
      <c r="BB44" s="151">
        <f>AL44+AM44</f>
        <v>2.1220514630334373</v>
      </c>
      <c r="BC44" s="265">
        <f>AO44+AN44</f>
        <v>0.97142992485027202</v>
      </c>
      <c r="BD44" s="174"/>
      <c r="BE44" s="174"/>
      <c r="BF44" s="34">
        <f t="shared" si="23"/>
        <v>2.3330456221320253</v>
      </c>
      <c r="BG44" s="103">
        <f t="shared" si="24"/>
        <v>-0.4446659597996776</v>
      </c>
      <c r="BI44" s="46">
        <v>0</v>
      </c>
      <c r="BJ44" s="46">
        <v>-7.3304695646925211E-11</v>
      </c>
      <c r="BK44" s="46">
        <v>0</v>
      </c>
      <c r="BL44" s="46">
        <v>0</v>
      </c>
      <c r="BM44" s="46">
        <v>-1.0440843802417277E-3</v>
      </c>
      <c r="BN44" s="46"/>
      <c r="BQ44" s="151">
        <f>'Historical Financials THB_EN'!BO44</f>
        <v>9.4078907882358606E-2</v>
      </c>
      <c r="BW44" s="249"/>
      <c r="BX44" s="249"/>
    </row>
    <row r="45" spans="1:76" s="237" customFormat="1" ht="26">
      <c r="A45" s="80" t="s">
        <v>6</v>
      </c>
      <c r="B45" s="271"/>
      <c r="C45" s="82"/>
      <c r="D45" s="82"/>
      <c r="E45" s="82"/>
      <c r="F45" s="82"/>
      <c r="G45" s="82"/>
      <c r="H45" s="82"/>
      <c r="I45" s="82"/>
      <c r="J45" s="82"/>
      <c r="K45" s="82"/>
      <c r="L45" s="83"/>
      <c r="M45" s="83"/>
      <c r="N45" s="83"/>
      <c r="O45" s="83"/>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272"/>
      <c r="AW45" s="155"/>
      <c r="AX45" s="155"/>
      <c r="AY45" s="155"/>
      <c r="AZ45" s="155"/>
      <c r="BA45" s="155"/>
      <c r="BB45" s="155"/>
      <c r="BC45" s="311"/>
      <c r="BD45" s="156"/>
      <c r="BE45" s="156"/>
      <c r="BF45" s="33"/>
      <c r="BG45" s="30"/>
      <c r="BH45" s="30"/>
      <c r="BI45" s="46">
        <v>0</v>
      </c>
      <c r="BJ45" s="46">
        <v>0</v>
      </c>
      <c r="BK45" s="46">
        <v>0</v>
      </c>
      <c r="BL45" s="46">
        <v>0</v>
      </c>
      <c r="BM45" s="46">
        <v>0</v>
      </c>
      <c r="BN45" s="46"/>
      <c r="BQ45" s="155"/>
      <c r="BW45" s="249"/>
      <c r="BX45" s="249"/>
    </row>
    <row r="46" spans="1:76">
      <c r="A46" s="35" t="s">
        <v>108</v>
      </c>
      <c r="B46" s="240" t="s">
        <v>130</v>
      </c>
      <c r="C46" s="88">
        <v>1063.5693983344004</v>
      </c>
      <c r="D46" s="88">
        <v>1935.7424142979755</v>
      </c>
      <c r="E46" s="88">
        <v>2632.2327269878165</v>
      </c>
      <c r="F46" s="88">
        <f>S46</f>
        <v>2598.4978789282495</v>
      </c>
      <c r="G46" s="88">
        <f>W46</f>
        <v>2223.5102952847651</v>
      </c>
      <c r="H46" s="88">
        <f>AA46</f>
        <v>2316.6943577750317</v>
      </c>
      <c r="I46" s="88">
        <v>2849.6665987546994</v>
      </c>
      <c r="J46" s="88">
        <v>2930.9189771395522</v>
      </c>
      <c r="K46" s="88">
        <f>AM46</f>
        <v>4214.6460730112349</v>
      </c>
      <c r="L46" s="122">
        <f>AQ46</f>
        <v>4873.3586920474909</v>
      </c>
      <c r="M46" s="122">
        <f>AU46</f>
        <v>7056.6217444427066</v>
      </c>
      <c r="N46" s="122">
        <f>AQ46</f>
        <v>4873.3586920474909</v>
      </c>
      <c r="O46" s="122">
        <f>AU46</f>
        <v>7056.6217444427066</v>
      </c>
      <c r="P46" s="88">
        <v>2755.2007096917278</v>
      </c>
      <c r="Q46" s="88">
        <v>2618.7699464453808</v>
      </c>
      <c r="R46" s="88">
        <v>2600.4895717521431</v>
      </c>
      <c r="S46" s="88">
        <v>2598.4978789282495</v>
      </c>
      <c r="T46" s="88">
        <v>2554.4005215268535</v>
      </c>
      <c r="U46" s="88">
        <v>2535.1896548937025</v>
      </c>
      <c r="V46" s="88">
        <v>2479.0044811473567</v>
      </c>
      <c r="W46" s="88">
        <v>2223.5102952847651</v>
      </c>
      <c r="X46" s="88">
        <v>2212.8338622147603</v>
      </c>
      <c r="Y46" s="88">
        <v>2339.7914552292591</v>
      </c>
      <c r="Z46" s="88">
        <v>2337.0495138797241</v>
      </c>
      <c r="AA46" s="88">
        <v>2316.6943577750317</v>
      </c>
      <c r="AB46" s="88">
        <v>2850.6824218483962</v>
      </c>
      <c r="AC46" s="88">
        <v>3040.1814088606661</v>
      </c>
      <c r="AD46" s="88">
        <v>2862.4568370514035</v>
      </c>
      <c r="AE46" s="88">
        <f>I46</f>
        <v>2849.6665987546994</v>
      </c>
      <c r="AF46" s="88">
        <v>2859.2447336872751</v>
      </c>
      <c r="AG46" s="88">
        <f>'Historical Financials THB_EN'!AG46/AG$9</f>
        <v>3139.6323424070347</v>
      </c>
      <c r="AH46" s="88">
        <f>'Historical Financials THB_EN'!AH46/AH$9</f>
        <v>2780.0815442154849</v>
      </c>
      <c r="AI46" s="88">
        <f>J46</f>
        <v>2930.9189771395522</v>
      </c>
      <c r="AJ46" s="88">
        <f>'Historical Financials THB_EN'!AJ46/AJ$9</f>
        <v>2904.9936282891158</v>
      </c>
      <c r="AK46" s="88">
        <f>'Historical Financials THB_EN'!AK46/AK$9</f>
        <v>3423.4253117537805</v>
      </c>
      <c r="AL46" s="88">
        <f>'Historical Financials THB_EN'!AL46/AL$9</f>
        <v>3634.7212296260641</v>
      </c>
      <c r="AM46" s="88">
        <f>'Historical Financials THB_EN'!AM46/AM$9</f>
        <v>4214.6460730112349</v>
      </c>
      <c r="AN46" s="88">
        <f>'Historical Financials THB_EN'!AN46/AN$9</f>
        <v>4603.1892668420742</v>
      </c>
      <c r="AO46" s="88">
        <f>'Historical Financials THB_EN'!AO46/AO$9</f>
        <v>4726.6436705340502</v>
      </c>
      <c r="AP46" s="88">
        <f>'Historical Financials THB_EN'!AP46/AP$9</f>
        <v>4685.7961748044427</v>
      </c>
      <c r="AQ46" s="88">
        <f>'Historical Financials THB_EN'!AQ46/AQ$9</f>
        <v>4873.3586920474909</v>
      </c>
      <c r="AR46" s="88">
        <v>7175.1602643918814</v>
      </c>
      <c r="AS46" s="88">
        <v>7275.0201841990265</v>
      </c>
      <c r="AT46" s="88">
        <v>6986.5239324149743</v>
      </c>
      <c r="AU46" s="278">
        <v>7056.6217444427066</v>
      </c>
      <c r="AW46" s="128">
        <f>AC46</f>
        <v>3040.1814088606661</v>
      </c>
      <c r="AX46" s="128">
        <f>AE46</f>
        <v>2849.6665987546994</v>
      </c>
      <c r="AY46" s="128">
        <f>AG46</f>
        <v>3139.6323424070347</v>
      </c>
      <c r="AZ46" s="128">
        <f>AI46</f>
        <v>2930.9189771395522</v>
      </c>
      <c r="BA46" s="128">
        <f>AK46</f>
        <v>3423.4253117537805</v>
      </c>
      <c r="BB46" s="128">
        <f>AM46</f>
        <v>4214.6460730112349</v>
      </c>
      <c r="BC46" s="278">
        <f>AO46</f>
        <v>4726.6436705340502</v>
      </c>
      <c r="BD46" s="124"/>
      <c r="BE46" s="124"/>
      <c r="BF46" s="123"/>
      <c r="BI46" s="46">
        <v>0</v>
      </c>
      <c r="BJ46" s="46">
        <v>0</v>
      </c>
      <c r="BK46" s="46">
        <v>0</v>
      </c>
      <c r="BL46" s="46">
        <v>0</v>
      </c>
      <c r="BM46" s="46">
        <v>0</v>
      </c>
      <c r="BN46" s="46"/>
      <c r="BQ46" s="128">
        <f>'Historical Financials THB_EN'!BO46/BQ$9</f>
        <v>4623.0681324141369</v>
      </c>
      <c r="BW46" s="249"/>
      <c r="BX46" s="249"/>
    </row>
    <row r="47" spans="1:76">
      <c r="A47" s="35" t="s">
        <v>109</v>
      </c>
      <c r="B47" s="240" t="s">
        <v>130</v>
      </c>
      <c r="C47" s="115">
        <v>-67.128117195610145</v>
      </c>
      <c r="D47" s="115">
        <v>-556.41251078185746</v>
      </c>
      <c r="E47" s="115">
        <v>-151.18172494757499</v>
      </c>
      <c r="F47" s="115">
        <f>S47</f>
        <v>-132.62980785718821</v>
      </c>
      <c r="G47" s="115">
        <f>W47</f>
        <v>-322.72645465336285</v>
      </c>
      <c r="H47" s="115">
        <f>AA47</f>
        <v>-118.37631014955925</v>
      </c>
      <c r="I47" s="115">
        <v>-127.74053816603856</v>
      </c>
      <c r="J47" s="115">
        <v>-208.62468194294127</v>
      </c>
      <c r="K47" s="115">
        <f>AM47</f>
        <v>-164.99813343546535</v>
      </c>
      <c r="L47" s="114">
        <f>'Historical Financials THB_EN'!L47/L$9</f>
        <v>-353.39343048884922</v>
      </c>
      <c r="M47" s="114">
        <f>'Historical Financials THB_EN'!M47/M$9</f>
        <v>-655.24005393241214</v>
      </c>
      <c r="N47" s="114">
        <f>AQ47</f>
        <v>-353.39343048884922</v>
      </c>
      <c r="O47" s="114">
        <f>AU47</f>
        <v>-655.24005393241202</v>
      </c>
      <c r="P47" s="115">
        <v>-195.01509800911001</v>
      </c>
      <c r="Q47" s="115">
        <v>-141.96758353340883</v>
      </c>
      <c r="R47" s="115">
        <v>-120.39955689287783</v>
      </c>
      <c r="S47" s="115">
        <v>-132.62980785718821</v>
      </c>
      <c r="T47" s="115">
        <v>-139.25787045133606</v>
      </c>
      <c r="U47" s="115">
        <v>-124.21587647460319</v>
      </c>
      <c r="V47" s="115">
        <v>-117.66884285003916</v>
      </c>
      <c r="W47" s="115">
        <v>-322.72645465336285</v>
      </c>
      <c r="X47" s="115">
        <v>-438.08932786371599</v>
      </c>
      <c r="Y47" s="115">
        <v>-178.60023268445676</v>
      </c>
      <c r="Z47" s="115">
        <v>-145.6794321221733</v>
      </c>
      <c r="AA47" s="115">
        <v>-118.37631014955925</v>
      </c>
      <c r="AB47" s="115">
        <v>-222.29023211204236</v>
      </c>
      <c r="AC47" s="115">
        <v>-131.13215291958275</v>
      </c>
      <c r="AD47" s="115">
        <v>-117.91280779872186</v>
      </c>
      <c r="AE47" s="115">
        <f>I47</f>
        <v>-127.74053816603856</v>
      </c>
      <c r="AF47" s="115">
        <v>-148.85322727917497</v>
      </c>
      <c r="AG47" s="115">
        <f>'Historical Financials THB_EN'!AG47/AG$9</f>
        <v>-162.27773438768952</v>
      </c>
      <c r="AH47" s="115">
        <f>'Historical Financials THB_EN'!AH47/AH$9</f>
        <v>-136.56332913967901</v>
      </c>
      <c r="AI47" s="115">
        <f>J47</f>
        <v>-208.62468194294127</v>
      </c>
      <c r="AJ47" s="115">
        <f>'Historical Financials THB_EN'!AJ47/AJ$9</f>
        <v>-422.83941268229989</v>
      </c>
      <c r="AK47" s="115">
        <f>'Historical Financials THB_EN'!AK47/AK$9</f>
        <v>-683.28699552762225</v>
      </c>
      <c r="AL47" s="115">
        <f>'Historical Financials THB_EN'!AL47/AL$9</f>
        <v>-348.17575645159343</v>
      </c>
      <c r="AM47" s="115">
        <f>'Historical Financials THB_EN'!AM47/AM$9</f>
        <v>-164.99813343546535</v>
      </c>
      <c r="AN47" s="115">
        <f>'Historical Financials THB_EN'!AN47/AN$9</f>
        <v>-206.54966611200265</v>
      </c>
      <c r="AO47" s="115">
        <f>'Historical Financials THB_EN'!AO47/AO$9</f>
        <v>-269.82477111956536</v>
      </c>
      <c r="AP47" s="115">
        <f>'Historical Financials THB_EN'!AP47/AP$9</f>
        <v>-358.55457687411479</v>
      </c>
      <c r="AQ47" s="115">
        <f>'Historical Financials THB_EN'!AQ47/AQ$9</f>
        <v>-353.39343048884922</v>
      </c>
      <c r="AR47" s="115">
        <v>-648.69267995072823</v>
      </c>
      <c r="AS47" s="115">
        <v>-749.19166754081891</v>
      </c>
      <c r="AT47" s="115">
        <v>-611.91570911544409</v>
      </c>
      <c r="AU47" s="292">
        <v>-655.24005393241202</v>
      </c>
      <c r="AW47" s="113">
        <f>AC47</f>
        <v>-131.13215291958275</v>
      </c>
      <c r="AX47" s="113">
        <f>AE47</f>
        <v>-127.74053816603856</v>
      </c>
      <c r="AY47" s="113">
        <f>AG47</f>
        <v>-162.27773438768952</v>
      </c>
      <c r="AZ47" s="113">
        <f>AI47</f>
        <v>-208.62468194294127</v>
      </c>
      <c r="BA47" s="113">
        <f>AK47</f>
        <v>-683.28699552762225</v>
      </c>
      <c r="BB47" s="113">
        <f>AM47</f>
        <v>-164.99813343546535</v>
      </c>
      <c r="BC47" s="292">
        <f>AO47</f>
        <v>-269.82477111956536</v>
      </c>
      <c r="BD47" s="124"/>
      <c r="BE47" s="124"/>
      <c r="BF47" s="123"/>
      <c r="BI47" s="46">
        <v>0</v>
      </c>
      <c r="BJ47" s="46">
        <v>0</v>
      </c>
      <c r="BK47" s="46">
        <v>0</v>
      </c>
      <c r="BL47" s="46">
        <v>0</v>
      </c>
      <c r="BM47" s="46">
        <v>0</v>
      </c>
      <c r="BN47" s="46"/>
      <c r="BQ47" s="113">
        <f>'Historical Financials THB_EN'!BO47/BQ$9</f>
        <v>-368.27032237459156</v>
      </c>
      <c r="BW47" s="249"/>
      <c r="BX47" s="249"/>
    </row>
    <row r="48" spans="1:76" s="141" customFormat="1">
      <c r="A48" s="138" t="s">
        <v>7</v>
      </c>
      <c r="B48" s="309" t="s">
        <v>130</v>
      </c>
      <c r="C48" s="321">
        <f t="shared" ref="C48:AU48" si="33">C46+C47</f>
        <v>996.44128113879026</v>
      </c>
      <c r="D48" s="321">
        <f t="shared" si="33"/>
        <v>1379.3299035161181</v>
      </c>
      <c r="E48" s="321">
        <f t="shared" si="33"/>
        <v>2481.0510020402417</v>
      </c>
      <c r="F48" s="321">
        <f t="shared" si="33"/>
        <v>2465.8680710710614</v>
      </c>
      <c r="G48" s="147">
        <f t="shared" si="33"/>
        <v>1900.7838406314022</v>
      </c>
      <c r="H48" s="147">
        <f t="shared" si="33"/>
        <v>2198.3180476254724</v>
      </c>
      <c r="I48" s="88">
        <f t="shared" si="33"/>
        <v>2721.9260605886607</v>
      </c>
      <c r="J48" s="88">
        <f t="shared" si="33"/>
        <v>2722.2942951966111</v>
      </c>
      <c r="K48" s="88">
        <f t="shared" si="33"/>
        <v>4049.6479395757697</v>
      </c>
      <c r="L48" s="122">
        <f t="shared" si="33"/>
        <v>4519.9652615586419</v>
      </c>
      <c r="M48" s="122">
        <f t="shared" si="33"/>
        <v>6401.381690510294</v>
      </c>
      <c r="N48" s="122">
        <f t="shared" si="33"/>
        <v>4519.9652615586419</v>
      </c>
      <c r="O48" s="122">
        <f t="shared" si="33"/>
        <v>6401.3816905102949</v>
      </c>
      <c r="P48" s="321">
        <f t="shared" si="33"/>
        <v>2560.1856116826179</v>
      </c>
      <c r="Q48" s="321">
        <f t="shared" si="33"/>
        <v>2476.8023629119721</v>
      </c>
      <c r="R48" s="321">
        <f t="shared" si="33"/>
        <v>2480.0900148592655</v>
      </c>
      <c r="S48" s="321">
        <f t="shared" si="33"/>
        <v>2465.8680710710614</v>
      </c>
      <c r="T48" s="321">
        <f t="shared" si="33"/>
        <v>2415.1426510755173</v>
      </c>
      <c r="U48" s="321">
        <f t="shared" si="33"/>
        <v>2410.9737784190993</v>
      </c>
      <c r="V48" s="321">
        <f t="shared" si="33"/>
        <v>2361.3356382973175</v>
      </c>
      <c r="W48" s="321">
        <f t="shared" si="33"/>
        <v>1900.7838406314022</v>
      </c>
      <c r="X48" s="321">
        <f>X46+X47</f>
        <v>1774.7445343510444</v>
      </c>
      <c r="Y48" s="321">
        <f t="shared" si="33"/>
        <v>2161.1912225448023</v>
      </c>
      <c r="Z48" s="321">
        <f t="shared" si="33"/>
        <v>2191.3700817575509</v>
      </c>
      <c r="AA48" s="321">
        <f t="shared" si="33"/>
        <v>2198.3180476254724</v>
      </c>
      <c r="AB48" s="321">
        <f t="shared" si="33"/>
        <v>2628.3921897363539</v>
      </c>
      <c r="AC48" s="321">
        <f t="shared" si="33"/>
        <v>2909.0492559410832</v>
      </c>
      <c r="AD48" s="321">
        <f t="shared" si="33"/>
        <v>2744.5440292526814</v>
      </c>
      <c r="AE48" s="321">
        <f t="shared" si="33"/>
        <v>2721.9260605886607</v>
      </c>
      <c r="AF48" s="321">
        <f t="shared" si="33"/>
        <v>2710.3915064081002</v>
      </c>
      <c r="AG48" s="321">
        <f t="shared" si="33"/>
        <v>2977.3546080193451</v>
      </c>
      <c r="AH48" s="321">
        <f t="shared" si="33"/>
        <v>2643.518215075806</v>
      </c>
      <c r="AI48" s="321">
        <f t="shared" si="33"/>
        <v>2722.2942951966111</v>
      </c>
      <c r="AJ48" s="147">
        <f t="shared" si="33"/>
        <v>2482.1542156068158</v>
      </c>
      <c r="AK48" s="147">
        <f t="shared" si="33"/>
        <v>2740.1383162261582</v>
      </c>
      <c r="AL48" s="147">
        <f t="shared" si="33"/>
        <v>3286.5454731744708</v>
      </c>
      <c r="AM48" s="147">
        <f t="shared" si="33"/>
        <v>4049.6479395757697</v>
      </c>
      <c r="AN48" s="147">
        <f t="shared" si="33"/>
        <v>4396.6396007300718</v>
      </c>
      <c r="AO48" s="147">
        <f t="shared" si="33"/>
        <v>4456.8188994144848</v>
      </c>
      <c r="AP48" s="147">
        <f t="shared" si="33"/>
        <v>4327.2415979303278</v>
      </c>
      <c r="AQ48" s="147">
        <f t="shared" si="33"/>
        <v>4519.9652615586419</v>
      </c>
      <c r="AR48" s="147">
        <f t="shared" si="33"/>
        <v>6526.4675844411531</v>
      </c>
      <c r="AS48" s="147">
        <f t="shared" si="33"/>
        <v>6525.8285166582073</v>
      </c>
      <c r="AT48" s="147">
        <f t="shared" si="33"/>
        <v>6374.6082232995304</v>
      </c>
      <c r="AU48" s="322">
        <f t="shared" si="33"/>
        <v>6401.3816905102949</v>
      </c>
      <c r="AW48" s="128">
        <f t="shared" ref="AW48:BC48" si="34">AW46+AW47</f>
        <v>2909.0492559410832</v>
      </c>
      <c r="AX48" s="128">
        <f t="shared" si="34"/>
        <v>2721.9260605886607</v>
      </c>
      <c r="AY48" s="128">
        <f t="shared" si="34"/>
        <v>2977.3546080193451</v>
      </c>
      <c r="AZ48" s="128">
        <f t="shared" si="34"/>
        <v>2722.2942951966111</v>
      </c>
      <c r="BA48" s="128">
        <f t="shared" si="34"/>
        <v>2740.1383162261582</v>
      </c>
      <c r="BB48" s="128">
        <f t="shared" si="34"/>
        <v>4049.6479395757697</v>
      </c>
      <c r="BC48" s="278">
        <f t="shared" si="34"/>
        <v>4456.8188994144848</v>
      </c>
      <c r="BD48" s="124"/>
      <c r="BE48" s="124"/>
      <c r="BF48" s="123"/>
      <c r="BG48" s="323"/>
      <c r="BH48" s="323"/>
      <c r="BI48" s="46">
        <v>0</v>
      </c>
      <c r="BJ48" s="46">
        <v>0</v>
      </c>
      <c r="BK48" s="46">
        <v>0</v>
      </c>
      <c r="BL48" s="46">
        <v>0</v>
      </c>
      <c r="BM48" s="46">
        <v>0</v>
      </c>
      <c r="BN48" s="46"/>
      <c r="BQ48" s="128">
        <f>BQ46+BQ47</f>
        <v>4254.7978100395458</v>
      </c>
      <c r="BW48" s="249"/>
      <c r="BX48" s="249"/>
    </row>
    <row r="49" spans="1:76" s="141" customFormat="1">
      <c r="A49" s="138" t="s">
        <v>8</v>
      </c>
      <c r="B49" s="309" t="s">
        <v>130</v>
      </c>
      <c r="C49" s="324">
        <v>0</v>
      </c>
      <c r="D49" s="324">
        <v>-211.16272025041653</v>
      </c>
      <c r="E49" s="324">
        <v>-161.18537423386283</v>
      </c>
      <c r="F49" s="324">
        <v>-241.44668673964452</v>
      </c>
      <c r="G49" s="324">
        <v>-140.84773837332767</v>
      </c>
      <c r="H49" s="324">
        <v>-333.5626514627279</v>
      </c>
      <c r="I49" s="115">
        <v>-460.22345950594274</v>
      </c>
      <c r="J49" s="115">
        <v>-763.50424512640961</v>
      </c>
      <c r="K49" s="115">
        <f>AM49</f>
        <v>-1219.6714433149548</v>
      </c>
      <c r="L49" s="114">
        <f>AQ49</f>
        <v>-1480.6400341223161</v>
      </c>
      <c r="M49" s="114">
        <f>AU49</f>
        <v>-823.87740970992422</v>
      </c>
      <c r="N49" s="114">
        <f>AQ49</f>
        <v>-1480.6400341223161</v>
      </c>
      <c r="O49" s="114">
        <f>AU49</f>
        <v>-823.87740970992422</v>
      </c>
      <c r="P49" s="115">
        <v>-242.3212256203262</v>
      </c>
      <c r="Q49" s="115">
        <v>-214.48520027858265</v>
      </c>
      <c r="R49" s="115">
        <v>-213.60532690029788</v>
      </c>
      <c r="S49" s="115">
        <v>-241.44668673964452</v>
      </c>
      <c r="T49" s="115">
        <v>-171.2796658378407</v>
      </c>
      <c r="U49" s="115">
        <v>-190.69977689433802</v>
      </c>
      <c r="V49" s="115">
        <v>-191.15091757713918</v>
      </c>
      <c r="W49" s="115">
        <v>-140.84773837332767</v>
      </c>
      <c r="X49" s="115">
        <v>-158.4401273867947</v>
      </c>
      <c r="Y49" s="115">
        <v>-164.86540101967236</v>
      </c>
      <c r="Z49" s="115">
        <v>-289.49960206223273</v>
      </c>
      <c r="AA49" s="115">
        <v>-333.5626514627279</v>
      </c>
      <c r="AB49" s="115">
        <v>-786.55493582431984</v>
      </c>
      <c r="AC49" s="115">
        <v>-399.15898992215205</v>
      </c>
      <c r="AD49" s="115">
        <v>-411.0314744641708</v>
      </c>
      <c r="AE49" s="115">
        <f>I49</f>
        <v>-460.22345950594274</v>
      </c>
      <c r="AF49" s="115">
        <v>-534.73513935664118</v>
      </c>
      <c r="AG49" s="115">
        <f>'Historical Financials THB_EN'!AG49/AG$9</f>
        <v>-635.24047623140677</v>
      </c>
      <c r="AH49" s="115">
        <f>'Historical Financials THB_EN'!AH49/AH$9</f>
        <v>-753.3090489339852</v>
      </c>
      <c r="AI49" s="115">
        <f>J49</f>
        <v>-763.50424512640961</v>
      </c>
      <c r="AJ49" s="115">
        <f>'Historical Financials THB_EN'!AJ49/AJ$9</f>
        <v>-872.06953866703179</v>
      </c>
      <c r="AK49" s="115">
        <v>-795.24536922623543</v>
      </c>
      <c r="AL49" s="115">
        <v>-842.903357179512</v>
      </c>
      <c r="AM49" s="115">
        <v>-1219.6714433149548</v>
      </c>
      <c r="AN49" s="115">
        <v>-1289.4496604730332</v>
      </c>
      <c r="AO49" s="115">
        <v>-1387.9380833762311</v>
      </c>
      <c r="AP49" s="115">
        <v>-1465.8802899712477</v>
      </c>
      <c r="AQ49" s="115">
        <v>-1480.6400341223161</v>
      </c>
      <c r="AR49" s="115">
        <v>-603.24041696056861</v>
      </c>
      <c r="AS49" s="115">
        <v>-729.34762845160276</v>
      </c>
      <c r="AT49" s="115">
        <v>-725.49304871123275</v>
      </c>
      <c r="AU49" s="292">
        <v>-823.87740970992422</v>
      </c>
      <c r="AW49" s="113">
        <f>AC49</f>
        <v>-399.15898992215205</v>
      </c>
      <c r="AX49" s="113">
        <f>AE49</f>
        <v>-460.22345950594274</v>
      </c>
      <c r="AY49" s="113">
        <f>AG49</f>
        <v>-635.24047623140677</v>
      </c>
      <c r="AZ49" s="113">
        <f>AI49</f>
        <v>-763.50424512640961</v>
      </c>
      <c r="BA49" s="113">
        <f>AK49</f>
        <v>-795.24536922623543</v>
      </c>
      <c r="BB49" s="113">
        <f>AM49</f>
        <v>-1219.6714433149548</v>
      </c>
      <c r="BC49" s="292">
        <f>AO49</f>
        <v>-1387.9380833762311</v>
      </c>
      <c r="BD49" s="124"/>
      <c r="BE49" s="124"/>
      <c r="BF49" s="123"/>
      <c r="BG49" s="323"/>
      <c r="BH49" s="323"/>
      <c r="BI49" s="46">
        <v>0</v>
      </c>
      <c r="BJ49" s="46">
        <v>0</v>
      </c>
      <c r="BK49" s="46">
        <v>0</v>
      </c>
      <c r="BL49" s="46">
        <v>0</v>
      </c>
      <c r="BM49" s="46">
        <v>0</v>
      </c>
      <c r="BN49" s="46"/>
      <c r="BQ49" s="113">
        <v>-1465.8802899712477</v>
      </c>
      <c r="BW49" s="249"/>
      <c r="BX49" s="249"/>
    </row>
    <row r="50" spans="1:76" s="331" customFormat="1">
      <c r="A50" s="325" t="s">
        <v>110</v>
      </c>
      <c r="B50" s="326" t="s">
        <v>130</v>
      </c>
      <c r="C50" s="327">
        <f t="shared" ref="C50:AU50" si="35">C48+C49</f>
        <v>996.44128113879026</v>
      </c>
      <c r="D50" s="327">
        <f t="shared" si="35"/>
        <v>1168.1671832657016</v>
      </c>
      <c r="E50" s="327">
        <f t="shared" si="35"/>
        <v>2319.8656278063791</v>
      </c>
      <c r="F50" s="327">
        <f t="shared" si="35"/>
        <v>2224.4213843314169</v>
      </c>
      <c r="G50" s="328">
        <f t="shared" si="35"/>
        <v>1759.9361022580745</v>
      </c>
      <c r="H50" s="328">
        <f t="shared" si="35"/>
        <v>1864.7553961627445</v>
      </c>
      <c r="I50" s="328">
        <f t="shared" si="35"/>
        <v>2261.702601082718</v>
      </c>
      <c r="J50" s="328">
        <f t="shared" si="35"/>
        <v>1958.7900500702015</v>
      </c>
      <c r="K50" s="328">
        <f t="shared" si="35"/>
        <v>2829.9764962608151</v>
      </c>
      <c r="L50" s="329">
        <f t="shared" si="35"/>
        <v>3039.3252274363258</v>
      </c>
      <c r="M50" s="329">
        <f t="shared" si="35"/>
        <v>5577.50428080037</v>
      </c>
      <c r="N50" s="329">
        <f t="shared" si="35"/>
        <v>3039.3252274363258</v>
      </c>
      <c r="O50" s="329">
        <f t="shared" si="35"/>
        <v>5577.5042808003709</v>
      </c>
      <c r="P50" s="328">
        <f t="shared" si="35"/>
        <v>2317.8643860622919</v>
      </c>
      <c r="Q50" s="328">
        <f t="shared" si="35"/>
        <v>2262.3171626333892</v>
      </c>
      <c r="R50" s="328">
        <f t="shared" si="35"/>
        <v>2266.4846879589677</v>
      </c>
      <c r="S50" s="328">
        <f t="shared" si="35"/>
        <v>2224.4213843314169</v>
      </c>
      <c r="T50" s="328">
        <f t="shared" si="35"/>
        <v>2243.8629852376766</v>
      </c>
      <c r="U50" s="328">
        <f t="shared" si="35"/>
        <v>2220.2740015247614</v>
      </c>
      <c r="V50" s="328">
        <f t="shared" si="35"/>
        <v>2170.1847207201781</v>
      </c>
      <c r="W50" s="328">
        <f t="shared" si="35"/>
        <v>1759.9361022580745</v>
      </c>
      <c r="X50" s="328">
        <f t="shared" si="35"/>
        <v>1616.3044069642497</v>
      </c>
      <c r="Y50" s="328">
        <f t="shared" si="35"/>
        <v>1996.3258215251299</v>
      </c>
      <c r="Z50" s="328">
        <f t="shared" si="35"/>
        <v>1901.8704796953182</v>
      </c>
      <c r="AA50" s="328">
        <f t="shared" si="35"/>
        <v>1864.7553961627445</v>
      </c>
      <c r="AB50" s="328">
        <f t="shared" si="35"/>
        <v>1841.8372539120342</v>
      </c>
      <c r="AC50" s="328">
        <f t="shared" si="35"/>
        <v>2509.890266018931</v>
      </c>
      <c r="AD50" s="328">
        <f t="shared" si="35"/>
        <v>2333.5125547885104</v>
      </c>
      <c r="AE50" s="328">
        <f t="shared" si="35"/>
        <v>2261.702601082718</v>
      </c>
      <c r="AF50" s="328">
        <f t="shared" si="35"/>
        <v>2175.6563670514588</v>
      </c>
      <c r="AG50" s="328">
        <f t="shared" si="35"/>
        <v>2342.1141317879383</v>
      </c>
      <c r="AH50" s="328">
        <f t="shared" si="35"/>
        <v>1890.2091661418208</v>
      </c>
      <c r="AI50" s="328">
        <f t="shared" si="35"/>
        <v>1958.7900500702015</v>
      </c>
      <c r="AJ50" s="328">
        <f t="shared" si="35"/>
        <v>1610.084676939784</v>
      </c>
      <c r="AK50" s="328">
        <f t="shared" si="35"/>
        <v>1944.8929469999227</v>
      </c>
      <c r="AL50" s="328">
        <f t="shared" si="35"/>
        <v>2443.6421159949587</v>
      </c>
      <c r="AM50" s="328">
        <f t="shared" si="35"/>
        <v>2829.9764962608151</v>
      </c>
      <c r="AN50" s="328">
        <f t="shared" si="35"/>
        <v>3107.1899402570389</v>
      </c>
      <c r="AO50" s="328">
        <f t="shared" si="35"/>
        <v>3068.8808160382537</v>
      </c>
      <c r="AP50" s="328">
        <f t="shared" si="35"/>
        <v>2861.36130795908</v>
      </c>
      <c r="AQ50" s="328">
        <f t="shared" si="35"/>
        <v>3039.3252274363258</v>
      </c>
      <c r="AR50" s="328">
        <f t="shared" si="35"/>
        <v>5923.2271674805843</v>
      </c>
      <c r="AS50" s="328">
        <f t="shared" si="35"/>
        <v>5796.4808882066045</v>
      </c>
      <c r="AT50" s="328">
        <f t="shared" si="35"/>
        <v>5649.115174588298</v>
      </c>
      <c r="AU50" s="330">
        <f t="shared" si="35"/>
        <v>5577.5042808003709</v>
      </c>
      <c r="AW50" s="102">
        <f t="shared" ref="AW50:BC50" si="36">AW48+AW49</f>
        <v>2509.890266018931</v>
      </c>
      <c r="AX50" s="102">
        <f t="shared" si="36"/>
        <v>2261.702601082718</v>
      </c>
      <c r="AY50" s="102">
        <f t="shared" si="36"/>
        <v>2342.1141317879383</v>
      </c>
      <c r="AZ50" s="102">
        <f t="shared" si="36"/>
        <v>1958.7900500702015</v>
      </c>
      <c r="BA50" s="102">
        <f t="shared" si="36"/>
        <v>1944.8929469999227</v>
      </c>
      <c r="BB50" s="102">
        <f t="shared" si="36"/>
        <v>2829.9764962608151</v>
      </c>
      <c r="BC50" s="276">
        <f t="shared" si="36"/>
        <v>3068.8808160382537</v>
      </c>
      <c r="BD50" s="167"/>
      <c r="BE50" s="167"/>
      <c r="BF50" s="198"/>
      <c r="BG50" s="332"/>
      <c r="BH50" s="332"/>
      <c r="BI50" s="46">
        <v>0</v>
      </c>
      <c r="BJ50" s="46">
        <v>0</v>
      </c>
      <c r="BK50" s="46">
        <v>0</v>
      </c>
      <c r="BL50" s="46">
        <v>0</v>
      </c>
      <c r="BM50" s="46">
        <v>0</v>
      </c>
      <c r="BN50" s="46"/>
      <c r="BQ50" s="102">
        <f>BQ48+BQ49</f>
        <v>2788.917520068298</v>
      </c>
      <c r="BW50" s="249"/>
      <c r="BX50" s="249"/>
    </row>
    <row r="51" spans="1:76">
      <c r="A51" s="169" t="s">
        <v>9</v>
      </c>
      <c r="B51" s="240" t="s">
        <v>130</v>
      </c>
      <c r="C51" s="171">
        <v>1069.3071277192028</v>
      </c>
      <c r="D51" s="171">
        <v>1854.3318018882212</v>
      </c>
      <c r="E51" s="171">
        <v>1846.6128768983665</v>
      </c>
      <c r="F51" s="171">
        <f>'Historical Financials THB_EN'!F51/'Historical Financials USD_EN'!$F$9</f>
        <v>1841.766748981127</v>
      </c>
      <c r="G51" s="171">
        <v>2263.4357081738885</v>
      </c>
      <c r="H51" s="171">
        <v>2298.5918822010276</v>
      </c>
      <c r="I51" s="171">
        <v>2562.4654556009227</v>
      </c>
      <c r="J51" s="171">
        <v>3640.8633789155133</v>
      </c>
      <c r="K51" s="171">
        <f>AM51</f>
        <v>4679.7008085103762</v>
      </c>
      <c r="L51" s="96">
        <f>AQ51</f>
        <v>4582.0551170657291</v>
      </c>
      <c r="M51" s="96">
        <f>AU51</f>
        <v>4514.6763502468611</v>
      </c>
      <c r="N51" s="96">
        <f>AQ51</f>
        <v>4582.0551170657291</v>
      </c>
      <c r="O51" s="96">
        <f>AU51</f>
        <v>4514.6763502468611</v>
      </c>
      <c r="P51" s="171">
        <v>1842.7179828377434</v>
      </c>
      <c r="Q51" s="171">
        <v>1838.7456589274298</v>
      </c>
      <c r="R51" s="171">
        <v>1871.9171601780142</v>
      </c>
      <c r="S51" s="171">
        <v>1876.2879720603653</v>
      </c>
      <c r="T51" s="171">
        <v>1858.9180561960663</v>
      </c>
      <c r="U51" s="171">
        <v>1912.7562544765517</v>
      </c>
      <c r="V51" s="171">
        <v>1858.9195248813176</v>
      </c>
      <c r="W51" s="171">
        <f>G51</f>
        <v>2263.4357081738885</v>
      </c>
      <c r="X51" s="171">
        <v>2213.5085730455653</v>
      </c>
      <c r="Y51" s="171">
        <v>2351.5458146722008</v>
      </c>
      <c r="Z51" s="171">
        <v>2311.8544793734327</v>
      </c>
      <c r="AA51" s="171">
        <v>2298.5918822010276</v>
      </c>
      <c r="AB51" s="171">
        <v>2448.7853583509273</v>
      </c>
      <c r="AC51" s="171">
        <v>2536.4391049510805</v>
      </c>
      <c r="AD51" s="171">
        <v>2572.012167182038</v>
      </c>
      <c r="AE51" s="171">
        <f>I51</f>
        <v>2562.4654556009227</v>
      </c>
      <c r="AF51" s="171">
        <v>2712.3337232693084</v>
      </c>
      <c r="AG51" s="171">
        <f>'Historical Financials THB_EN'!AG51/AG$9</f>
        <v>2789.6581820982019</v>
      </c>
      <c r="AH51" s="171">
        <f>'Historical Financials THB_EN'!AH51/AH$9</f>
        <v>3315.5842953213219</v>
      </c>
      <c r="AI51" s="171">
        <f>J51</f>
        <v>3640.8633789155133</v>
      </c>
      <c r="AJ51" s="171">
        <f>'Historical Financials THB_EN'!AJ51/AJ$9</f>
        <v>4095.5974679653427</v>
      </c>
      <c r="AK51" s="171">
        <v>4304.8972900938279</v>
      </c>
      <c r="AL51" s="171">
        <v>4629.6811451988178</v>
      </c>
      <c r="AM51" s="171">
        <v>4679.7008085103762</v>
      </c>
      <c r="AN51" s="171">
        <v>4803.5036794638463</v>
      </c>
      <c r="AO51" s="171">
        <v>4743.880729116665</v>
      </c>
      <c r="AP51" s="171">
        <v>4723.8792948460214</v>
      </c>
      <c r="AQ51" s="171">
        <v>4582.0551170657291</v>
      </c>
      <c r="AR51" s="171">
        <v>4401.6633108058486</v>
      </c>
      <c r="AS51" s="171">
        <v>4384.3812175264247</v>
      </c>
      <c r="AT51" s="171">
        <v>4376.1669599057423</v>
      </c>
      <c r="AU51" s="276">
        <v>4514.6763502468611</v>
      </c>
      <c r="AW51" s="102">
        <f>AC51</f>
        <v>2536.4391049510805</v>
      </c>
      <c r="AX51" s="102">
        <f>AE51</f>
        <v>2562.4654556009227</v>
      </c>
      <c r="AY51" s="102">
        <f>AG51</f>
        <v>2789.6581820982019</v>
      </c>
      <c r="AZ51" s="102">
        <f>AI51</f>
        <v>3640.8633789155133</v>
      </c>
      <c r="BA51" s="102">
        <f>AK51</f>
        <v>4304.8972900938279</v>
      </c>
      <c r="BB51" s="102">
        <f>AM51</f>
        <v>4679.7008085103762</v>
      </c>
      <c r="BC51" s="276">
        <f>AO51</f>
        <v>4743.880729116665</v>
      </c>
      <c r="BD51" s="167"/>
      <c r="BE51" s="167"/>
      <c r="BF51" s="198"/>
      <c r="BI51" s="46">
        <v>0</v>
      </c>
      <c r="BJ51" s="46">
        <v>0</v>
      </c>
      <c r="BK51" s="46">
        <v>0</v>
      </c>
      <c r="BL51" s="46">
        <v>0</v>
      </c>
      <c r="BM51" s="46">
        <v>0</v>
      </c>
      <c r="BN51" s="46"/>
      <c r="BQ51" s="178">
        <v>4025.3700534586364</v>
      </c>
      <c r="BW51" s="249"/>
      <c r="BX51" s="249"/>
    </row>
    <row r="52" spans="1:76">
      <c r="A52" s="35" t="s">
        <v>111</v>
      </c>
      <c r="B52" s="240" t="s">
        <v>130</v>
      </c>
      <c r="C52" s="88">
        <f t="shared" ref="C52:AU52" si="37">C51-C53-C54</f>
        <v>1058.2628278051029</v>
      </c>
      <c r="D52" s="88">
        <f t="shared" si="37"/>
        <v>1849.9457262583933</v>
      </c>
      <c r="E52" s="88">
        <f t="shared" si="37"/>
        <v>1835.9278653416734</v>
      </c>
      <c r="F52" s="88">
        <f t="shared" si="37"/>
        <v>1809.9065446755951</v>
      </c>
      <c r="G52" s="88">
        <f t="shared" si="37"/>
        <v>1749.8210592335613</v>
      </c>
      <c r="H52" s="88">
        <f t="shared" si="37"/>
        <v>1799.7697333784076</v>
      </c>
      <c r="I52" s="88">
        <f t="shared" si="37"/>
        <v>2070.328014802948</v>
      </c>
      <c r="J52" s="88">
        <f t="shared" si="37"/>
        <v>3126.8287899048064</v>
      </c>
      <c r="K52" s="88">
        <f t="shared" si="37"/>
        <v>4005.0699156851506</v>
      </c>
      <c r="L52" s="122">
        <f t="shared" si="37"/>
        <v>3829.8718246335479</v>
      </c>
      <c r="M52" s="122">
        <f t="shared" si="37"/>
        <v>3720.406996680771</v>
      </c>
      <c r="N52" s="122">
        <f t="shared" si="37"/>
        <v>3829.8718246335479</v>
      </c>
      <c r="O52" s="122">
        <f t="shared" si="37"/>
        <v>3720.406996680771</v>
      </c>
      <c r="P52" s="88">
        <f t="shared" si="37"/>
        <v>1831.4209188460686</v>
      </c>
      <c r="Q52" s="88">
        <f t="shared" si="37"/>
        <v>1826.0307898904812</v>
      </c>
      <c r="R52" s="88">
        <f t="shared" si="37"/>
        <v>1855.7622480543598</v>
      </c>
      <c r="S52" s="88">
        <f t="shared" si="37"/>
        <v>1843.9159068191238</v>
      </c>
      <c r="T52" s="88">
        <f t="shared" si="37"/>
        <v>1824.2684558393491</v>
      </c>
      <c r="U52" s="88">
        <f t="shared" si="37"/>
        <v>1844.4317916533853</v>
      </c>
      <c r="V52" s="88">
        <f t="shared" si="37"/>
        <v>1795.811538657862</v>
      </c>
      <c r="W52" s="88">
        <f t="shared" si="37"/>
        <v>1749.8210592335613</v>
      </c>
      <c r="X52" s="88">
        <f t="shared" si="37"/>
        <v>1702.0610161223133</v>
      </c>
      <c r="Y52" s="88">
        <f>Y51-Y53-Y54</f>
        <v>1850.3906231496173</v>
      </c>
      <c r="Z52" s="88">
        <f t="shared" si="37"/>
        <v>1815.0061314944351</v>
      </c>
      <c r="AA52" s="88">
        <f t="shared" si="37"/>
        <v>1799.7697333784076</v>
      </c>
      <c r="AB52" s="88">
        <f t="shared" si="37"/>
        <v>1937.313105859384</v>
      </c>
      <c r="AC52" s="88">
        <f t="shared" si="37"/>
        <v>2026.6621281288908</v>
      </c>
      <c r="AD52" s="88">
        <f t="shared" si="37"/>
        <v>2055.7648581119829</v>
      </c>
      <c r="AE52" s="88">
        <f t="shared" si="37"/>
        <v>2070.328014802948</v>
      </c>
      <c r="AF52" s="88">
        <f t="shared" si="37"/>
        <v>2204.1067224768581</v>
      </c>
      <c r="AG52" s="88">
        <f t="shared" si="37"/>
        <v>2292.8292025511651</v>
      </c>
      <c r="AH52" s="88">
        <f t="shared" si="37"/>
        <v>2809.7052600664101</v>
      </c>
      <c r="AI52" s="88">
        <f t="shared" si="37"/>
        <v>3126.8287899048064</v>
      </c>
      <c r="AJ52" s="88">
        <f t="shared" si="37"/>
        <v>3562.140030353678</v>
      </c>
      <c r="AK52" s="88">
        <f t="shared" si="37"/>
        <v>3761.7317229069686</v>
      </c>
      <c r="AL52" s="88">
        <f t="shared" si="37"/>
        <v>3990.0451759826701</v>
      </c>
      <c r="AM52" s="88">
        <f t="shared" si="37"/>
        <v>4005.0699156851506</v>
      </c>
      <c r="AN52" s="88">
        <f t="shared" si="37"/>
        <v>4072.0101409229947</v>
      </c>
      <c r="AO52" s="88">
        <f t="shared" si="37"/>
        <v>4009.8683354739405</v>
      </c>
      <c r="AP52" s="88">
        <f t="shared" si="37"/>
        <v>3930.8779448154578</v>
      </c>
      <c r="AQ52" s="88">
        <f t="shared" si="37"/>
        <v>3829.8718246335479</v>
      </c>
      <c r="AR52" s="88">
        <f t="shared" si="37"/>
        <v>3648.1659186072147</v>
      </c>
      <c r="AS52" s="88">
        <f t="shared" si="37"/>
        <v>3618.6268270180158</v>
      </c>
      <c r="AT52" s="88">
        <f t="shared" si="37"/>
        <v>3607.9898540332742</v>
      </c>
      <c r="AU52" s="278">
        <f t="shared" si="37"/>
        <v>3720.406996680771</v>
      </c>
      <c r="AW52" s="128">
        <f t="shared" ref="AW52:BC52" si="38">AW51-AW53-AW54</f>
        <v>2026.6621281288908</v>
      </c>
      <c r="AX52" s="128">
        <f t="shared" si="38"/>
        <v>2070.328014802948</v>
      </c>
      <c r="AY52" s="128">
        <f t="shared" si="38"/>
        <v>2292.8292025511651</v>
      </c>
      <c r="AZ52" s="128">
        <f t="shared" si="38"/>
        <v>3126.8287899048064</v>
      </c>
      <c r="BA52" s="128">
        <f t="shared" si="38"/>
        <v>3761.7317229069686</v>
      </c>
      <c r="BB52" s="128">
        <f t="shared" si="38"/>
        <v>4005.0699156851506</v>
      </c>
      <c r="BC52" s="278">
        <f t="shared" si="38"/>
        <v>4009.8683354739405</v>
      </c>
      <c r="BD52" s="124"/>
      <c r="BE52" s="124"/>
      <c r="BF52" s="123"/>
      <c r="BI52" s="46">
        <v>0</v>
      </c>
      <c r="BJ52" s="46">
        <v>0</v>
      </c>
      <c r="BK52" s="46">
        <v>0</v>
      </c>
      <c r="BL52" s="46">
        <v>0</v>
      </c>
      <c r="BM52" s="46">
        <v>0</v>
      </c>
      <c r="BN52" s="46"/>
      <c r="BQ52" s="128">
        <f>BQ51-BQ53-BQ54</f>
        <v>3232.3687034034565</v>
      </c>
      <c r="BW52" s="249"/>
      <c r="BX52" s="249"/>
    </row>
    <row r="53" spans="1:76">
      <c r="A53" s="35" t="s">
        <v>112</v>
      </c>
      <c r="B53" s="240" t="s">
        <v>130</v>
      </c>
      <c r="C53" s="88">
        <v>11.04429991409989</v>
      </c>
      <c r="D53" s="88">
        <v>4.3860756298278387</v>
      </c>
      <c r="E53" s="88">
        <v>10.685011556693087</v>
      </c>
      <c r="F53" s="88">
        <f>'Historical Financials THB_EN'!F53/'Historical Financials USD_EN'!$F$9</f>
        <v>31.860204305531855</v>
      </c>
      <c r="G53" s="88">
        <v>62.379273731153113</v>
      </c>
      <c r="H53" s="88">
        <v>86.667839705613403</v>
      </c>
      <c r="I53" s="88">
        <v>77.016552844348553</v>
      </c>
      <c r="J53" s="88">
        <v>58.904161146112862</v>
      </c>
      <c r="K53" s="88">
        <f>AM53</f>
        <v>216.25914098083805</v>
      </c>
      <c r="L53" s="122">
        <f>AQ53</f>
        <v>280.40611527492206</v>
      </c>
      <c r="M53" s="122">
        <f>AU53</f>
        <v>298.05773526738602</v>
      </c>
      <c r="N53" s="122">
        <f>AQ53</f>
        <v>280.40611527492206</v>
      </c>
      <c r="O53" s="122">
        <f>AU53</f>
        <v>298.05773526738602</v>
      </c>
      <c r="P53" s="88">
        <v>11.297063991674772</v>
      </c>
      <c r="Q53" s="88">
        <v>12.714869036948512</v>
      </c>
      <c r="R53" s="88">
        <v>16.154912123654459</v>
      </c>
      <c r="S53" s="88">
        <v>32.37206524124143</v>
      </c>
      <c r="T53" s="88">
        <v>34.649600356717237</v>
      </c>
      <c r="U53" s="88">
        <v>68.324462823166328</v>
      </c>
      <c r="V53" s="88">
        <v>63.107986223455498</v>
      </c>
      <c r="W53" s="88">
        <f>G52:G53</f>
        <v>62.379273731153113</v>
      </c>
      <c r="X53" s="88">
        <v>54.558415958549347</v>
      </c>
      <c r="Y53" s="88">
        <v>60.791638047417166</v>
      </c>
      <c r="Z53" s="88">
        <v>87.878447934538741</v>
      </c>
      <c r="AA53" s="88">
        <v>86.667839705613403</v>
      </c>
      <c r="AB53" s="88">
        <v>89.383442302889975</v>
      </c>
      <c r="AC53" s="88">
        <v>86.980290049516483</v>
      </c>
      <c r="AD53" s="88">
        <v>87.598465701630261</v>
      </c>
      <c r="AE53" s="88">
        <f>I53</f>
        <v>77.016552844348553</v>
      </c>
      <c r="AF53" s="88">
        <v>76.469995732958679</v>
      </c>
      <c r="AG53" s="88">
        <f>'Historical Financials THB_EN'!AG53/AG$9</f>
        <v>59.116828987613232</v>
      </c>
      <c r="AH53" s="88">
        <f>'Historical Financials THB_EN'!AH53/AH$9</f>
        <v>60.125807650351824</v>
      </c>
      <c r="AI53" s="88">
        <f>J53</f>
        <v>58.904161146112862</v>
      </c>
      <c r="AJ53" s="88">
        <f>'Historical Financials THB_EN'!AJ53/AJ$9</f>
        <v>57.209766968282324</v>
      </c>
      <c r="AK53" s="88">
        <v>94.708296148001637</v>
      </c>
      <c r="AL53" s="88">
        <v>180.65316941610661</v>
      </c>
      <c r="AM53" s="88">
        <v>216.25914098083805</v>
      </c>
      <c r="AN53" s="88">
        <v>263.92745436427481</v>
      </c>
      <c r="AO53" s="88">
        <v>250.21305522877407</v>
      </c>
      <c r="AP53" s="88">
        <v>306.79186320561979</v>
      </c>
      <c r="AQ53" s="88">
        <v>280.40611527492206</v>
      </c>
      <c r="AR53" s="88">
        <v>297.29260021058303</v>
      </c>
      <c r="AS53" s="88">
        <v>283.25142033958662</v>
      </c>
      <c r="AT53" s="88">
        <v>297.37019827594372</v>
      </c>
      <c r="AU53" s="278">
        <v>298.05773526738602</v>
      </c>
      <c r="AW53" s="128">
        <f>AC53</f>
        <v>86.980290049516483</v>
      </c>
      <c r="AX53" s="128">
        <f>AE53</f>
        <v>77.016552844348553</v>
      </c>
      <c r="AY53" s="128">
        <f>AG53</f>
        <v>59.116828987613232</v>
      </c>
      <c r="AZ53" s="128">
        <f>AI53</f>
        <v>58.904161146112862</v>
      </c>
      <c r="BA53" s="128">
        <f>AK53</f>
        <v>94.708296148001637</v>
      </c>
      <c r="BB53" s="128">
        <f>AM53</f>
        <v>216.25914098083805</v>
      </c>
      <c r="BC53" s="278">
        <f>AO53</f>
        <v>250.21305522877407</v>
      </c>
      <c r="BD53" s="124"/>
      <c r="BE53" s="124"/>
      <c r="BF53" s="123"/>
      <c r="BI53" s="46">
        <v>0</v>
      </c>
      <c r="BJ53" s="46">
        <v>0</v>
      </c>
      <c r="BK53" s="46">
        <v>0</v>
      </c>
      <c r="BL53" s="46">
        <v>0</v>
      </c>
      <c r="BM53" s="46">
        <v>0</v>
      </c>
      <c r="BN53" s="46"/>
      <c r="BQ53" s="177">
        <v>306.79186323023629</v>
      </c>
      <c r="BW53" s="249"/>
      <c r="BX53" s="249"/>
    </row>
    <row r="54" spans="1:76">
      <c r="A54" s="35" t="s">
        <v>113</v>
      </c>
      <c r="B54" s="240" t="s">
        <v>130</v>
      </c>
      <c r="C54" s="88">
        <v>0</v>
      </c>
      <c r="D54" s="88">
        <v>0</v>
      </c>
      <c r="E54" s="88">
        <v>0</v>
      </c>
      <c r="F54" s="88">
        <v>0</v>
      </c>
      <c r="G54" s="88">
        <v>451.23537520917392</v>
      </c>
      <c r="H54" s="88">
        <v>412.15430911700651</v>
      </c>
      <c r="I54" s="88">
        <v>415.12088795362638</v>
      </c>
      <c r="J54" s="88">
        <v>455.13042786459368</v>
      </c>
      <c r="K54" s="88">
        <f>AM54</f>
        <v>458.37175184438729</v>
      </c>
      <c r="L54" s="122">
        <f>AQ54</f>
        <v>471.77717715725936</v>
      </c>
      <c r="M54" s="122">
        <f>AU54</f>
        <v>496.21161829870397</v>
      </c>
      <c r="N54" s="122">
        <f>AQ54</f>
        <v>471.77717715725936</v>
      </c>
      <c r="O54" s="122">
        <f>AU54</f>
        <v>496.21161829870397</v>
      </c>
      <c r="P54" s="88">
        <v>0</v>
      </c>
      <c r="Q54" s="88">
        <v>0</v>
      </c>
      <c r="R54" s="88">
        <v>0</v>
      </c>
      <c r="S54" s="88">
        <v>0</v>
      </c>
      <c r="T54" s="88">
        <v>0</v>
      </c>
      <c r="U54" s="88">
        <v>0</v>
      </c>
      <c r="V54" s="88">
        <v>0</v>
      </c>
      <c r="W54" s="88">
        <v>451.23537520917392</v>
      </c>
      <c r="X54" s="88">
        <v>456.8891409647029</v>
      </c>
      <c r="Y54" s="88">
        <v>440.36355347516638</v>
      </c>
      <c r="Z54" s="88">
        <v>408.96989994445914</v>
      </c>
      <c r="AA54" s="88">
        <v>412.15430911700651</v>
      </c>
      <c r="AB54" s="88">
        <v>422.08881018865361</v>
      </c>
      <c r="AC54" s="88">
        <v>422.7966867726733</v>
      </c>
      <c r="AD54" s="88">
        <v>428.64884336842471</v>
      </c>
      <c r="AE54" s="88">
        <f>I54</f>
        <v>415.12088795362638</v>
      </c>
      <c r="AF54" s="88">
        <v>431.75700505949186</v>
      </c>
      <c r="AG54" s="88">
        <f>'Historical Financials THB_EN'!AG54/AG$9</f>
        <v>437.71215055942366</v>
      </c>
      <c r="AH54" s="88">
        <f>'Historical Financials THB_EN'!AH54/AH$9</f>
        <v>445.75322760455998</v>
      </c>
      <c r="AI54" s="88">
        <f>J54</f>
        <v>455.13042786459368</v>
      </c>
      <c r="AJ54" s="88">
        <f>'Historical Financials THB_EN'!AJ54/AJ$9</f>
        <v>476.24767064338272</v>
      </c>
      <c r="AK54" s="88">
        <v>448.45727103885764</v>
      </c>
      <c r="AL54" s="88">
        <v>458.98279980004077</v>
      </c>
      <c r="AM54" s="88">
        <v>458.37175184438729</v>
      </c>
      <c r="AN54" s="88">
        <v>467.56608417657657</v>
      </c>
      <c r="AO54" s="88">
        <v>483.7993384139499</v>
      </c>
      <c r="AP54" s="88">
        <v>486.20948682494389</v>
      </c>
      <c r="AQ54" s="88">
        <v>471.77717715725936</v>
      </c>
      <c r="AR54" s="88">
        <v>456.20479198805066</v>
      </c>
      <c r="AS54" s="88">
        <v>482.50297016882212</v>
      </c>
      <c r="AT54" s="88">
        <v>470.80690759652407</v>
      </c>
      <c r="AU54" s="278">
        <v>496.21161829870397</v>
      </c>
      <c r="AW54" s="128">
        <f>AC54</f>
        <v>422.7966867726733</v>
      </c>
      <c r="AX54" s="128">
        <f>AE54</f>
        <v>415.12088795362638</v>
      </c>
      <c r="AY54" s="128">
        <f>AG54</f>
        <v>437.71215055942366</v>
      </c>
      <c r="AZ54" s="128">
        <f>AI54</f>
        <v>455.13042786459368</v>
      </c>
      <c r="BA54" s="128">
        <f>AK54</f>
        <v>448.45727103885764</v>
      </c>
      <c r="BB54" s="128">
        <f>AM54</f>
        <v>458.37175184438729</v>
      </c>
      <c r="BC54" s="278">
        <f>AO54</f>
        <v>483.7993384139499</v>
      </c>
      <c r="BD54" s="124"/>
      <c r="BE54" s="124"/>
      <c r="BF54" s="123"/>
      <c r="BI54" s="46">
        <v>0</v>
      </c>
      <c r="BJ54" s="46">
        <v>0</v>
      </c>
      <c r="BK54" s="46">
        <v>0</v>
      </c>
      <c r="BL54" s="46">
        <v>0</v>
      </c>
      <c r="BM54" s="46">
        <v>0</v>
      </c>
      <c r="BN54" s="46"/>
      <c r="BQ54" s="128">
        <v>486.20948682494389</v>
      </c>
      <c r="BW54" s="249"/>
      <c r="BX54" s="249"/>
    </row>
    <row r="55" spans="1:76">
      <c r="A55" s="35" t="s">
        <v>114</v>
      </c>
      <c r="B55" s="240" t="s">
        <v>115</v>
      </c>
      <c r="C55" s="71">
        <f t="shared" ref="C55:Z55" si="39">C50/C51</f>
        <v>0.93185695232778165</v>
      </c>
      <c r="D55" s="71">
        <f t="shared" si="39"/>
        <v>0.62996664462971796</v>
      </c>
      <c r="E55" s="71">
        <f t="shared" si="39"/>
        <v>1.2562815178148783</v>
      </c>
      <c r="F55" s="71">
        <f t="shared" si="39"/>
        <v>1.2077649819457192</v>
      </c>
      <c r="G55" s="71">
        <f t="shared" si="39"/>
        <v>0.77755073665333696</v>
      </c>
      <c r="H55" s="71">
        <f t="shared" si="39"/>
        <v>0.81125988941418303</v>
      </c>
      <c r="I55" s="71">
        <f t="shared" si="39"/>
        <v>0.88262754767647278</v>
      </c>
      <c r="J55" s="71">
        <f t="shared" si="39"/>
        <v>0.53800152497171072</v>
      </c>
      <c r="K55" s="71">
        <f t="shared" si="39"/>
        <v>0.60473449309286975</v>
      </c>
      <c r="L55" s="72">
        <f t="shared" si="39"/>
        <v>0.66331049055181568</v>
      </c>
      <c r="M55" s="149">
        <f t="shared" si="39"/>
        <v>1.2354161955586016</v>
      </c>
      <c r="N55" s="72">
        <f t="shared" si="39"/>
        <v>0.66331049055181568</v>
      </c>
      <c r="O55" s="149">
        <f t="shared" si="39"/>
        <v>1.2354161955586018</v>
      </c>
      <c r="P55" s="71">
        <f t="shared" si="39"/>
        <v>1.2578508527348466</v>
      </c>
      <c r="Q55" s="71">
        <f t="shared" si="39"/>
        <v>1.2303589415150737</v>
      </c>
      <c r="R55" s="71">
        <f t="shared" si="39"/>
        <v>1.2107825795792326</v>
      </c>
      <c r="S55" s="71">
        <f t="shared" si="39"/>
        <v>1.1855436998238409</v>
      </c>
      <c r="T55" s="71">
        <f t="shared" si="39"/>
        <v>1.2070800957355428</v>
      </c>
      <c r="U55" s="71">
        <f t="shared" si="39"/>
        <v>1.1607720514982007</v>
      </c>
      <c r="V55" s="71">
        <f t="shared" si="39"/>
        <v>1.1674441478894753</v>
      </c>
      <c r="W55" s="71">
        <f t="shared" si="39"/>
        <v>0.77755073665333696</v>
      </c>
      <c r="X55" s="71">
        <f t="shared" si="39"/>
        <v>0.73020020190858226</v>
      </c>
      <c r="Y55" s="71">
        <f t="shared" si="39"/>
        <v>0.8489419211266408</v>
      </c>
      <c r="Z55" s="71">
        <f t="shared" si="39"/>
        <v>0.82266011838719633</v>
      </c>
      <c r="AA55" s="71">
        <f>AA50/AA51</f>
        <v>0.81125988941418303</v>
      </c>
      <c r="AB55" s="71">
        <f>AB50/AB51</f>
        <v>0.75214319933388241</v>
      </c>
      <c r="AC55" s="71">
        <f t="shared" ref="AC55:AU55" si="40">AC50/AC51</f>
        <v>0.98953302727421022</v>
      </c>
      <c r="AD55" s="71">
        <f t="shared" si="40"/>
        <v>0.90727119589996585</v>
      </c>
      <c r="AE55" s="71">
        <f t="shared" si="40"/>
        <v>0.88262754767647278</v>
      </c>
      <c r="AF55" s="71">
        <f t="shared" si="40"/>
        <v>0.80213446759384532</v>
      </c>
      <c r="AG55" s="71">
        <f t="shared" si="40"/>
        <v>0.83957029101907754</v>
      </c>
      <c r="AH55" s="71">
        <f t="shared" si="40"/>
        <v>0.57009835907629536</v>
      </c>
      <c r="AI55" s="71">
        <f t="shared" si="40"/>
        <v>0.53800152497171072</v>
      </c>
      <c r="AJ55" s="71">
        <f t="shared" si="40"/>
        <v>0.39312571353347869</v>
      </c>
      <c r="AK55" s="71">
        <f t="shared" si="40"/>
        <v>0.45178614399823058</v>
      </c>
      <c r="AL55" s="71">
        <f t="shared" si="40"/>
        <v>0.5278208238010349</v>
      </c>
      <c r="AM55" s="71">
        <f t="shared" si="40"/>
        <v>0.60473449309286975</v>
      </c>
      <c r="AN55" s="71">
        <f t="shared" si="40"/>
        <v>0.64685907362599437</v>
      </c>
      <c r="AO55" s="71">
        <f t="shared" si="40"/>
        <v>0.64691356955968304</v>
      </c>
      <c r="AP55" s="71">
        <f t="shared" si="40"/>
        <v>0.60572278192649043</v>
      </c>
      <c r="AQ55" s="71">
        <f t="shared" si="40"/>
        <v>0.66331049055181568</v>
      </c>
      <c r="AR55" s="71">
        <f t="shared" si="40"/>
        <v>1.3456792919484273</v>
      </c>
      <c r="AS55" s="71">
        <f t="shared" si="40"/>
        <v>1.3220750205377572</v>
      </c>
      <c r="AT55" s="71">
        <f t="shared" si="40"/>
        <v>1.2908820038963902</v>
      </c>
      <c r="AU55" s="265">
        <f t="shared" si="40"/>
        <v>1.2354161955586018</v>
      </c>
      <c r="AW55" s="46">
        <f t="shared" ref="AW55:BC55" si="41">AW50/AW51</f>
        <v>0.98953302727421022</v>
      </c>
      <c r="AX55" s="46">
        <f t="shared" si="41"/>
        <v>0.88262754767647278</v>
      </c>
      <c r="AY55" s="46">
        <f t="shared" si="41"/>
        <v>0.83957029101907754</v>
      </c>
      <c r="AZ55" s="46">
        <f t="shared" si="41"/>
        <v>0.53800152497171072</v>
      </c>
      <c r="BA55" s="46">
        <f t="shared" si="41"/>
        <v>0.45178614399823058</v>
      </c>
      <c r="BB55" s="46">
        <f t="shared" si="41"/>
        <v>0.60473449309286975</v>
      </c>
      <c r="BC55" s="333">
        <f t="shared" si="41"/>
        <v>0.64691356955968304</v>
      </c>
      <c r="BD55" s="182"/>
      <c r="BE55" s="182"/>
      <c r="BF55" s="184"/>
      <c r="BI55" s="46">
        <v>0</v>
      </c>
      <c r="BJ55" s="46">
        <v>0</v>
      </c>
      <c r="BK55" s="46">
        <v>0</v>
      </c>
      <c r="BL55" s="46">
        <v>0</v>
      </c>
      <c r="BM55" s="46">
        <v>0</v>
      </c>
      <c r="BN55" s="46"/>
      <c r="BQ55" s="46">
        <f>BQ50/BQ51</f>
        <v>0.69283506436185494</v>
      </c>
      <c r="BW55" s="249"/>
      <c r="BX55" s="249"/>
    </row>
    <row r="56" spans="1:76">
      <c r="A56" s="35" t="s">
        <v>116</v>
      </c>
      <c r="B56" s="240" t="s">
        <v>130</v>
      </c>
      <c r="C56" s="105">
        <f>C51+C50</f>
        <v>2065.7484088579931</v>
      </c>
      <c r="D56" s="105">
        <f>D51+D50</f>
        <v>3022.4989851539231</v>
      </c>
      <c r="E56" s="105">
        <f>E51+E50</f>
        <v>4166.4785047047453</v>
      </c>
      <c r="F56" s="105">
        <f>F51+F50</f>
        <v>4066.1881333125439</v>
      </c>
      <c r="G56" s="105">
        <f>G51+G50</f>
        <v>4023.3718104319632</v>
      </c>
      <c r="H56" s="105">
        <f t="shared" ref="H56:AP56" si="42">H51+H50</f>
        <v>4163.3472783637717</v>
      </c>
      <c r="I56" s="105">
        <f t="shared" si="42"/>
        <v>4824.1680566836403</v>
      </c>
      <c r="J56" s="105">
        <f t="shared" si="42"/>
        <v>5599.6534289857145</v>
      </c>
      <c r="K56" s="105">
        <f t="shared" si="42"/>
        <v>7509.6773047711913</v>
      </c>
      <c r="L56" s="106">
        <f t="shared" si="42"/>
        <v>7621.3803445020549</v>
      </c>
      <c r="M56" s="122">
        <f t="shared" si="42"/>
        <v>10092.180631047231</v>
      </c>
      <c r="N56" s="106">
        <f t="shared" si="42"/>
        <v>7621.3803445020549</v>
      </c>
      <c r="O56" s="122">
        <f t="shared" si="42"/>
        <v>10092.180631047231</v>
      </c>
      <c r="P56" s="105">
        <f t="shared" si="42"/>
        <v>4160.5823689000354</v>
      </c>
      <c r="Q56" s="105">
        <f t="shared" si="42"/>
        <v>4101.0628215608194</v>
      </c>
      <c r="R56" s="105">
        <f t="shared" si="42"/>
        <v>4138.4018481369822</v>
      </c>
      <c r="S56" s="105">
        <f t="shared" si="42"/>
        <v>4100.7093563917824</v>
      </c>
      <c r="T56" s="105">
        <f t="shared" si="42"/>
        <v>4102.7810414337428</v>
      </c>
      <c r="U56" s="105">
        <f t="shared" si="42"/>
        <v>4133.0302560013133</v>
      </c>
      <c r="V56" s="105">
        <f t="shared" si="42"/>
        <v>4029.1042456014957</v>
      </c>
      <c r="W56" s="105">
        <f t="shared" si="42"/>
        <v>4023.3718104319632</v>
      </c>
      <c r="X56" s="105">
        <f t="shared" si="42"/>
        <v>3829.812980009815</v>
      </c>
      <c r="Y56" s="105">
        <f t="shared" si="42"/>
        <v>4347.8716361973311</v>
      </c>
      <c r="Z56" s="105">
        <f t="shared" si="42"/>
        <v>4213.7249590687506</v>
      </c>
      <c r="AA56" s="105">
        <f t="shared" si="42"/>
        <v>4163.3472783637717</v>
      </c>
      <c r="AB56" s="105">
        <f t="shared" si="42"/>
        <v>4290.6226122629614</v>
      </c>
      <c r="AC56" s="105">
        <f t="shared" si="42"/>
        <v>5046.329370970012</v>
      </c>
      <c r="AD56" s="105">
        <f t="shared" si="42"/>
        <v>4905.5247219705489</v>
      </c>
      <c r="AE56" s="105">
        <f t="shared" si="42"/>
        <v>4824.1680566836403</v>
      </c>
      <c r="AF56" s="105">
        <f t="shared" si="42"/>
        <v>4887.9900903207672</v>
      </c>
      <c r="AG56" s="105">
        <f t="shared" si="42"/>
        <v>5131.7723138861402</v>
      </c>
      <c r="AH56" s="105">
        <f t="shared" si="42"/>
        <v>5205.7934614631431</v>
      </c>
      <c r="AI56" s="105">
        <f t="shared" si="42"/>
        <v>5599.6534289857145</v>
      </c>
      <c r="AJ56" s="105">
        <f t="shared" si="42"/>
        <v>5705.6821449051267</v>
      </c>
      <c r="AK56" s="105">
        <f t="shared" si="42"/>
        <v>6249.7902370937509</v>
      </c>
      <c r="AL56" s="105">
        <f t="shared" si="42"/>
        <v>7073.3232611937765</v>
      </c>
      <c r="AM56" s="105">
        <f t="shared" si="42"/>
        <v>7509.6773047711913</v>
      </c>
      <c r="AN56" s="105">
        <f t="shared" si="42"/>
        <v>7910.6936197208852</v>
      </c>
      <c r="AO56" s="105">
        <f t="shared" si="42"/>
        <v>7812.7615451549191</v>
      </c>
      <c r="AP56" s="105">
        <f t="shared" si="42"/>
        <v>7585.2406028051009</v>
      </c>
      <c r="AQ56" s="105">
        <f>AQ51+AQ50</f>
        <v>7621.3803445020549</v>
      </c>
      <c r="AR56" s="105">
        <f>AR51+AR50</f>
        <v>10324.890478286434</v>
      </c>
      <c r="AS56" s="105">
        <f>AS51+AS50</f>
        <v>10180.862105733029</v>
      </c>
      <c r="AT56" s="105">
        <f>AT51+AT50</f>
        <v>10025.28213449404</v>
      </c>
      <c r="AU56" s="278">
        <f>AU51+AU50</f>
        <v>10092.180631047231</v>
      </c>
      <c r="AW56" s="98">
        <f t="shared" ref="AW56:BC56" si="43">AW51+AW50</f>
        <v>5046.329370970012</v>
      </c>
      <c r="AX56" s="98">
        <f t="shared" si="43"/>
        <v>4824.1680566836403</v>
      </c>
      <c r="AY56" s="98">
        <f t="shared" si="43"/>
        <v>5131.7723138861402</v>
      </c>
      <c r="AZ56" s="98">
        <f t="shared" si="43"/>
        <v>5599.6534289857145</v>
      </c>
      <c r="BA56" s="98">
        <f t="shared" si="43"/>
        <v>6249.7902370937509</v>
      </c>
      <c r="BB56" s="98">
        <f t="shared" si="43"/>
        <v>7509.6773047711913</v>
      </c>
      <c r="BC56" s="334">
        <f t="shared" si="43"/>
        <v>7812.7615451549191</v>
      </c>
      <c r="BD56" s="186"/>
      <c r="BE56" s="186"/>
      <c r="BF56" s="335"/>
      <c r="BI56" s="46">
        <v>0</v>
      </c>
      <c r="BJ56" s="46">
        <v>0</v>
      </c>
      <c r="BK56" s="46">
        <v>0</v>
      </c>
      <c r="BL56" s="46">
        <v>0</v>
      </c>
      <c r="BM56" s="46">
        <v>0</v>
      </c>
      <c r="BN56" s="46"/>
      <c r="BQ56" s="98">
        <f>BQ51+BQ50</f>
        <v>6814.2875735269345</v>
      </c>
      <c r="BW56" s="249"/>
      <c r="BX56" s="249"/>
    </row>
    <row r="57" spans="1:76" s="342" customFormat="1" hidden="1" outlineLevel="1">
      <c r="A57" s="336" t="s">
        <v>136</v>
      </c>
      <c r="B57" s="337" t="s">
        <v>137</v>
      </c>
      <c r="C57" s="338">
        <f t="shared" ref="C57:M57" si="44">C56/C4</f>
        <v>633.66515609140902</v>
      </c>
      <c r="D57" s="338">
        <f t="shared" si="44"/>
        <v>550.1454286774524</v>
      </c>
      <c r="E57" s="338">
        <f t="shared" si="44"/>
        <v>614.52485320128983</v>
      </c>
      <c r="F57" s="338">
        <f t="shared" si="44"/>
        <v>578.48742827038609</v>
      </c>
      <c r="G57" s="338">
        <f t="shared" si="44"/>
        <v>535.73526104287123</v>
      </c>
      <c r="H57" s="338">
        <f t="shared" si="44"/>
        <v>474.40146745257198</v>
      </c>
      <c r="I57" s="338">
        <f t="shared" si="44"/>
        <v>460.74723373276134</v>
      </c>
      <c r="J57" s="338">
        <f t="shared" si="44"/>
        <v>523.72535232392238</v>
      </c>
      <c r="K57" s="338">
        <f t="shared" si="44"/>
        <v>575.20293787701337</v>
      </c>
      <c r="L57" s="339">
        <f t="shared" si="44"/>
        <v>514.32124023707365</v>
      </c>
      <c r="M57" s="339">
        <f t="shared" si="44"/>
        <v>583.52432392904416</v>
      </c>
      <c r="N57" s="339"/>
      <c r="O57" s="339"/>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1"/>
      <c r="AW57" s="191"/>
      <c r="AX57" s="191"/>
      <c r="AY57" s="191"/>
      <c r="AZ57" s="191"/>
      <c r="BA57" s="191"/>
      <c r="BB57" s="191"/>
      <c r="BC57" s="343"/>
      <c r="BD57" s="193"/>
      <c r="BE57" s="193"/>
      <c r="BF57" s="207"/>
      <c r="BG57" s="344"/>
      <c r="BH57" s="344"/>
      <c r="BI57" s="46">
        <v>0</v>
      </c>
      <c r="BJ57" s="46">
        <v>0</v>
      </c>
      <c r="BK57" s="46">
        <v>0</v>
      </c>
      <c r="BL57" s="46">
        <v>0</v>
      </c>
      <c r="BM57" s="46">
        <v>0</v>
      </c>
      <c r="BN57" s="46"/>
      <c r="BQ57" s="193"/>
      <c r="BW57" s="249"/>
      <c r="BX57" s="249"/>
    </row>
    <row r="58" spans="1:76" collapsed="1">
      <c r="A58" s="35"/>
      <c r="B58" s="240"/>
      <c r="C58" s="105"/>
      <c r="D58" s="105"/>
      <c r="E58" s="105"/>
      <c r="F58" s="105"/>
      <c r="G58" s="105"/>
      <c r="H58" s="105"/>
      <c r="I58" s="105"/>
      <c r="J58" s="105"/>
      <c r="K58" s="105"/>
      <c r="L58" s="345"/>
      <c r="M58" s="345"/>
      <c r="N58" s="345"/>
      <c r="O58" s="34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273"/>
      <c r="AY58" s="8"/>
      <c r="AZ58" s="8"/>
      <c r="BA58" s="8"/>
      <c r="BB58" s="8"/>
      <c r="BC58" s="346"/>
      <c r="BD58" s="196"/>
      <c r="BE58" s="196"/>
      <c r="BF58" s="234"/>
      <c r="BI58" s="46">
        <v>0</v>
      </c>
      <c r="BJ58" s="46">
        <v>0</v>
      </c>
      <c r="BK58" s="46">
        <v>0</v>
      </c>
      <c r="BL58" s="46">
        <v>0</v>
      </c>
      <c r="BM58" s="46">
        <v>0</v>
      </c>
      <c r="BN58" s="46"/>
      <c r="BQ58" s="196"/>
      <c r="BW58" s="249"/>
      <c r="BX58" s="249"/>
    </row>
    <row r="59" spans="1:76" s="237" customFormat="1" ht="26">
      <c r="A59" s="80" t="s">
        <v>117</v>
      </c>
      <c r="B59" s="271"/>
      <c r="C59" s="82"/>
      <c r="D59" s="82"/>
      <c r="E59" s="82"/>
      <c r="F59" s="82"/>
      <c r="G59" s="82"/>
      <c r="H59" s="82"/>
      <c r="I59" s="82"/>
      <c r="J59" s="82"/>
      <c r="K59" s="82"/>
      <c r="L59" s="83"/>
      <c r="M59" s="83"/>
      <c r="N59" s="83"/>
      <c r="O59" s="83"/>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272"/>
      <c r="AW59" s="31"/>
      <c r="AX59" s="31"/>
      <c r="AY59" s="31"/>
      <c r="AZ59" s="31"/>
      <c r="BA59" s="31"/>
      <c r="BB59" s="31"/>
      <c r="BC59" s="238"/>
      <c r="BD59" s="32"/>
      <c r="BE59" s="32"/>
      <c r="BF59" s="239"/>
      <c r="BG59" s="30"/>
      <c r="BH59" s="30"/>
      <c r="BI59" s="46">
        <v>0</v>
      </c>
      <c r="BJ59" s="46">
        <v>0</v>
      </c>
      <c r="BK59" s="46">
        <v>0</v>
      </c>
      <c r="BL59" s="46">
        <v>0</v>
      </c>
      <c r="BM59" s="46">
        <v>0</v>
      </c>
      <c r="BN59" s="46"/>
      <c r="BQ59" s="32"/>
      <c r="BW59" s="249"/>
      <c r="BX59" s="249"/>
    </row>
    <row r="60" spans="1:76">
      <c r="A60" s="169" t="s">
        <v>0</v>
      </c>
      <c r="B60" s="240" t="s">
        <v>130</v>
      </c>
      <c r="C60" s="88">
        <f t="shared" ref="C60:M60" si="45">C15</f>
        <v>397.42885199797178</v>
      </c>
      <c r="D60" s="88">
        <f t="shared" si="45"/>
        <v>553.95371852544827</v>
      </c>
      <c r="E60" s="88">
        <f t="shared" si="45"/>
        <v>461.31942145290526</v>
      </c>
      <c r="F60" s="88">
        <f t="shared" si="45"/>
        <v>477.81732825296655</v>
      </c>
      <c r="G60" s="88">
        <f t="shared" si="45"/>
        <v>568.2826667683745</v>
      </c>
      <c r="H60" s="88">
        <f t="shared" si="45"/>
        <v>640.42140834613429</v>
      </c>
      <c r="I60" s="88">
        <f t="shared" si="45"/>
        <v>775.45759419058766</v>
      </c>
      <c r="J60" s="88">
        <f t="shared" si="45"/>
        <v>1004.2450850368494</v>
      </c>
      <c r="K60" s="88">
        <f t="shared" si="45"/>
        <v>1441.4048154345535</v>
      </c>
      <c r="L60" s="122">
        <f t="shared" si="45"/>
        <v>1146.8000054353004</v>
      </c>
      <c r="M60" s="122">
        <f t="shared" si="45"/>
        <v>1113.5520708658132</v>
      </c>
      <c r="N60" s="122">
        <f>SUM(AN60:AQ60)</f>
        <v>1146.8000054353004</v>
      </c>
      <c r="O60" s="122">
        <f>SUM(AR60:AU60)</f>
        <v>1113.5520708658128</v>
      </c>
      <c r="P60" s="88">
        <f t="shared" ref="P60:AH60" si="46">P15</f>
        <v>91.557287036988996</v>
      </c>
      <c r="Q60" s="88">
        <f t="shared" si="46"/>
        <v>132.95544735590909</v>
      </c>
      <c r="R60" s="88">
        <f t="shared" si="46"/>
        <v>127.30929224791949</v>
      </c>
      <c r="S60" s="88">
        <f t="shared" si="46"/>
        <v>125.99530161214834</v>
      </c>
      <c r="T60" s="88">
        <f t="shared" si="46"/>
        <v>139.73673381266647</v>
      </c>
      <c r="U60" s="88">
        <f t="shared" si="46"/>
        <v>153.00190201054238</v>
      </c>
      <c r="V60" s="88">
        <f t="shared" si="46"/>
        <v>135.71271579048877</v>
      </c>
      <c r="W60" s="88">
        <f t="shared" si="46"/>
        <v>139.8313151546765</v>
      </c>
      <c r="X60" s="88">
        <f t="shared" si="46"/>
        <v>145.83525829447248</v>
      </c>
      <c r="Y60" s="88">
        <f t="shared" si="46"/>
        <v>187.12774380063289</v>
      </c>
      <c r="Z60" s="88">
        <f t="shared" si="46"/>
        <v>167.22499514455529</v>
      </c>
      <c r="AA60" s="88">
        <f t="shared" si="46"/>
        <v>140.23341110647354</v>
      </c>
      <c r="AB60" s="88">
        <f t="shared" si="46"/>
        <v>134.76860136557323</v>
      </c>
      <c r="AC60" s="88">
        <f t="shared" si="46"/>
        <v>219.09517624800907</v>
      </c>
      <c r="AD60" s="88">
        <f t="shared" si="46"/>
        <v>216.67175167448752</v>
      </c>
      <c r="AE60" s="88">
        <f t="shared" si="46"/>
        <v>204.92206490251792</v>
      </c>
      <c r="AF60" s="88">
        <f t="shared" si="46"/>
        <v>218.80670292258026</v>
      </c>
      <c r="AG60" s="88">
        <f t="shared" si="46"/>
        <v>238.50753171692691</v>
      </c>
      <c r="AH60" s="88">
        <f t="shared" si="46"/>
        <v>291.24958753349239</v>
      </c>
      <c r="AI60" s="88">
        <f>J60-AF60-AG60-AH60</f>
        <v>255.68126286384989</v>
      </c>
      <c r="AJ60" s="88">
        <f t="shared" ref="AJ60:AQ60" si="47">AJ15</f>
        <v>326.22326700803973</v>
      </c>
      <c r="AK60" s="88">
        <f t="shared" si="47"/>
        <v>388.43675287149466</v>
      </c>
      <c r="AL60" s="88">
        <f t="shared" si="47"/>
        <v>408.94250676954834</v>
      </c>
      <c r="AM60" s="88">
        <f t="shared" si="47"/>
        <v>317.80228878547109</v>
      </c>
      <c r="AN60" s="88">
        <f t="shared" si="47"/>
        <v>303.69787721264333</v>
      </c>
      <c r="AO60" s="88">
        <f t="shared" si="47"/>
        <v>361.40675987990335</v>
      </c>
      <c r="AP60" s="88">
        <f t="shared" si="47"/>
        <v>281.09380402098111</v>
      </c>
      <c r="AQ60" s="88">
        <f t="shared" si="47"/>
        <v>200.60156432177257</v>
      </c>
      <c r="AR60" s="88">
        <v>303.7519626869103</v>
      </c>
      <c r="AS60" s="88">
        <f>AS15</f>
        <v>304.50580606962433</v>
      </c>
      <c r="AT60" s="88">
        <f>AT15</f>
        <v>250.61711103750221</v>
      </c>
      <c r="AU60" s="278">
        <f>AU15</f>
        <v>254.67719107177595</v>
      </c>
      <c r="AV60" s="34"/>
      <c r="AW60" s="128">
        <f t="shared" ref="AW60:BC60" si="48">AW15</f>
        <v>353.86377761358233</v>
      </c>
      <c r="AX60" s="128">
        <f t="shared" si="48"/>
        <v>421.59381657700544</v>
      </c>
      <c r="AY60" s="128">
        <f t="shared" si="48"/>
        <v>457.31423463950716</v>
      </c>
      <c r="AZ60" s="128">
        <f t="shared" si="48"/>
        <v>546.93085039734228</v>
      </c>
      <c r="BA60" s="128">
        <f t="shared" si="48"/>
        <v>714.66001987953439</v>
      </c>
      <c r="BB60" s="128">
        <f t="shared" si="48"/>
        <v>726.74479555501944</v>
      </c>
      <c r="BC60" s="278">
        <f t="shared" si="48"/>
        <v>665.10463709254668</v>
      </c>
      <c r="BD60" s="124"/>
      <c r="BE60" s="124"/>
      <c r="BF60" s="123"/>
      <c r="BG60" s="123"/>
      <c r="BH60" s="103"/>
      <c r="BI60" s="46">
        <v>0</v>
      </c>
      <c r="BJ60" s="46">
        <v>0</v>
      </c>
      <c r="BK60" s="46">
        <v>0</v>
      </c>
      <c r="BL60" s="46">
        <v>0</v>
      </c>
      <c r="BM60" s="46">
        <v>0</v>
      </c>
      <c r="BN60" s="46"/>
      <c r="BQ60" s="124"/>
      <c r="BV60" s="34"/>
      <c r="BW60" s="249"/>
      <c r="BX60" s="249"/>
    </row>
    <row r="61" spans="1:76" hidden="1">
      <c r="A61" s="157"/>
      <c r="B61" s="240"/>
      <c r="C61" s="88"/>
      <c r="D61" s="88"/>
      <c r="E61" s="88"/>
      <c r="F61" s="88"/>
      <c r="G61" s="88"/>
      <c r="H61" s="88"/>
      <c r="I61" s="88"/>
      <c r="J61" s="88"/>
      <c r="K61" s="88"/>
      <c r="L61" s="122"/>
      <c r="M61" s="122"/>
      <c r="N61" s="122"/>
      <c r="O61" s="122"/>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278"/>
      <c r="AV61" s="34"/>
      <c r="AW61" s="128"/>
      <c r="AX61" s="128"/>
      <c r="AY61" s="128"/>
      <c r="AZ61" s="128"/>
      <c r="BA61" s="128"/>
      <c r="BB61" s="128"/>
      <c r="BC61" s="278"/>
      <c r="BD61" s="124"/>
      <c r="BE61" s="124"/>
      <c r="BF61" s="123"/>
      <c r="BG61" s="123"/>
      <c r="BH61" s="103"/>
      <c r="BI61" s="46"/>
      <c r="BJ61" s="46"/>
      <c r="BK61" s="46"/>
      <c r="BL61" s="46"/>
      <c r="BM61" s="46"/>
      <c r="BN61" s="46"/>
      <c r="BQ61" s="124"/>
      <c r="BV61" s="34"/>
      <c r="BW61" s="249"/>
      <c r="BX61" s="249"/>
    </row>
    <row r="62" spans="1:76">
      <c r="A62" s="35" t="s">
        <v>10</v>
      </c>
      <c r="B62" s="240" t="s">
        <v>130</v>
      </c>
      <c r="C62" s="88">
        <f>C65-C60-C64</f>
        <v>-55.095192691978042</v>
      </c>
      <c r="D62" s="88">
        <f t="shared" ref="D62:I62" si="49">D65-D60-D64</f>
        <v>-239.7025113957414</v>
      </c>
      <c r="E62" s="88">
        <f t="shared" si="49"/>
        <v>58.016651258686856</v>
      </c>
      <c r="F62" s="88">
        <f t="shared" si="49"/>
        <v>-123.9056735171923</v>
      </c>
      <c r="G62" s="88">
        <f t="shared" si="49"/>
        <v>129.99412438465785</v>
      </c>
      <c r="H62" s="88">
        <f>H65-H60-H64</f>
        <v>101.56644112564025</v>
      </c>
      <c r="I62" s="88">
        <f t="shared" si="49"/>
        <v>-32.776046690003326</v>
      </c>
      <c r="J62" s="88">
        <f>J65-J60-J64</f>
        <v>-86.14740205441673</v>
      </c>
      <c r="K62" s="88">
        <f>K65-K60-K64</f>
        <v>-353.41295783529876</v>
      </c>
      <c r="L62" s="122">
        <f>L65-L60-L64</f>
        <v>273.48585773449946</v>
      </c>
      <c r="M62" s="122">
        <f>M65-M60-M64</f>
        <v>316.4494237229809</v>
      </c>
      <c r="N62" s="122">
        <f t="shared" ref="N62:N76" si="50">SUM(AN62:AQ62)</f>
        <v>273.48585773449946</v>
      </c>
      <c r="O62" s="122">
        <f t="shared" ref="O62:O76" si="51">SUM(AR62:AU62)</f>
        <v>316.44942372298135</v>
      </c>
      <c r="P62" s="88">
        <f>P65-P60-P64</f>
        <v>-18.422222408071331</v>
      </c>
      <c r="Q62" s="88">
        <f t="shared" ref="Q62:AM62" si="52">Q65-Q60-Q64</f>
        <v>15.448200191534733</v>
      </c>
      <c r="R62" s="88">
        <f t="shared" si="52"/>
        <v>-57.985822532564811</v>
      </c>
      <c r="S62" s="88">
        <f t="shared" si="52"/>
        <v>-62.945828768090259</v>
      </c>
      <c r="T62" s="88">
        <f t="shared" si="52"/>
        <v>6.1534444162922863</v>
      </c>
      <c r="U62" s="88">
        <f t="shared" si="52"/>
        <v>103.38648978268492</v>
      </c>
      <c r="V62" s="88">
        <f t="shared" si="52"/>
        <v>61.938474719487502</v>
      </c>
      <c r="W62" s="88">
        <f t="shared" si="52"/>
        <v>-41.414797659987087</v>
      </c>
      <c r="X62" s="88">
        <f t="shared" si="52"/>
        <v>130.96623409159852</v>
      </c>
      <c r="Y62" s="88">
        <f t="shared" si="52"/>
        <v>7.4209702390700514</v>
      </c>
      <c r="Z62" s="88">
        <f t="shared" si="52"/>
        <v>-94.38864274238874</v>
      </c>
      <c r="AA62" s="88">
        <f t="shared" si="52"/>
        <v>57.567879537360554</v>
      </c>
      <c r="AB62" s="88">
        <f t="shared" si="52"/>
        <v>6.4932156117025679</v>
      </c>
      <c r="AC62" s="88">
        <f t="shared" si="52"/>
        <v>-99.831785393002804</v>
      </c>
      <c r="AD62" s="88">
        <f t="shared" si="52"/>
        <v>82.961510692931768</v>
      </c>
      <c r="AE62" s="88">
        <f t="shared" si="52"/>
        <v>-22.398987601634982</v>
      </c>
      <c r="AF62" s="88">
        <f t="shared" si="52"/>
        <v>6.8612412121171209</v>
      </c>
      <c r="AG62" s="88">
        <f t="shared" si="52"/>
        <v>19.224163314566127</v>
      </c>
      <c r="AH62" s="88">
        <f t="shared" si="52"/>
        <v>-103.69571663649064</v>
      </c>
      <c r="AI62" s="88">
        <f t="shared" si="52"/>
        <v>-8.5370899446093382</v>
      </c>
      <c r="AJ62" s="88">
        <f t="shared" si="52"/>
        <v>-77.565806028885177</v>
      </c>
      <c r="AK62" s="88">
        <f t="shared" si="52"/>
        <v>-148.52306449504829</v>
      </c>
      <c r="AL62" s="88">
        <f t="shared" si="52"/>
        <v>-107.91310898074599</v>
      </c>
      <c r="AM62" s="88">
        <f t="shared" si="52"/>
        <v>-19.410978330619741</v>
      </c>
      <c r="AN62" s="88">
        <f>AN65-AN60-AN64</f>
        <v>-0.3022289375464311</v>
      </c>
      <c r="AO62" s="88">
        <f>AO65-AO60-AO64</f>
        <v>68.783126726167708</v>
      </c>
      <c r="AP62" s="88">
        <f>AP65-AP60-AP64</f>
        <v>127.75114801992589</v>
      </c>
      <c r="AQ62" s="88">
        <f>AQ65-AQ60-AQ64</f>
        <v>77.253811925952277</v>
      </c>
      <c r="AR62" s="88">
        <v>41.014268598330382</v>
      </c>
      <c r="AS62" s="88">
        <f>AS65-AS60-AS64</f>
        <v>8.6609643497875641</v>
      </c>
      <c r="AT62" s="88">
        <f>AT65-AT60-AT64</f>
        <v>112.06062092290466</v>
      </c>
      <c r="AU62" s="278">
        <f>AU65-AU60-AU64</f>
        <v>154.71356985195874</v>
      </c>
      <c r="AV62" s="34"/>
      <c r="AW62" s="128">
        <f t="shared" ref="AW62:BC62" si="53">AW63-AW60</f>
        <v>-93.338569781300293</v>
      </c>
      <c r="AX62" s="128">
        <f t="shared" si="53"/>
        <v>60.562523091296839</v>
      </c>
      <c r="AY62" s="128">
        <f t="shared" si="53"/>
        <v>26.085404526683192</v>
      </c>
      <c r="AZ62" s="128">
        <f t="shared" si="53"/>
        <v>-112.23280658110002</v>
      </c>
      <c r="BA62" s="128">
        <f t="shared" si="53"/>
        <v>-226.08887052393345</v>
      </c>
      <c r="BB62" s="128">
        <f t="shared" si="53"/>
        <v>-127.3240873113657</v>
      </c>
      <c r="BC62" s="278">
        <f t="shared" si="53"/>
        <v>68.480897788621292</v>
      </c>
      <c r="BD62" s="124"/>
      <c r="BE62" s="124"/>
      <c r="BF62" s="123"/>
      <c r="BG62" s="123"/>
      <c r="BH62" s="103"/>
      <c r="BI62" s="46">
        <v>0</v>
      </c>
      <c r="BJ62" s="46">
        <v>0</v>
      </c>
      <c r="BK62" s="46">
        <v>2.5635245037847199E-9</v>
      </c>
      <c r="BL62" s="46">
        <v>-2.5634108169469982E-9</v>
      </c>
      <c r="BM62" s="46">
        <v>0</v>
      </c>
      <c r="BN62" s="46"/>
      <c r="BQ62" s="124"/>
      <c r="BV62" s="34"/>
      <c r="BW62" s="249"/>
      <c r="BX62" s="249"/>
    </row>
    <row r="63" spans="1:76">
      <c r="A63" s="169" t="s">
        <v>11</v>
      </c>
      <c r="B63" s="240" t="s">
        <v>130</v>
      </c>
      <c r="C63" s="171">
        <f>C60+C62</f>
        <v>342.33365930599371</v>
      </c>
      <c r="D63" s="171">
        <f t="shared" ref="D63:AQ63" si="54">D60+D62</f>
        <v>314.25120712970687</v>
      </c>
      <c r="E63" s="171">
        <f t="shared" si="54"/>
        <v>519.33607271159212</v>
      </c>
      <c r="F63" s="171">
        <f t="shared" si="54"/>
        <v>353.91165473577428</v>
      </c>
      <c r="G63" s="171">
        <f t="shared" si="54"/>
        <v>698.27679115303238</v>
      </c>
      <c r="H63" s="171">
        <f t="shared" si="54"/>
        <v>741.98784947177455</v>
      </c>
      <c r="I63" s="171">
        <f t="shared" si="54"/>
        <v>742.68154750058432</v>
      </c>
      <c r="J63" s="171">
        <f t="shared" si="54"/>
        <v>918.09768298243273</v>
      </c>
      <c r="K63" s="171">
        <f t="shared" si="54"/>
        <v>1087.9918575992547</v>
      </c>
      <c r="L63" s="96">
        <f>L60+L62</f>
        <v>1420.2858631697998</v>
      </c>
      <c r="M63" s="96">
        <f>M60+M62</f>
        <v>1430.0014945887942</v>
      </c>
      <c r="N63" s="96">
        <f t="shared" si="50"/>
        <v>1420.2858631698</v>
      </c>
      <c r="O63" s="96">
        <f t="shared" si="51"/>
        <v>1430.001494588794</v>
      </c>
      <c r="P63" s="171">
        <f t="shared" si="54"/>
        <v>73.135064628917661</v>
      </c>
      <c r="Q63" s="171">
        <f t="shared" si="54"/>
        <v>148.40364754744382</v>
      </c>
      <c r="R63" s="171">
        <f t="shared" si="54"/>
        <v>69.323469715354676</v>
      </c>
      <c r="S63" s="171">
        <f t="shared" si="54"/>
        <v>63.04947284405808</v>
      </c>
      <c r="T63" s="171">
        <f t="shared" si="54"/>
        <v>145.89017822895875</v>
      </c>
      <c r="U63" s="171">
        <f t="shared" si="54"/>
        <v>256.3883917932273</v>
      </c>
      <c r="V63" s="171">
        <f t="shared" si="54"/>
        <v>197.65119050997629</v>
      </c>
      <c r="W63" s="171">
        <f t="shared" si="54"/>
        <v>98.416517494689415</v>
      </c>
      <c r="X63" s="171">
        <f t="shared" si="54"/>
        <v>276.801492386071</v>
      </c>
      <c r="Y63" s="171">
        <f t="shared" si="54"/>
        <v>194.54871403970293</v>
      </c>
      <c r="Z63" s="171">
        <f t="shared" si="54"/>
        <v>72.836352402166554</v>
      </c>
      <c r="AA63" s="171">
        <f t="shared" si="54"/>
        <v>197.80129064383408</v>
      </c>
      <c r="AB63" s="171">
        <f t="shared" si="54"/>
        <v>141.2618169772758</v>
      </c>
      <c r="AC63" s="171">
        <f t="shared" si="54"/>
        <v>119.26339085500626</v>
      </c>
      <c r="AD63" s="171">
        <f t="shared" si="54"/>
        <v>299.63326236741932</v>
      </c>
      <c r="AE63" s="171">
        <f t="shared" si="54"/>
        <v>182.52307730088293</v>
      </c>
      <c r="AF63" s="171">
        <f t="shared" si="54"/>
        <v>225.66794413469736</v>
      </c>
      <c r="AG63" s="171">
        <f t="shared" si="54"/>
        <v>257.73169503149302</v>
      </c>
      <c r="AH63" s="171">
        <f t="shared" si="54"/>
        <v>187.55387089700173</v>
      </c>
      <c r="AI63" s="171">
        <f t="shared" si="54"/>
        <v>247.14417291924056</v>
      </c>
      <c r="AJ63" s="171">
        <f t="shared" si="54"/>
        <v>248.65746097915456</v>
      </c>
      <c r="AK63" s="171">
        <f t="shared" si="54"/>
        <v>239.91368837644637</v>
      </c>
      <c r="AL63" s="171">
        <f t="shared" si="54"/>
        <v>301.02939778880238</v>
      </c>
      <c r="AM63" s="171">
        <f t="shared" si="54"/>
        <v>298.39131045485135</v>
      </c>
      <c r="AN63" s="171">
        <f t="shared" si="54"/>
        <v>303.3956482750969</v>
      </c>
      <c r="AO63" s="171">
        <f t="shared" si="54"/>
        <v>430.18988660607107</v>
      </c>
      <c r="AP63" s="171">
        <f t="shared" si="54"/>
        <v>408.844952040907</v>
      </c>
      <c r="AQ63" s="171">
        <f t="shared" si="54"/>
        <v>277.85537624772485</v>
      </c>
      <c r="AR63" s="171">
        <v>344.76623128524068</v>
      </c>
      <c r="AS63" s="171">
        <f>AS60+AS62</f>
        <v>313.16677041941188</v>
      </c>
      <c r="AT63" s="171">
        <f>AT60+AT62</f>
        <v>362.67773196040685</v>
      </c>
      <c r="AU63" s="276">
        <f>AU60+AU62</f>
        <v>409.39076092373466</v>
      </c>
      <c r="AV63" s="34"/>
      <c r="AW63" s="102">
        <f t="shared" ref="AW63:AW73" si="55">AB63+AC63</f>
        <v>260.52520783228204</v>
      </c>
      <c r="AX63" s="102">
        <f t="shared" ref="AX63:AX73" si="56">AD63+AE63</f>
        <v>482.15633966830228</v>
      </c>
      <c r="AY63" s="102">
        <f t="shared" ref="AY63:AY73" si="57">AF63+AG63</f>
        <v>483.39963916619035</v>
      </c>
      <c r="AZ63" s="102">
        <f t="shared" ref="AZ63:AZ73" si="58">AH63+AI63</f>
        <v>434.69804381624226</v>
      </c>
      <c r="BA63" s="102">
        <f t="shared" ref="BA63:BA73" si="59">AJ63+AK63</f>
        <v>488.57114935560094</v>
      </c>
      <c r="BB63" s="102">
        <f t="shared" ref="BB63:BB73" si="60">AL63+AM63</f>
        <v>599.42070824365373</v>
      </c>
      <c r="BC63" s="276">
        <f t="shared" ref="BC63:BC73" si="61">AO63+AN63</f>
        <v>733.58553488116797</v>
      </c>
      <c r="BD63" s="167"/>
      <c r="BE63" s="167"/>
      <c r="BF63" s="123"/>
      <c r="BG63" s="123"/>
      <c r="BH63" s="103"/>
      <c r="BI63" s="46">
        <v>0</v>
      </c>
      <c r="BJ63" s="46">
        <v>0</v>
      </c>
      <c r="BK63" s="46">
        <v>2.5635245037847199E-9</v>
      </c>
      <c r="BL63" s="46">
        <v>-2.5634108169469982E-9</v>
      </c>
      <c r="BM63" s="46">
        <v>0</v>
      </c>
      <c r="BN63" s="46"/>
      <c r="BQ63" s="167"/>
      <c r="BV63" s="34"/>
      <c r="BW63" s="249"/>
      <c r="BX63" s="249"/>
    </row>
    <row r="64" spans="1:76">
      <c r="A64" s="35" t="s">
        <v>12</v>
      </c>
      <c r="B64" s="240" t="s">
        <v>130</v>
      </c>
      <c r="C64" s="88">
        <v>-14.791577287066245</v>
      </c>
      <c r="D64" s="88">
        <v>-6.3101253578256005</v>
      </c>
      <c r="E64" s="88">
        <v>-20.605486878942138</v>
      </c>
      <c r="F64" s="88">
        <v>-16.158253430284926</v>
      </c>
      <c r="G64" s="88">
        <v>-7.977207964174994</v>
      </c>
      <c r="H64" s="88">
        <v>-18.484747742345451</v>
      </c>
      <c r="I64" s="88">
        <v>-35.78480921474717</v>
      </c>
      <c r="J64" s="88">
        <v>-66.228742717897816</v>
      </c>
      <c r="K64" s="88">
        <v>-98.555447483291871</v>
      </c>
      <c r="L64" s="122">
        <v>-104.62605464664061</v>
      </c>
      <c r="M64" s="122">
        <v>-41.975542718026553</v>
      </c>
      <c r="N64" s="122">
        <f t="shared" si="50"/>
        <v>-104.62605464664061</v>
      </c>
      <c r="O64" s="122">
        <f t="shared" si="51"/>
        <v>-41.975542718026553</v>
      </c>
      <c r="P64" s="88">
        <v>-9.6870643890534929</v>
      </c>
      <c r="Q64" s="88">
        <v>-5.1822653827805087</v>
      </c>
      <c r="R64" s="88">
        <v>0.10957722470626763</v>
      </c>
      <c r="S64" s="88">
        <v>-1.3985008831571921</v>
      </c>
      <c r="T64" s="88">
        <v>-0.44146095244648914</v>
      </c>
      <c r="U64" s="88">
        <v>-4.4852588188278721</v>
      </c>
      <c r="V64" s="88">
        <v>-5.8907598255646176</v>
      </c>
      <c r="W64" s="88">
        <v>2.8402716326639847</v>
      </c>
      <c r="X64" s="88">
        <v>-0.75240845317132421</v>
      </c>
      <c r="Y64" s="88">
        <v>-6.8646879680207533</v>
      </c>
      <c r="Z64" s="88">
        <v>-3.2068208079976541</v>
      </c>
      <c r="AA64" s="88">
        <v>-7.6608305131557186</v>
      </c>
      <c r="AB64" s="88">
        <v>-1.9858459313101386</v>
      </c>
      <c r="AC64" s="88">
        <v>-14.027588255122886</v>
      </c>
      <c r="AD64" s="88">
        <v>-2.3683541836697692</v>
      </c>
      <c r="AE64" s="88">
        <v>-17.403020844644377</v>
      </c>
      <c r="AF64" s="88">
        <v>-5.5622659810829154</v>
      </c>
      <c r="AG64" s="88">
        <v>-17.798697775066998</v>
      </c>
      <c r="AH64" s="88">
        <v>-11.039277225338754</v>
      </c>
      <c r="AI64" s="88">
        <v>-31.828501736409148</v>
      </c>
      <c r="AJ64" s="88">
        <v>-8.0273255050676209</v>
      </c>
      <c r="AK64" s="88">
        <v>-17.485556991677999</v>
      </c>
      <c r="AL64" s="88">
        <v>-24.686845963558</v>
      </c>
      <c r="AM64" s="88">
        <v>-48.355719022988154</v>
      </c>
      <c r="AN64" s="88">
        <v>-42.361573088094758</v>
      </c>
      <c r="AO64" s="88">
        <v>-45.419738439811383</v>
      </c>
      <c r="AP64" s="88">
        <v>-3.7529648946876364</v>
      </c>
      <c r="AQ64" s="88">
        <v>-13.091778224046834</v>
      </c>
      <c r="AR64" s="88">
        <v>-4.9189458282087397</v>
      </c>
      <c r="AS64" s="88">
        <v>-13.360279721317811</v>
      </c>
      <c r="AT64" s="88">
        <v>-8.1842232345529951</v>
      </c>
      <c r="AU64" s="278">
        <v>-15.512093933947009</v>
      </c>
      <c r="AV64" s="34"/>
      <c r="AW64" s="128">
        <f t="shared" si="55"/>
        <v>-16.013434186433024</v>
      </c>
      <c r="AX64" s="128">
        <f t="shared" si="56"/>
        <v>-19.771375028314147</v>
      </c>
      <c r="AY64" s="128">
        <f t="shared" si="57"/>
        <v>-23.360963756149914</v>
      </c>
      <c r="AZ64" s="128">
        <f t="shared" si="58"/>
        <v>-42.867778961747902</v>
      </c>
      <c r="BA64" s="128">
        <f t="shared" si="59"/>
        <v>-25.512882496745618</v>
      </c>
      <c r="BB64" s="128">
        <f t="shared" si="60"/>
        <v>-73.042564986546154</v>
      </c>
      <c r="BC64" s="278">
        <f t="shared" si="61"/>
        <v>-87.781311527906141</v>
      </c>
      <c r="BD64" s="124"/>
      <c r="BE64" s="124"/>
      <c r="BF64" s="123"/>
      <c r="BG64" s="123"/>
      <c r="BH64" s="103"/>
      <c r="BI64" s="46">
        <v>0</v>
      </c>
      <c r="BJ64" s="46">
        <v>0</v>
      </c>
      <c r="BK64" s="46">
        <v>0</v>
      </c>
      <c r="BL64" s="46">
        <v>0</v>
      </c>
      <c r="BM64" s="46">
        <v>0</v>
      </c>
      <c r="BN64" s="46"/>
      <c r="BQ64" s="124"/>
      <c r="BV64" s="34"/>
      <c r="BW64" s="249"/>
      <c r="BX64" s="249"/>
    </row>
    <row r="65" spans="1:76">
      <c r="A65" s="169" t="s">
        <v>13</v>
      </c>
      <c r="B65" s="240" t="s">
        <v>130</v>
      </c>
      <c r="C65" s="171">
        <v>327.54208201892749</v>
      </c>
      <c r="D65" s="171">
        <v>307.94108177188127</v>
      </c>
      <c r="E65" s="171">
        <v>498.73058583264998</v>
      </c>
      <c r="F65" s="171">
        <v>337.75340130548932</v>
      </c>
      <c r="G65" s="171">
        <v>690.29958318885735</v>
      </c>
      <c r="H65" s="171">
        <v>723.50310172942909</v>
      </c>
      <c r="I65" s="171">
        <v>706.89673828583716</v>
      </c>
      <c r="J65" s="171">
        <v>851.8689402645349</v>
      </c>
      <c r="K65" s="171">
        <v>989.43641011596287</v>
      </c>
      <c r="L65" s="96">
        <v>1315.6598085231592</v>
      </c>
      <c r="M65" s="96">
        <v>1388.0259518707676</v>
      </c>
      <c r="N65" s="96">
        <f t="shared" si="50"/>
        <v>1315.6598085231592</v>
      </c>
      <c r="O65" s="96">
        <f t="shared" si="51"/>
        <v>1388.0259518707676</v>
      </c>
      <c r="P65" s="171">
        <v>63.448000239864172</v>
      </c>
      <c r="Q65" s="171">
        <v>143.22138216466331</v>
      </c>
      <c r="R65" s="171">
        <v>69.433046940060947</v>
      </c>
      <c r="S65" s="171">
        <v>61.650971960900897</v>
      </c>
      <c r="T65" s="171">
        <v>145.44871727651227</v>
      </c>
      <c r="U65" s="171">
        <v>251.90313297439943</v>
      </c>
      <c r="V65" s="171">
        <v>191.76043068441166</v>
      </c>
      <c r="W65" s="171">
        <v>101.2567891273534</v>
      </c>
      <c r="X65" s="171">
        <f>'Historical Financials THB_EN'!X65/'Historical Financials THB_EN'!X8</f>
        <v>276.04908393289969</v>
      </c>
      <c r="Y65" s="171">
        <f>('Historical Financials THB_EN'!X65+'Historical Financials THB_EN'!Y65)/32.9559-X65</f>
        <v>187.68402607168218</v>
      </c>
      <c r="Z65" s="171">
        <f>('Historical Financials THB_EN'!X65+'Historical Financials THB_EN'!Y65+'Historical Financials THB_EN'!Z65)/33.7562-X65-Y65</f>
        <v>69.629531594168895</v>
      </c>
      <c r="AA65" s="171">
        <f>H65-Z65-Y65-X65</f>
        <v>190.14046013067838</v>
      </c>
      <c r="AB65" s="171">
        <v>139.27597104596566</v>
      </c>
      <c r="AC65" s="171">
        <v>105.23580259988339</v>
      </c>
      <c r="AD65" s="171">
        <v>297.26490818374953</v>
      </c>
      <c r="AE65" s="171">
        <f>I65-AB65-AC65-AD65</f>
        <v>165.12005645623856</v>
      </c>
      <c r="AF65" s="171">
        <f>J65-(AG65+AH65+AI65)</f>
        <v>220.10567815361446</v>
      </c>
      <c r="AG65" s="171">
        <v>239.93299725642603</v>
      </c>
      <c r="AH65" s="171">
        <v>176.51459367166299</v>
      </c>
      <c r="AI65" s="171">
        <v>215.31567118283141</v>
      </c>
      <c r="AJ65" s="171">
        <v>240.63013547408693</v>
      </c>
      <c r="AK65" s="171">
        <v>222.42813138476836</v>
      </c>
      <c r="AL65" s="171">
        <v>276.34255182524436</v>
      </c>
      <c r="AM65" s="171">
        <v>250.0355914318632</v>
      </c>
      <c r="AN65" s="171">
        <v>261.03407518700214</v>
      </c>
      <c r="AO65" s="171">
        <v>384.77014816625967</v>
      </c>
      <c r="AP65" s="171">
        <v>405.09198714621937</v>
      </c>
      <c r="AQ65" s="171">
        <v>264.76359802367801</v>
      </c>
      <c r="AR65" s="171">
        <v>339.84728545703194</v>
      </c>
      <c r="AS65" s="171">
        <v>299.80649069809408</v>
      </c>
      <c r="AT65" s="171">
        <v>354.49350872585387</v>
      </c>
      <c r="AU65" s="276">
        <v>393.87866698978769</v>
      </c>
      <c r="AV65" s="34"/>
      <c r="AW65" s="128">
        <f t="shared" si="55"/>
        <v>244.51177364584905</v>
      </c>
      <c r="AX65" s="128">
        <f t="shared" si="56"/>
        <v>462.38496463998808</v>
      </c>
      <c r="AY65" s="128">
        <f t="shared" si="57"/>
        <v>460.03867541004047</v>
      </c>
      <c r="AZ65" s="128">
        <f t="shared" si="58"/>
        <v>391.83026485449443</v>
      </c>
      <c r="BA65" s="128">
        <f t="shared" si="59"/>
        <v>463.05826685885529</v>
      </c>
      <c r="BB65" s="128">
        <f t="shared" si="60"/>
        <v>526.37814325710758</v>
      </c>
      <c r="BC65" s="278">
        <f t="shared" si="61"/>
        <v>645.80422335326182</v>
      </c>
      <c r="BD65" s="124"/>
      <c r="BE65" s="124"/>
      <c r="BF65" s="123"/>
      <c r="BG65" s="123"/>
      <c r="BH65" s="103"/>
      <c r="BI65" s="46"/>
      <c r="BJ65" s="46"/>
      <c r="BK65" s="46"/>
      <c r="BL65" s="46"/>
      <c r="BM65" s="46"/>
      <c r="BN65" s="46"/>
      <c r="BQ65" s="167"/>
      <c r="BV65" s="34"/>
      <c r="BW65" s="249"/>
      <c r="BX65" s="249"/>
    </row>
    <row r="66" spans="1:76">
      <c r="A66" s="35" t="s">
        <v>118</v>
      </c>
      <c r="B66" s="240" t="s">
        <v>130</v>
      </c>
      <c r="C66" s="88">
        <v>-177.70581123013307</v>
      </c>
      <c r="D66" s="88">
        <v>-652.35333524752991</v>
      </c>
      <c r="E66" s="88">
        <v>-1224.6595090012377</v>
      </c>
      <c r="F66" s="88">
        <v>-181.51192938038795</v>
      </c>
      <c r="G66" s="88">
        <v>-242.4689951392885</v>
      </c>
      <c r="H66" s="88">
        <v>-699.38617858385066</v>
      </c>
      <c r="I66" s="88">
        <v>-761.09922006717693</v>
      </c>
      <c r="J66" s="88">
        <v>-720.12441726937777</v>
      </c>
      <c r="K66" s="88">
        <v>-2168.3431331873248</v>
      </c>
      <c r="L66" s="122">
        <v>-826.09077483597412</v>
      </c>
      <c r="M66" s="122">
        <v>-2161.4180119061789</v>
      </c>
      <c r="N66" s="122">
        <f t="shared" si="50"/>
        <v>-826.09077483597412</v>
      </c>
      <c r="O66" s="122">
        <f t="shared" si="51"/>
        <v>-2161.4180119061789</v>
      </c>
      <c r="P66" s="88">
        <v>-50.792906245172738</v>
      </c>
      <c r="Q66" s="88">
        <v>-66.559018939741691</v>
      </c>
      <c r="R66" s="88">
        <v>-30.20428364581791</v>
      </c>
      <c r="S66" s="88">
        <v>-33.955720549655638</v>
      </c>
      <c r="T66" s="88">
        <v>-53.758562623031729</v>
      </c>
      <c r="U66" s="88">
        <v>-38.809037138566367</v>
      </c>
      <c r="V66" s="88">
        <v>-79.960563205696857</v>
      </c>
      <c r="W66" s="88">
        <v>-69.920498870158809</v>
      </c>
      <c r="X66" s="88">
        <v>-91.420749699911639</v>
      </c>
      <c r="Y66" s="88">
        <f>('Historical Financials THB_EN'!X66+'Historical Financials THB_EN'!Y66+'Historical Financials THB_EN'!X67+'Historical Financials THB_EN'!Y67)/32.9559-X66-X67-Y67</f>
        <v>-383.74040962629806</v>
      </c>
      <c r="Z66" s="88">
        <v>-109.8656732815646</v>
      </c>
      <c r="AA66" s="88">
        <v>-114.35986181694243</v>
      </c>
      <c r="AB66" s="88">
        <v>-371.92671772607588</v>
      </c>
      <c r="AC66" s="88">
        <v>-182.74092461728426</v>
      </c>
      <c r="AD66" s="88">
        <v>-106.86548570615594</v>
      </c>
      <c r="AE66" s="88">
        <f>I66-(AB66+AC66+AD66)</f>
        <v>-99.566092017660822</v>
      </c>
      <c r="AF66" s="88">
        <v>-116.19220595255936</v>
      </c>
      <c r="AG66" s="88">
        <v>-298.97374059187666</v>
      </c>
      <c r="AH66" s="88">
        <v>-129.28008221982375</v>
      </c>
      <c r="AI66" s="88">
        <f t="shared" ref="AI66:AI71" si="62">J66-AF66-AG66-AH66</f>
        <v>-175.67838850511802</v>
      </c>
      <c r="AJ66" s="88">
        <v>-118.83686827908096</v>
      </c>
      <c r="AK66" s="88">
        <v>-543.52716561346733</v>
      </c>
      <c r="AL66" s="88">
        <v>-713.3538334077258</v>
      </c>
      <c r="AM66" s="88">
        <v>-792.62526588705066</v>
      </c>
      <c r="AN66" s="88">
        <v>-312.70428032905272</v>
      </c>
      <c r="AO66" s="88">
        <v>-101.98727788947269</v>
      </c>
      <c r="AP66" s="88">
        <v>-210.92177785892795</v>
      </c>
      <c r="AQ66" s="88">
        <v>-200.47743875852075</v>
      </c>
      <c r="AR66" s="88">
        <v>-1916.2178200739243</v>
      </c>
      <c r="AS66" s="88">
        <v>-67.404204354797685</v>
      </c>
      <c r="AT66" s="88">
        <v>-77.543043379095707</v>
      </c>
      <c r="AU66" s="278">
        <v>-100.25294409836124</v>
      </c>
      <c r="AV66" s="34"/>
      <c r="AW66" s="128">
        <f t="shared" si="55"/>
        <v>-554.66764234336017</v>
      </c>
      <c r="AX66" s="128">
        <f t="shared" si="56"/>
        <v>-206.43157772381676</v>
      </c>
      <c r="AY66" s="128">
        <f t="shared" si="57"/>
        <v>-415.165946544436</v>
      </c>
      <c r="AZ66" s="128">
        <f t="shared" si="58"/>
        <v>-304.95847072494178</v>
      </c>
      <c r="BA66" s="128">
        <f t="shared" si="59"/>
        <v>-662.36403389254826</v>
      </c>
      <c r="BB66" s="128">
        <f t="shared" si="60"/>
        <v>-1505.9790992947765</v>
      </c>
      <c r="BC66" s="278">
        <f t="shared" si="61"/>
        <v>-414.69155821852542</v>
      </c>
      <c r="BD66" s="124"/>
      <c r="BE66" s="124"/>
      <c r="BF66" s="123"/>
      <c r="BG66" s="123"/>
      <c r="BH66" s="103"/>
      <c r="BI66" s="46">
        <v>0</v>
      </c>
      <c r="BJ66" s="46">
        <v>0</v>
      </c>
      <c r="BK66" s="46">
        <v>0</v>
      </c>
      <c r="BL66" s="46">
        <v>0</v>
      </c>
      <c r="BM66" s="46">
        <v>-2.0955890696025108</v>
      </c>
      <c r="BN66" s="46"/>
      <c r="BQ66" s="124"/>
      <c r="BV66" s="34"/>
      <c r="BW66" s="249"/>
      <c r="BX66" s="249"/>
    </row>
    <row r="67" spans="1:76">
      <c r="A67" s="35" t="s">
        <v>119</v>
      </c>
      <c r="B67" s="240" t="s">
        <v>130</v>
      </c>
      <c r="C67" s="88">
        <v>-11.694188769866953</v>
      </c>
      <c r="D67" s="88">
        <v>-333.55511703251813</v>
      </c>
      <c r="E67" s="88">
        <v>-90.726470889792964</v>
      </c>
      <c r="F67" s="88">
        <v>-2.607743821599755</v>
      </c>
      <c r="G67" s="88">
        <v>-118.16021633926567</v>
      </c>
      <c r="H67" s="88">
        <v>-171.74558541199357</v>
      </c>
      <c r="I67" s="88">
        <v>-210.92584132560211</v>
      </c>
      <c r="J67" s="88">
        <v>-52.260553999186769</v>
      </c>
      <c r="K67" s="88">
        <v>-91.643122932367206</v>
      </c>
      <c r="L67" s="122">
        <v>-94.253720425628245</v>
      </c>
      <c r="M67" s="122">
        <v>-145.53816604583901</v>
      </c>
      <c r="N67" s="122">
        <f t="shared" si="50"/>
        <v>-94.253720425628245</v>
      </c>
      <c r="O67" s="122">
        <f t="shared" si="51"/>
        <v>-145.53816604583901</v>
      </c>
      <c r="P67" s="88">
        <v>0</v>
      </c>
      <c r="Q67" s="88">
        <v>-2.607743821599755</v>
      </c>
      <c r="R67" s="88">
        <v>0</v>
      </c>
      <c r="S67" s="88">
        <v>0</v>
      </c>
      <c r="T67" s="88">
        <v>0</v>
      </c>
      <c r="U67" s="88">
        <v>-118.16021633926567</v>
      </c>
      <c r="V67" s="88">
        <v>0</v>
      </c>
      <c r="W67" s="88">
        <v>0</v>
      </c>
      <c r="X67" s="88">
        <v>-0.44177590365234881</v>
      </c>
      <c r="Y67" s="88">
        <v>-161.41198294902532</v>
      </c>
      <c r="Z67" s="88">
        <v>0</v>
      </c>
      <c r="AA67" s="88">
        <v>-9.8918265593159038</v>
      </c>
      <c r="AB67" s="88">
        <v>-127.615903</v>
      </c>
      <c r="AC67" s="88">
        <v>-97.563770000000005</v>
      </c>
      <c r="AD67" s="88">
        <v>14.018986530062396</v>
      </c>
      <c r="AE67" s="88">
        <v>0.2348451443355124</v>
      </c>
      <c r="AF67" s="88">
        <f>'Historical Financials THB_EN'!AF67</f>
        <v>0</v>
      </c>
      <c r="AG67" s="88">
        <v>-29.720561654266248</v>
      </c>
      <c r="AH67" s="88">
        <v>-11.821850240000002</v>
      </c>
      <c r="AI67" s="88">
        <f t="shared" si="62"/>
        <v>-10.718142104920519</v>
      </c>
      <c r="AJ67" s="88">
        <v>0</v>
      </c>
      <c r="AK67" s="88">
        <v>-32.23095862513626</v>
      </c>
      <c r="AL67" s="88">
        <v>-5.4828431519012142</v>
      </c>
      <c r="AM67" s="88">
        <v>-53.929321155329731</v>
      </c>
      <c r="AN67" s="88">
        <v>-141.70322648787416</v>
      </c>
      <c r="AO67" s="88">
        <v>0</v>
      </c>
      <c r="AP67" s="88">
        <v>37.287715103689578</v>
      </c>
      <c r="AQ67" s="88">
        <v>10.161790958556338</v>
      </c>
      <c r="AR67" s="88">
        <v>-147.04768700425515</v>
      </c>
      <c r="AS67" s="88">
        <v>1.2060253750405536</v>
      </c>
      <c r="AT67" s="88">
        <v>3.6088140468484937</v>
      </c>
      <c r="AU67" s="278">
        <v>-3.3053184634729007</v>
      </c>
      <c r="AV67" s="34"/>
      <c r="AW67" s="128">
        <f t="shared" si="55"/>
        <v>-225.17967300000001</v>
      </c>
      <c r="AX67" s="128">
        <f t="shared" si="56"/>
        <v>14.253831674397908</v>
      </c>
      <c r="AY67" s="128">
        <f t="shared" si="57"/>
        <v>-29.720561654266248</v>
      </c>
      <c r="AZ67" s="128">
        <f t="shared" si="58"/>
        <v>-22.53999234492052</v>
      </c>
      <c r="BA67" s="128">
        <f t="shared" si="59"/>
        <v>-32.23095862513626</v>
      </c>
      <c r="BB67" s="128">
        <f t="shared" si="60"/>
        <v>-59.412164307230945</v>
      </c>
      <c r="BC67" s="278">
        <f t="shared" si="61"/>
        <v>-141.70322648787416</v>
      </c>
      <c r="BD67" s="124"/>
      <c r="BE67" s="124"/>
      <c r="BF67" s="123"/>
      <c r="BG67" s="123"/>
      <c r="BH67" s="103"/>
      <c r="BI67" s="46">
        <v>0</v>
      </c>
      <c r="BJ67" s="46">
        <v>0</v>
      </c>
      <c r="BK67" s="46">
        <v>0</v>
      </c>
      <c r="BL67" s="46">
        <v>0</v>
      </c>
      <c r="BM67" s="46">
        <v>2.3385268196025635</v>
      </c>
      <c r="BN67" s="46"/>
      <c r="BQ67" s="124"/>
      <c r="BV67" s="34"/>
      <c r="BW67" s="249"/>
      <c r="BX67" s="249"/>
    </row>
    <row r="68" spans="1:76">
      <c r="A68" s="35" t="s">
        <v>120</v>
      </c>
      <c r="B68" s="240" t="s">
        <v>130</v>
      </c>
      <c r="C68" s="88">
        <v>-17.185835962145106</v>
      </c>
      <c r="D68" s="88">
        <v>-69.605095087371922</v>
      </c>
      <c r="E68" s="88">
        <v>-41.341704913380092</v>
      </c>
      <c r="F68" s="88">
        <v>-42.715570090388844</v>
      </c>
      <c r="G68" s="88">
        <v>-61.944218772661557</v>
      </c>
      <c r="H68" s="88">
        <v>-54.528102226396371</v>
      </c>
      <c r="I68" s="88">
        <v>-79.763261767822655</v>
      </c>
      <c r="J68" s="88">
        <v>-100.63112455638193</v>
      </c>
      <c r="K68" s="88">
        <v>-112.53620039418965</v>
      </c>
      <c r="L68" s="122">
        <v>-190.98593203482633</v>
      </c>
      <c r="M68" s="122">
        <v>-326.31583320676856</v>
      </c>
      <c r="N68" s="122">
        <f t="shared" si="50"/>
        <v>-190.98593203482633</v>
      </c>
      <c r="O68" s="122">
        <f t="shared" si="51"/>
        <v>-326.3158332067685</v>
      </c>
      <c r="P68" s="88">
        <v>-8.0509544209302319</v>
      </c>
      <c r="Q68" s="88">
        <v>-11.514856588339729</v>
      </c>
      <c r="R68" s="88">
        <v>-13.502184133265498</v>
      </c>
      <c r="S68" s="88">
        <v>-9.6475749478533857</v>
      </c>
      <c r="T68" s="88">
        <v>-8.7657941723247728</v>
      </c>
      <c r="U68" s="88">
        <v>-12.658948310970707</v>
      </c>
      <c r="V68" s="88">
        <v>-12.005764593601539</v>
      </c>
      <c r="W68" s="88">
        <v>-28.513711695764542</v>
      </c>
      <c r="X68" s="88">
        <v>-11.578735579932896</v>
      </c>
      <c r="Y68" s="88">
        <v>-10.487996183290941</v>
      </c>
      <c r="Z68" s="88">
        <v>-14.83954059914446</v>
      </c>
      <c r="AA68" s="88">
        <v>-17.621829864028072</v>
      </c>
      <c r="AB68" s="88">
        <v>-17.779404136217636</v>
      </c>
      <c r="AC68" s="88">
        <v>-17.313637055890229</v>
      </c>
      <c r="AD68" s="88">
        <v>-19.005862274251385</v>
      </c>
      <c r="AE68" s="88">
        <v>-25.664358301463434</v>
      </c>
      <c r="AF68" s="88">
        <v>-24.008525405464411</v>
      </c>
      <c r="AG68" s="88">
        <v>-22.033993434196674</v>
      </c>
      <c r="AH68" s="88">
        <v>-25.054049941849424</v>
      </c>
      <c r="AI68" s="88">
        <f t="shared" si="62"/>
        <v>-29.534555774871425</v>
      </c>
      <c r="AJ68" s="88">
        <v>-22.330432995650039</v>
      </c>
      <c r="AK68" s="88">
        <v>-25.909910538491005</v>
      </c>
      <c r="AL68" s="88">
        <v>-22.221428139484381</v>
      </c>
      <c r="AM68" s="88">
        <v>-42.074428720564221</v>
      </c>
      <c r="AN68" s="88">
        <v>-59.570260212110767</v>
      </c>
      <c r="AO68" s="88">
        <v>-39.000181680127881</v>
      </c>
      <c r="AP68" s="88">
        <v>-42.011905987341379</v>
      </c>
      <c r="AQ68" s="88">
        <v>-50.403584155246307</v>
      </c>
      <c r="AR68" s="88">
        <v>-134.17289489429029</v>
      </c>
      <c r="AS68" s="88">
        <v>-47.954325434746437</v>
      </c>
      <c r="AT68" s="88">
        <v>-44.442591420771095</v>
      </c>
      <c r="AU68" s="278">
        <v>-99.746021456960648</v>
      </c>
      <c r="AV68" s="34"/>
      <c r="AW68" s="128">
        <f t="shared" si="55"/>
        <v>-35.093041192107862</v>
      </c>
      <c r="AX68" s="128">
        <f t="shared" si="56"/>
        <v>-44.670220575714822</v>
      </c>
      <c r="AY68" s="128">
        <f t="shared" si="57"/>
        <v>-46.042518839661085</v>
      </c>
      <c r="AZ68" s="128">
        <f t="shared" si="58"/>
        <v>-54.588605716720849</v>
      </c>
      <c r="BA68" s="128">
        <f t="shared" si="59"/>
        <v>-48.240343534141047</v>
      </c>
      <c r="BB68" s="128">
        <f t="shared" si="60"/>
        <v>-64.295856860048602</v>
      </c>
      <c r="BC68" s="278">
        <f t="shared" si="61"/>
        <v>-98.570441892238648</v>
      </c>
      <c r="BD68" s="124"/>
      <c r="BE68" s="124"/>
      <c r="BF68" s="123"/>
      <c r="BG68" s="123"/>
      <c r="BH68" s="103"/>
      <c r="BI68" s="46">
        <v>0</v>
      </c>
      <c r="BJ68" s="46">
        <v>0</v>
      </c>
      <c r="BK68" s="46">
        <v>0</v>
      </c>
      <c r="BL68" s="46">
        <v>0</v>
      </c>
      <c r="BM68" s="46">
        <v>-0.24293775000000295</v>
      </c>
      <c r="BN68" s="46"/>
      <c r="BQ68" s="124"/>
      <c r="BV68" s="34"/>
      <c r="BW68" s="249"/>
      <c r="BX68" s="249"/>
    </row>
    <row r="69" spans="1:76">
      <c r="A69" s="169" t="s">
        <v>14</v>
      </c>
      <c r="B69" s="240" t="s">
        <v>130</v>
      </c>
      <c r="C69" s="88">
        <f t="shared" ref="C69:AC69" si="63">C65+C66+C67+C68</f>
        <v>120.95624605678238</v>
      </c>
      <c r="D69" s="88">
        <f t="shared" si="63"/>
        <v>-747.57246559553869</v>
      </c>
      <c r="E69" s="171">
        <f t="shared" si="63"/>
        <v>-857.99709897176081</v>
      </c>
      <c r="F69" s="171">
        <f t="shared" si="63"/>
        <v>110.91815801311276</v>
      </c>
      <c r="G69" s="171">
        <f t="shared" si="63"/>
        <v>267.72615293764164</v>
      </c>
      <c r="H69" s="171">
        <f t="shared" si="63"/>
        <v>-202.15676449281153</v>
      </c>
      <c r="I69" s="171">
        <f>I65+I66+I67+I68</f>
        <v>-344.89158487476453</v>
      </c>
      <c r="J69" s="171">
        <f>J65+J66+J67+J68</f>
        <v>-21.147155560411576</v>
      </c>
      <c r="K69" s="171">
        <f>K65+K66+K67+K68</f>
        <v>-1383.0860463979188</v>
      </c>
      <c r="L69" s="96">
        <f>L65+L66+L67+L68</f>
        <v>204.32938122673053</v>
      </c>
      <c r="M69" s="96">
        <f>M65+M66+M67+M68</f>
        <v>-1245.2460592880188</v>
      </c>
      <c r="N69" s="96">
        <f t="shared" si="50"/>
        <v>204.32938122673053</v>
      </c>
      <c r="O69" s="96">
        <f t="shared" si="51"/>
        <v>-1245.2460592880186</v>
      </c>
      <c r="P69" s="171">
        <f t="shared" si="63"/>
        <v>4.6041395737612021</v>
      </c>
      <c r="Q69" s="171">
        <f t="shared" si="63"/>
        <v>62.53976281498214</v>
      </c>
      <c r="R69" s="171">
        <f t="shared" si="63"/>
        <v>25.72657916097754</v>
      </c>
      <c r="S69" s="171">
        <f t="shared" si="63"/>
        <v>18.047676463391873</v>
      </c>
      <c r="T69" s="171">
        <f t="shared" si="63"/>
        <v>82.924360481155759</v>
      </c>
      <c r="U69" s="171">
        <f t="shared" si="63"/>
        <v>82.274931185596671</v>
      </c>
      <c r="V69" s="171">
        <f t="shared" si="63"/>
        <v>99.794102885113261</v>
      </c>
      <c r="W69" s="171">
        <f t="shared" si="63"/>
        <v>2.8225785614300491</v>
      </c>
      <c r="X69" s="171">
        <f t="shared" si="63"/>
        <v>172.6078227494028</v>
      </c>
      <c r="Y69" s="171">
        <f t="shared" si="63"/>
        <v>-367.9563626869321</v>
      </c>
      <c r="Z69" s="171">
        <f t="shared" si="63"/>
        <v>-55.075682286540157</v>
      </c>
      <c r="AA69" s="171">
        <f t="shared" si="63"/>
        <v>48.266941890391976</v>
      </c>
      <c r="AB69" s="171">
        <f t="shared" si="63"/>
        <v>-378.04605381632786</v>
      </c>
      <c r="AC69" s="171">
        <f t="shared" si="63"/>
        <v>-192.38252907329112</v>
      </c>
      <c r="AD69" s="171">
        <f>AD65+AD66+AD67+AD68</f>
        <v>185.41254673340461</v>
      </c>
      <c r="AE69" s="171">
        <f>AE65+AE66+AE67+AE68</f>
        <v>40.124451281449808</v>
      </c>
      <c r="AF69" s="171">
        <f>AF65+AF66+AF67+AF68</f>
        <v>79.904946795590689</v>
      </c>
      <c r="AG69" s="171">
        <f>AG65+AG66+AG67+AG68</f>
        <v>-110.79529842391355</v>
      </c>
      <c r="AH69" s="171">
        <f>AH65+AH66+AH67+AH68</f>
        <v>10.358611269989812</v>
      </c>
      <c r="AI69" s="171">
        <f t="shared" si="62"/>
        <v>-0.61541520207852685</v>
      </c>
      <c r="AJ69" s="171">
        <f>AJ65+AJ66+AJ67+AJ68</f>
        <v>99.462834199355925</v>
      </c>
      <c r="AK69" s="171">
        <f>AK65+AK66+AK67+AK68</f>
        <v>-379.23990339232626</v>
      </c>
      <c r="AL69" s="171">
        <f>AL65+AL66+AL67+AL68</f>
        <v>-464.71555287386701</v>
      </c>
      <c r="AM69" s="171">
        <f>AM65+AM66+AM67+AM68</f>
        <v>-638.59342433108145</v>
      </c>
      <c r="AN69" s="171">
        <f>SUM(AN65:AN68)</f>
        <v>-252.94369184203549</v>
      </c>
      <c r="AO69" s="171">
        <f>SUM(AO65:AO68)</f>
        <v>243.78268859665911</v>
      </c>
      <c r="AP69" s="171">
        <f>SUM(AP65:AP68)</f>
        <v>189.44601840363961</v>
      </c>
      <c r="AQ69" s="171">
        <f>AQ65+AQ66+AQ67+AQ68</f>
        <v>24.044366068467298</v>
      </c>
      <c r="AR69" s="171">
        <v>-1857.5911165154375</v>
      </c>
      <c r="AS69" s="171">
        <f>AS65+AS66+AS67+AS68</f>
        <v>185.65398628359051</v>
      </c>
      <c r="AT69" s="171">
        <f>AT65+AT66+AT67+AT68</f>
        <v>236.11668797283554</v>
      </c>
      <c r="AU69" s="276">
        <f>AU65+AU66+AU67+AU68</f>
        <v>190.57438297099293</v>
      </c>
      <c r="AV69" s="34"/>
      <c r="AW69" s="128">
        <f t="shared" si="55"/>
        <v>-570.42858288961895</v>
      </c>
      <c r="AX69" s="128">
        <f t="shared" si="56"/>
        <v>225.53699801485442</v>
      </c>
      <c r="AY69" s="128">
        <f t="shared" si="57"/>
        <v>-30.890351628322861</v>
      </c>
      <c r="AZ69" s="128">
        <f t="shared" si="58"/>
        <v>9.7431960679112848</v>
      </c>
      <c r="BA69" s="128">
        <f t="shared" si="59"/>
        <v>-279.77706919297032</v>
      </c>
      <c r="BB69" s="128">
        <f t="shared" si="60"/>
        <v>-1103.3089772049484</v>
      </c>
      <c r="BC69" s="278">
        <f t="shared" si="61"/>
        <v>-9.1610032453763779</v>
      </c>
      <c r="BD69" s="124"/>
      <c r="BE69" s="124"/>
      <c r="BF69" s="123"/>
      <c r="BG69" s="123"/>
      <c r="BH69" s="103"/>
      <c r="BI69" s="46"/>
      <c r="BJ69" s="46"/>
      <c r="BK69" s="46"/>
      <c r="BL69" s="46"/>
      <c r="BM69" s="46"/>
      <c r="BN69" s="46"/>
      <c r="BQ69" s="124"/>
      <c r="BV69" s="318"/>
      <c r="BW69" s="249"/>
      <c r="BX69" s="249"/>
    </row>
    <row r="70" spans="1:76">
      <c r="A70" s="35" t="s">
        <v>15</v>
      </c>
      <c r="B70" s="240" t="s">
        <v>130</v>
      </c>
      <c r="C70" s="88">
        <v>-39.985029625740644</v>
      </c>
      <c r="D70" s="88">
        <v>-61.241609747939947</v>
      </c>
      <c r="E70" s="88">
        <v>-97.313605861105671</v>
      </c>
      <c r="F70" s="88">
        <v>-127.62983667262193</v>
      </c>
      <c r="G70" s="88">
        <v>-107.08216041950806</v>
      </c>
      <c r="H70" s="88">
        <v>-103.37010325064304</v>
      </c>
      <c r="I70" s="88">
        <v>-125.56437001004312</v>
      </c>
      <c r="J70" s="88">
        <v>-127.78304472753082</v>
      </c>
      <c r="K70" s="88">
        <v>-153.59190111265517</v>
      </c>
      <c r="L70" s="122">
        <v>-219.82548527184767</v>
      </c>
      <c r="M70" s="122">
        <v>-258.94067965103352</v>
      </c>
      <c r="N70" s="122">
        <f t="shared" si="50"/>
        <v>-219.82548527184767</v>
      </c>
      <c r="O70" s="122">
        <f t="shared" si="51"/>
        <v>-258.94067965103352</v>
      </c>
      <c r="P70" s="88">
        <v>-17.37119822947361</v>
      </c>
      <c r="Q70" s="88">
        <v>-40.521034634252956</v>
      </c>
      <c r="R70" s="88">
        <v>-20.096314194284325</v>
      </c>
      <c r="S70" s="88">
        <v>-49.641289614611047</v>
      </c>
      <c r="T70" s="88">
        <v>-17.935886427223213</v>
      </c>
      <c r="U70" s="88">
        <v>-36.025712410233609</v>
      </c>
      <c r="V70" s="88">
        <v>-19.067771456181575</v>
      </c>
      <c r="W70" s="88">
        <v>-34.052790125869663</v>
      </c>
      <c r="X70" s="88">
        <v>-14.502852678480293</v>
      </c>
      <c r="Y70" s="88">
        <v>-35.111460649351621</v>
      </c>
      <c r="Z70" s="88">
        <f>('Historical Financials THB_EN'!X70+'Historical Financials THB_EN'!Y70+'Historical Financials THB_EN'!Z70)/33.7562-X70-Y70</f>
        <v>-19.12178766271311</v>
      </c>
      <c r="AA70" s="88">
        <v>-34.633030042505354</v>
      </c>
      <c r="AB70" s="88">
        <v>-19.778516689280806</v>
      </c>
      <c r="AC70" s="88">
        <v>-40.613044860550509</v>
      </c>
      <c r="AD70" s="88">
        <v>-25.558350363126372</v>
      </c>
      <c r="AE70" s="88">
        <f>I70-AB70-AC70-AD70</f>
        <v>-39.614458097085425</v>
      </c>
      <c r="AF70" s="88">
        <v>-21.268213773451837</v>
      </c>
      <c r="AG70" s="88">
        <v>-42.469399276874526</v>
      </c>
      <c r="AH70" s="88">
        <v>-22.506774762223081</v>
      </c>
      <c r="AI70" s="88">
        <f t="shared" si="62"/>
        <v>-41.538656914981381</v>
      </c>
      <c r="AJ70" s="88">
        <v>-22.678318962445907</v>
      </c>
      <c r="AK70" s="88">
        <v>-42.364865070077144</v>
      </c>
      <c r="AL70" s="88">
        <v>-20.145541874093414</v>
      </c>
      <c r="AM70" s="88">
        <v>-68.403175206038696</v>
      </c>
      <c r="AN70" s="88">
        <v>-32.737789927130549</v>
      </c>
      <c r="AO70" s="88">
        <v>-72.329899664184154</v>
      </c>
      <c r="AP70" s="88">
        <v>-16.336727739993279</v>
      </c>
      <c r="AQ70" s="88">
        <v>-98.421067940539686</v>
      </c>
      <c r="AR70" s="88">
        <v>-75.49800961312279</v>
      </c>
      <c r="AS70" s="88">
        <v>-71.759846839340852</v>
      </c>
      <c r="AT70" s="88">
        <v>-38.245176413039701</v>
      </c>
      <c r="AU70" s="278">
        <v>-73.437646785530163</v>
      </c>
      <c r="AV70" s="34"/>
      <c r="AW70" s="128">
        <f t="shared" si="55"/>
        <v>-60.391561549831316</v>
      </c>
      <c r="AX70" s="128">
        <f t="shared" si="56"/>
        <v>-65.172808460211797</v>
      </c>
      <c r="AY70" s="128">
        <f t="shared" si="57"/>
        <v>-63.73761305032636</v>
      </c>
      <c r="AZ70" s="128">
        <f t="shared" si="58"/>
        <v>-64.045431677204462</v>
      </c>
      <c r="BA70" s="128">
        <f t="shared" si="59"/>
        <v>-65.043184032523044</v>
      </c>
      <c r="BB70" s="128">
        <f t="shared" si="60"/>
        <v>-88.548717080132107</v>
      </c>
      <c r="BC70" s="278">
        <f t="shared" si="61"/>
        <v>-105.0676895913147</v>
      </c>
      <c r="BD70" s="124"/>
      <c r="BE70" s="124"/>
      <c r="BF70" s="123"/>
      <c r="BG70" s="123"/>
      <c r="BH70" s="103"/>
      <c r="BI70" s="46">
        <v>0</v>
      </c>
      <c r="BJ70" s="46">
        <v>0</v>
      </c>
      <c r="BK70" s="46">
        <v>0</v>
      </c>
      <c r="BL70" s="46">
        <v>0</v>
      </c>
      <c r="BM70" s="46">
        <v>0</v>
      </c>
      <c r="BN70" s="46"/>
      <c r="BQ70" s="124"/>
      <c r="BV70" s="34"/>
      <c r="BW70" s="249"/>
      <c r="BX70" s="249"/>
    </row>
    <row r="71" spans="1:76">
      <c r="A71" s="35" t="s">
        <v>138</v>
      </c>
      <c r="B71" s="240" t="s">
        <v>130</v>
      </c>
      <c r="C71" s="88">
        <v>-44.666286657166431</v>
      </c>
      <c r="D71" s="88">
        <v>-184.60594097066237</v>
      </c>
      <c r="E71" s="88">
        <v>-105.85015649260077</v>
      </c>
      <c r="F71" s="88">
        <v>-52.917481542033791</v>
      </c>
      <c r="G71" s="88">
        <v>-50.90723609948185</v>
      </c>
      <c r="H71" s="88">
        <v>-92.690324200387337</v>
      </c>
      <c r="I71" s="88">
        <v>-114.36429695206249</v>
      </c>
      <c r="J71" s="88">
        <v>-154.21969873331201</v>
      </c>
      <c r="K71" s="88">
        <v>-310.70333701977597</v>
      </c>
      <c r="L71" s="122">
        <v>-293.43982162003152</v>
      </c>
      <c r="M71" s="122">
        <v>-155.30089678394759</v>
      </c>
      <c r="N71" s="122">
        <f t="shared" si="50"/>
        <v>-293.43982162003152</v>
      </c>
      <c r="O71" s="122">
        <f t="shared" si="51"/>
        <v>-155.30089678394759</v>
      </c>
      <c r="P71" s="88">
        <v>-0.12235682775571743</v>
      </c>
      <c r="Q71" s="88">
        <v>-29.025632956034599</v>
      </c>
      <c r="R71" s="88">
        <v>-21.648901120571587</v>
      </c>
      <c r="S71" s="88">
        <v>-2.1205906376718886</v>
      </c>
      <c r="T71" s="88">
        <v>-2.8603466059633792E-2</v>
      </c>
      <c r="U71" s="88">
        <v>-22.485891999539561</v>
      </c>
      <c r="V71" s="88">
        <v>-28.496054894131593</v>
      </c>
      <c r="W71" s="88">
        <v>0.10331426024893631</v>
      </c>
      <c r="X71" s="88">
        <v>-9.7693042144110294</v>
      </c>
      <c r="Y71" s="88">
        <v>-35.433126677262678</v>
      </c>
      <c r="Z71" s="88">
        <v>-41.101300060104784</v>
      </c>
      <c r="AA71" s="88">
        <v>-6.3865932486088468</v>
      </c>
      <c r="AB71" s="88">
        <v>-7.4244071641372349</v>
      </c>
      <c r="AC71" s="88">
        <v>-42.173454376882276</v>
      </c>
      <c r="AD71" s="88">
        <v>-48.78274926022344</v>
      </c>
      <c r="AE71" s="88">
        <f>I71-AB71-AC71-AD71</f>
        <v>-15.983686150819537</v>
      </c>
      <c r="AF71" s="88">
        <v>-7.5388311464823685</v>
      </c>
      <c r="AG71" s="88">
        <v>-59.206568074193427</v>
      </c>
      <c r="AH71" s="88">
        <v>-76.210400017347837</v>
      </c>
      <c r="AI71" s="88">
        <f t="shared" si="62"/>
        <v>-11.263899495288371</v>
      </c>
      <c r="AJ71" s="88">
        <v>-8.3906022732532914</v>
      </c>
      <c r="AK71" s="88">
        <v>-106.20305063097527</v>
      </c>
      <c r="AL71" s="88">
        <v>-128.35932518423459</v>
      </c>
      <c r="AM71" s="88">
        <v>-67.750358931312832</v>
      </c>
      <c r="AN71" s="88">
        <v>-10.142901803618722</v>
      </c>
      <c r="AO71" s="88">
        <v>-134.48082655867057</v>
      </c>
      <c r="AP71" s="88">
        <v>-73.57897227297309</v>
      </c>
      <c r="AQ71" s="88">
        <v>-75.237120984769149</v>
      </c>
      <c r="AR71" s="88">
        <v>-6.8525504281882252</v>
      </c>
      <c r="AS71" s="88">
        <v>-68.895975182604559</v>
      </c>
      <c r="AT71" s="88">
        <v>-40.791692952443213</v>
      </c>
      <c r="AU71" s="278">
        <v>-38.760678220711597</v>
      </c>
      <c r="AV71" s="34"/>
      <c r="AW71" s="90">
        <f t="shared" si="55"/>
        <v>-49.597861541019512</v>
      </c>
      <c r="AX71" s="90">
        <f t="shared" si="56"/>
        <v>-64.766435411042977</v>
      </c>
      <c r="AY71" s="90">
        <f t="shared" si="57"/>
        <v>-66.745399220675793</v>
      </c>
      <c r="AZ71" s="90">
        <f t="shared" si="58"/>
        <v>-87.474299512636208</v>
      </c>
      <c r="BA71" s="90">
        <f t="shared" si="59"/>
        <v>-114.59365290422856</v>
      </c>
      <c r="BB71" s="90">
        <f t="shared" si="60"/>
        <v>-196.10968411554742</v>
      </c>
      <c r="BC71" s="274">
        <f t="shared" si="61"/>
        <v>-144.62372836228928</v>
      </c>
      <c r="BD71" s="92"/>
      <c r="BE71" s="92"/>
      <c r="BF71" s="123"/>
      <c r="BG71" s="123"/>
      <c r="BH71" s="103"/>
      <c r="BI71" s="46">
        <v>0</v>
      </c>
      <c r="BJ71" s="46">
        <v>0</v>
      </c>
      <c r="BK71" s="46">
        <v>0</v>
      </c>
      <c r="BL71" s="46">
        <v>0</v>
      </c>
      <c r="BM71" s="46">
        <v>0</v>
      </c>
      <c r="BN71" s="46"/>
      <c r="BQ71" s="124"/>
      <c r="BV71" s="34"/>
      <c r="BW71" s="249"/>
      <c r="BX71" s="249"/>
    </row>
    <row r="72" spans="1:76" ht="25.5" customHeight="1">
      <c r="A72" s="157" t="s">
        <v>16</v>
      </c>
      <c r="B72" s="240" t="s">
        <v>130</v>
      </c>
      <c r="C72" s="88">
        <f>'Historical Financials THB_EN'!C72/'Historical Financials USD_EN'!C8</f>
        <v>120.64300810699977</v>
      </c>
      <c r="D72" s="88">
        <v>564.77540192873323</v>
      </c>
      <c r="E72" s="88">
        <v>0</v>
      </c>
      <c r="F72" s="88">
        <v>0</v>
      </c>
      <c r="G72" s="88">
        <v>0</v>
      </c>
      <c r="H72" s="88">
        <v>1.5613162936618184E-2</v>
      </c>
      <c r="I72" s="88">
        <v>0</v>
      </c>
      <c r="J72" s="88">
        <v>456.89930022751594</v>
      </c>
      <c r="K72" s="88">
        <v>490.45296383354435</v>
      </c>
      <c r="L72" s="122">
        <v>0</v>
      </c>
      <c r="M72" s="122">
        <v>0</v>
      </c>
      <c r="N72" s="122">
        <f t="shared" si="50"/>
        <v>0</v>
      </c>
      <c r="O72" s="122">
        <f t="shared" si="51"/>
        <v>0</v>
      </c>
      <c r="P72" s="88">
        <v>0</v>
      </c>
      <c r="Q72" s="88">
        <v>0</v>
      </c>
      <c r="R72" s="88">
        <v>0</v>
      </c>
      <c r="S72" s="88">
        <v>0</v>
      </c>
      <c r="T72" s="88">
        <v>0</v>
      </c>
      <c r="U72" s="88">
        <v>0</v>
      </c>
      <c r="V72" s="88">
        <v>0</v>
      </c>
      <c r="W72" s="88">
        <v>0</v>
      </c>
      <c r="X72" s="88">
        <v>0</v>
      </c>
      <c r="Y72" s="88">
        <v>1.619983062673995E-2</v>
      </c>
      <c r="Z72" s="88">
        <v>-3.8429174703112401E-4</v>
      </c>
      <c r="AA72" s="88">
        <f>H72-X72-Y72-Z72</f>
        <v>-2.0237594309064207E-4</v>
      </c>
      <c r="AB72" s="88">
        <v>0</v>
      </c>
      <c r="AC72" s="88">
        <v>0</v>
      </c>
      <c r="AD72" s="88">
        <v>0</v>
      </c>
      <c r="AE72" s="88">
        <f>I72-AB72-AC72-AD72</f>
        <v>0</v>
      </c>
      <c r="AF72" s="88">
        <v>3.6734180060966751E-2</v>
      </c>
      <c r="AG72" s="88">
        <v>2.101252195675242E-2</v>
      </c>
      <c r="AH72" s="88">
        <v>451.99218694248617</v>
      </c>
      <c r="AI72" s="88">
        <v>4.8493665830120447</v>
      </c>
      <c r="AJ72" s="88">
        <v>226.62617089625971</v>
      </c>
      <c r="AK72" s="88">
        <v>182.89702778777274</v>
      </c>
      <c r="AL72" s="88">
        <v>83.567199680393514</v>
      </c>
      <c r="AM72" s="88">
        <v>-2.6374345308815839</v>
      </c>
      <c r="AN72" s="88">
        <v>0</v>
      </c>
      <c r="AO72" s="88">
        <v>0</v>
      </c>
      <c r="AP72" s="88">
        <v>0</v>
      </c>
      <c r="AQ72" s="347">
        <v>0</v>
      </c>
      <c r="AR72" s="347">
        <v>0</v>
      </c>
      <c r="AS72" s="347">
        <v>0</v>
      </c>
      <c r="AT72" s="347">
        <v>0</v>
      </c>
      <c r="AU72" s="278">
        <v>0</v>
      </c>
      <c r="AV72" s="34"/>
      <c r="AW72" s="90">
        <f t="shared" si="55"/>
        <v>0</v>
      </c>
      <c r="AX72" s="90">
        <f t="shared" si="56"/>
        <v>0</v>
      </c>
      <c r="AY72" s="90">
        <f t="shared" si="57"/>
        <v>5.774670201771917E-2</v>
      </c>
      <c r="AZ72" s="90">
        <f t="shared" si="58"/>
        <v>456.84155352549823</v>
      </c>
      <c r="BA72" s="90">
        <f t="shared" si="59"/>
        <v>409.52319868403242</v>
      </c>
      <c r="BB72" s="90">
        <f t="shared" si="60"/>
        <v>80.929765149511937</v>
      </c>
      <c r="BC72" s="274">
        <f t="shared" si="61"/>
        <v>0</v>
      </c>
      <c r="BD72" s="92"/>
      <c r="BE72" s="92"/>
      <c r="BF72" s="123"/>
      <c r="BG72" s="123"/>
      <c r="BH72" s="103"/>
      <c r="BI72" s="46">
        <v>0</v>
      </c>
      <c r="BJ72" s="46">
        <v>0</v>
      </c>
      <c r="BK72" s="46">
        <v>0</v>
      </c>
      <c r="BL72" s="46">
        <v>0</v>
      </c>
      <c r="BM72" s="46">
        <v>0</v>
      </c>
      <c r="BN72" s="46"/>
      <c r="BQ72" s="124"/>
      <c r="BV72" s="119"/>
      <c r="BW72" s="249"/>
      <c r="BX72" s="249"/>
    </row>
    <row r="73" spans="1:76">
      <c r="A73" s="35" t="s">
        <v>17</v>
      </c>
      <c r="B73" s="240" t="s">
        <v>130</v>
      </c>
      <c r="C73" s="88">
        <v>0</v>
      </c>
      <c r="D73" s="88">
        <v>0</v>
      </c>
      <c r="E73" s="88">
        <v>0</v>
      </c>
      <c r="F73" s="88">
        <v>0</v>
      </c>
      <c r="G73" s="88">
        <v>457.93427726595399</v>
      </c>
      <c r="H73" s="88">
        <v>0</v>
      </c>
      <c r="I73" s="88">
        <v>0</v>
      </c>
      <c r="J73" s="88">
        <f>'Historical Financials THB_EN'!J73/J$8</f>
        <v>0</v>
      </c>
      <c r="K73" s="88">
        <v>0</v>
      </c>
      <c r="L73" s="122">
        <v>-24.932396403308712</v>
      </c>
      <c r="M73" s="122">
        <v>21.691121450529508</v>
      </c>
      <c r="N73" s="122">
        <f t="shared" si="50"/>
        <v>-24.932396403308712</v>
      </c>
      <c r="O73" s="122">
        <f t="shared" si="51"/>
        <v>21.691121450529508</v>
      </c>
      <c r="P73" s="88">
        <v>0</v>
      </c>
      <c r="Q73" s="88">
        <v>0</v>
      </c>
      <c r="R73" s="88">
        <v>0</v>
      </c>
      <c r="S73" s="88">
        <v>0</v>
      </c>
      <c r="T73" s="88">
        <v>0</v>
      </c>
      <c r="U73" s="88">
        <v>0</v>
      </c>
      <c r="V73" s="88">
        <v>0</v>
      </c>
      <c r="W73" s="88">
        <v>457.93427726595399</v>
      </c>
      <c r="X73" s="88">
        <v>0</v>
      </c>
      <c r="Y73" s="88">
        <v>0</v>
      </c>
      <c r="Z73" s="88">
        <v>0</v>
      </c>
      <c r="AA73" s="88">
        <v>0</v>
      </c>
      <c r="AB73" s="88">
        <v>0</v>
      </c>
      <c r="AC73" s="88">
        <v>0</v>
      </c>
      <c r="AD73" s="88">
        <v>0</v>
      </c>
      <c r="AE73" s="88">
        <f>I73-AB73-AC73-AD73</f>
        <v>0</v>
      </c>
      <c r="AF73" s="88">
        <v>0</v>
      </c>
      <c r="AG73" s="88">
        <v>0</v>
      </c>
      <c r="AH73" s="88">
        <v>0</v>
      </c>
      <c r="AI73" s="88">
        <f>J73-AF73-AG73-AH73</f>
        <v>0</v>
      </c>
      <c r="AJ73" s="88">
        <v>0</v>
      </c>
      <c r="AK73" s="88">
        <v>0</v>
      </c>
      <c r="AL73" s="88">
        <v>0</v>
      </c>
      <c r="AM73" s="88">
        <v>0</v>
      </c>
      <c r="AN73" s="88">
        <v>0</v>
      </c>
      <c r="AO73" s="88">
        <v>0</v>
      </c>
      <c r="AP73" s="88">
        <v>0</v>
      </c>
      <c r="AQ73" s="88">
        <v>-24.932396403308712</v>
      </c>
      <c r="AR73" s="88">
        <v>21.697985833505843</v>
      </c>
      <c r="AS73" s="88">
        <v>-0.22072147660028918</v>
      </c>
      <c r="AT73" s="88">
        <v>6.2154564328952944E-2</v>
      </c>
      <c r="AU73" s="278">
        <v>0.15170252929500094</v>
      </c>
      <c r="AV73" s="34"/>
      <c r="AW73" s="90">
        <f t="shared" si="55"/>
        <v>0</v>
      </c>
      <c r="AX73" s="90">
        <f t="shared" si="56"/>
        <v>0</v>
      </c>
      <c r="AY73" s="90">
        <f t="shared" si="57"/>
        <v>0</v>
      </c>
      <c r="AZ73" s="90">
        <f t="shared" si="58"/>
        <v>0</v>
      </c>
      <c r="BA73" s="90">
        <f t="shared" si="59"/>
        <v>0</v>
      </c>
      <c r="BB73" s="90">
        <f t="shared" si="60"/>
        <v>0</v>
      </c>
      <c r="BC73" s="274">
        <f t="shared" si="61"/>
        <v>0</v>
      </c>
      <c r="BD73" s="92"/>
      <c r="BE73" s="92"/>
      <c r="BF73" s="123"/>
      <c r="BG73" s="123"/>
      <c r="BH73" s="103"/>
      <c r="BI73" s="46">
        <v>0</v>
      </c>
      <c r="BJ73" s="46">
        <v>0</v>
      </c>
      <c r="BK73" s="46">
        <v>0</v>
      </c>
      <c r="BL73" s="46">
        <v>0</v>
      </c>
      <c r="BM73" s="46">
        <v>0</v>
      </c>
      <c r="BN73" s="46"/>
      <c r="BQ73" s="124"/>
      <c r="BV73" s="119"/>
      <c r="BW73" s="249"/>
      <c r="BX73" s="249"/>
    </row>
    <row r="74" spans="1:76">
      <c r="A74" s="169" t="s">
        <v>18</v>
      </c>
      <c r="B74" s="240" t="s">
        <v>130</v>
      </c>
      <c r="C74" s="88">
        <f t="shared" ref="C74:L74" si="64">SUM(C69:C73)</f>
        <v>156.94793788087509</v>
      </c>
      <c r="D74" s="88">
        <f t="shared" si="64"/>
        <v>-428.64461438540775</v>
      </c>
      <c r="E74" s="88">
        <f t="shared" si="64"/>
        <v>-1061.1608613254673</v>
      </c>
      <c r="F74" s="88">
        <f t="shared" si="64"/>
        <v>-69.629160201542959</v>
      </c>
      <c r="G74" s="88">
        <f t="shared" si="64"/>
        <v>567.67103368460573</v>
      </c>
      <c r="H74" s="88">
        <f t="shared" si="64"/>
        <v>-398.20157878090527</v>
      </c>
      <c r="I74" s="88">
        <f t="shared" si="64"/>
        <v>-584.82025183687006</v>
      </c>
      <c r="J74" s="88">
        <f t="shared" si="64"/>
        <v>153.7494012062615</v>
      </c>
      <c r="K74" s="88">
        <f t="shared" si="64"/>
        <v>-1356.9283206968057</v>
      </c>
      <c r="L74" s="122">
        <f t="shared" si="64"/>
        <v>-333.86832206845736</v>
      </c>
      <c r="M74" s="122">
        <f t="shared" ref="M74" si="65">SUM(M69:M73)</f>
        <v>-1637.7965142724704</v>
      </c>
      <c r="N74" s="122">
        <f t="shared" si="50"/>
        <v>-333.86832206845736</v>
      </c>
      <c r="O74" s="122">
        <f t="shared" si="51"/>
        <v>-1637.7965142724702</v>
      </c>
      <c r="P74" s="88">
        <f t="shared" ref="P74:BC74" si="66">SUM(P69:P73)</f>
        <v>-12.889415483468126</v>
      </c>
      <c r="Q74" s="88">
        <f t="shared" si="66"/>
        <v>-7.006904775305415</v>
      </c>
      <c r="R74" s="88">
        <f t="shared" si="66"/>
        <v>-16.018636153878372</v>
      </c>
      <c r="S74" s="88">
        <f t="shared" si="66"/>
        <v>-33.714203788891062</v>
      </c>
      <c r="T74" s="88">
        <f t="shared" si="66"/>
        <v>64.959870587872913</v>
      </c>
      <c r="U74" s="88">
        <f t="shared" si="66"/>
        <v>23.763326775823501</v>
      </c>
      <c r="V74" s="88">
        <f t="shared" si="66"/>
        <v>52.230276534800097</v>
      </c>
      <c r="W74" s="88">
        <f t="shared" si="66"/>
        <v>426.80737996176333</v>
      </c>
      <c r="X74" s="88">
        <f t="shared" si="66"/>
        <v>148.3356658565115</v>
      </c>
      <c r="Y74" s="88">
        <f t="shared" si="66"/>
        <v>-438.48475018291964</v>
      </c>
      <c r="Z74" s="88">
        <f t="shared" si="66"/>
        <v>-115.29915430110509</v>
      </c>
      <c r="AA74" s="88">
        <f t="shared" si="66"/>
        <v>7.2471162233346851</v>
      </c>
      <c r="AB74" s="88">
        <f t="shared" si="66"/>
        <v>-405.2489776697459</v>
      </c>
      <c r="AC74" s="88">
        <f t="shared" si="66"/>
        <v>-275.16902831072389</v>
      </c>
      <c r="AD74" s="88">
        <f t="shared" si="66"/>
        <v>111.07144711005479</v>
      </c>
      <c r="AE74" s="88">
        <f t="shared" si="66"/>
        <v>-15.473692966455154</v>
      </c>
      <c r="AF74" s="88">
        <f t="shared" si="66"/>
        <v>51.134636055717458</v>
      </c>
      <c r="AG74" s="88">
        <f t="shared" si="66"/>
        <v>-212.45025325302475</v>
      </c>
      <c r="AH74" s="88">
        <f t="shared" si="66"/>
        <v>363.6336234329051</v>
      </c>
      <c r="AI74" s="88">
        <f t="shared" si="66"/>
        <v>-48.56860502933624</v>
      </c>
      <c r="AJ74" s="88">
        <f t="shared" si="66"/>
        <v>295.02008385991644</v>
      </c>
      <c r="AK74" s="88">
        <f t="shared" si="66"/>
        <v>-344.91079130560587</v>
      </c>
      <c r="AL74" s="88">
        <f t="shared" si="66"/>
        <v>-529.65322025180149</v>
      </c>
      <c r="AM74" s="88">
        <f t="shared" si="66"/>
        <v>-777.38439299931451</v>
      </c>
      <c r="AN74" s="88">
        <f t="shared" si="66"/>
        <v>-295.82438357278477</v>
      </c>
      <c r="AO74" s="88">
        <f t="shared" si="66"/>
        <v>36.971962373804388</v>
      </c>
      <c r="AP74" s="88">
        <f t="shared" si="66"/>
        <v>99.530318390673244</v>
      </c>
      <c r="AQ74" s="88">
        <f t="shared" si="66"/>
        <v>-174.54621926015022</v>
      </c>
      <c r="AR74" s="88">
        <v>-1918.2436907232427</v>
      </c>
      <c r="AS74" s="88">
        <f t="shared" si="66"/>
        <v>44.777442785044812</v>
      </c>
      <c r="AT74" s="88">
        <f t="shared" si="66"/>
        <v>157.14197317168157</v>
      </c>
      <c r="AU74" s="278">
        <f t="shared" si="66"/>
        <v>78.527760494046163</v>
      </c>
      <c r="AV74" s="34"/>
      <c r="AW74" s="128">
        <f t="shared" si="66"/>
        <v>-680.41800598046973</v>
      </c>
      <c r="AX74" s="128">
        <f t="shared" si="66"/>
        <v>95.597754143599644</v>
      </c>
      <c r="AY74" s="128">
        <f t="shared" si="66"/>
        <v>-161.31561719730729</v>
      </c>
      <c r="AZ74" s="128">
        <f t="shared" si="66"/>
        <v>315.06501840356884</v>
      </c>
      <c r="BA74" s="128">
        <f t="shared" si="66"/>
        <v>-49.890707445689543</v>
      </c>
      <c r="BB74" s="128">
        <f t="shared" si="66"/>
        <v>-1307.037613251116</v>
      </c>
      <c r="BC74" s="278">
        <f t="shared" si="66"/>
        <v>-258.85242119898038</v>
      </c>
      <c r="BD74" s="124"/>
      <c r="BE74" s="124"/>
      <c r="BF74" s="123"/>
      <c r="BG74" s="123"/>
      <c r="BI74" s="46">
        <v>0</v>
      </c>
      <c r="BJ74" s="46">
        <v>0</v>
      </c>
      <c r="BK74" s="46">
        <v>2.5635813472035807E-9</v>
      </c>
      <c r="BL74" s="46">
        <v>-2.5633539735281374E-9</v>
      </c>
      <c r="BM74" s="46">
        <v>0</v>
      </c>
      <c r="BN74" s="46"/>
      <c r="BQ74" s="124"/>
      <c r="BV74" s="119"/>
      <c r="BW74" s="249"/>
      <c r="BX74" s="249"/>
    </row>
    <row r="75" spans="1:76" ht="26">
      <c r="A75" s="157" t="s">
        <v>19</v>
      </c>
      <c r="B75" s="240" t="s">
        <v>130</v>
      </c>
      <c r="C75" s="88">
        <f t="shared" ref="C75:M75" si="67">C76-C74</f>
        <v>-28.795967751321086</v>
      </c>
      <c r="D75" s="88">
        <f t="shared" si="67"/>
        <v>45.755992008079943</v>
      </c>
      <c r="E75" s="88">
        <f t="shared" si="67"/>
        <v>-40.560237198656296</v>
      </c>
      <c r="F75" s="88">
        <f t="shared" si="67"/>
        <v>84.812091170723193</v>
      </c>
      <c r="G75" s="88">
        <f t="shared" si="67"/>
        <v>-2.586803244946509</v>
      </c>
      <c r="H75" s="88">
        <f t="shared" si="67"/>
        <v>100.66737178683502</v>
      </c>
      <c r="I75" s="88">
        <f t="shared" si="67"/>
        <v>61.212238873681827</v>
      </c>
      <c r="J75" s="88">
        <f t="shared" si="67"/>
        <v>-154.11763581421189</v>
      </c>
      <c r="K75" s="88">
        <f t="shared" si="67"/>
        <v>29.574676317647118</v>
      </c>
      <c r="L75" s="122">
        <f t="shared" si="67"/>
        <v>-136.44899991441491</v>
      </c>
      <c r="M75" s="122">
        <f t="shared" si="67"/>
        <v>-243.61991467918165</v>
      </c>
      <c r="N75" s="122">
        <f t="shared" si="50"/>
        <v>-136.44899991441491</v>
      </c>
      <c r="O75" s="122">
        <f t="shared" si="51"/>
        <v>-243.61991467918278</v>
      </c>
      <c r="P75" s="88">
        <f t="shared" ref="P75:AC75" si="68">P76-P74</f>
        <v>-66.245194158908163</v>
      </c>
      <c r="Q75" s="88">
        <f t="shared" si="68"/>
        <v>90.390153545951293</v>
      </c>
      <c r="R75" s="88">
        <f t="shared" si="68"/>
        <v>12.730984206584974</v>
      </c>
      <c r="S75" s="88">
        <f t="shared" si="68"/>
        <v>47.936147577095106</v>
      </c>
      <c r="T75" s="88">
        <f t="shared" si="68"/>
        <v>-14.23445059232877</v>
      </c>
      <c r="U75" s="88">
        <f t="shared" si="68"/>
        <v>-19.594454119405512</v>
      </c>
      <c r="V75" s="88">
        <f t="shared" si="68"/>
        <v>-2.5921364130182809</v>
      </c>
      <c r="W75" s="88">
        <f t="shared" si="68"/>
        <v>33.744417704151942</v>
      </c>
      <c r="X75" s="88">
        <f t="shared" si="68"/>
        <v>-22.296359576153719</v>
      </c>
      <c r="Y75" s="88">
        <f t="shared" si="68"/>
        <v>52.038061989161804</v>
      </c>
      <c r="Z75" s="88">
        <f t="shared" si="68"/>
        <v>85.120295088356443</v>
      </c>
      <c r="AA75" s="88">
        <f t="shared" si="68"/>
        <v>-14.195082091256225</v>
      </c>
      <c r="AB75" s="88">
        <f>AB76-AB74</f>
        <v>-24.825164441135541</v>
      </c>
      <c r="AC75" s="88">
        <f t="shared" si="68"/>
        <v>-5.4880378940054015</v>
      </c>
      <c r="AD75" s="88">
        <f>AD76-AD74</f>
        <v>53.433779578346972</v>
      </c>
      <c r="AE75" s="88">
        <f>AE76-AE74</f>
        <v>38.09166163047589</v>
      </c>
      <c r="AF75" s="88">
        <f>AF76-AF74</f>
        <v>-39.600081875156995</v>
      </c>
      <c r="AG75" s="88">
        <f>AG76-AG74</f>
        <v>-54.512848358220083</v>
      </c>
      <c r="AH75" s="88">
        <f>AH76-AH74</f>
        <v>-29.797230489366029</v>
      </c>
      <c r="AI75" s="88">
        <f>J75-AF75-AG75-AH75</f>
        <v>-30.20747509146878</v>
      </c>
      <c r="AJ75" s="88">
        <f t="shared" ref="AJ75:AQ75" si="69">AJ76-AJ74</f>
        <v>-54.880004270121162</v>
      </c>
      <c r="AK75" s="88">
        <f t="shared" si="69"/>
        <v>86.926690686263498</v>
      </c>
      <c r="AL75" s="88">
        <f t="shared" si="69"/>
        <v>-16.753936696511118</v>
      </c>
      <c r="AM75" s="88">
        <f t="shared" si="69"/>
        <v>14.281926598015616</v>
      </c>
      <c r="AN75" s="88">
        <f t="shared" si="69"/>
        <v>-51.167277581517396</v>
      </c>
      <c r="AO75" s="88">
        <f t="shared" si="69"/>
        <v>-97.151261058217358</v>
      </c>
      <c r="AP75" s="88">
        <f t="shared" si="69"/>
        <v>30.046983093483789</v>
      </c>
      <c r="AQ75" s="88">
        <f t="shared" si="69"/>
        <v>-18.177444368163947</v>
      </c>
      <c r="AR75" s="88">
        <v>-88.258632159268473</v>
      </c>
      <c r="AS75" s="88">
        <f>AS76-AS74</f>
        <v>-44.138375002098954</v>
      </c>
      <c r="AT75" s="88">
        <f>AT76-AT74</f>
        <v>-5.9216798130047437</v>
      </c>
      <c r="AU75" s="278">
        <f>AU76-AU74</f>
        <v>-105.30122770481063</v>
      </c>
      <c r="AV75" s="34"/>
      <c r="AW75" s="128">
        <f>AW76-AW74</f>
        <v>-30.313202335141</v>
      </c>
      <c r="AX75" s="128">
        <f t="shared" ref="AX75:BC75" si="70">AX76-AX74</f>
        <v>91.525441208822855</v>
      </c>
      <c r="AY75" s="128">
        <f t="shared" si="70"/>
        <v>-94.112930233377085</v>
      </c>
      <c r="AZ75" s="128">
        <f t="shared" si="70"/>
        <v>-60.004705580834866</v>
      </c>
      <c r="BA75" s="128">
        <f t="shared" si="70"/>
        <v>32.04668641614245</v>
      </c>
      <c r="BB75" s="128">
        <f t="shared" si="70"/>
        <v>-2.4720100984955025</v>
      </c>
      <c r="BC75" s="278">
        <f t="shared" si="70"/>
        <v>-148.31853863973475</v>
      </c>
      <c r="BD75" s="124"/>
      <c r="BE75" s="124"/>
      <c r="BF75" s="123"/>
      <c r="BG75" s="123"/>
      <c r="BI75" s="46">
        <v>-1.1368683772161603E-13</v>
      </c>
      <c r="BJ75" s="46">
        <v>0</v>
      </c>
      <c r="BK75" s="46">
        <v>-2.5635813472035807E-9</v>
      </c>
      <c r="BL75" s="46">
        <v>2.5633539735281374E-9</v>
      </c>
      <c r="BM75" s="46">
        <v>0</v>
      </c>
      <c r="BN75" s="46"/>
      <c r="BQ75" s="124"/>
      <c r="BV75" s="119"/>
      <c r="BW75" s="249"/>
      <c r="BX75" s="249"/>
    </row>
    <row r="76" spans="1:76">
      <c r="A76" s="169" t="s">
        <v>20</v>
      </c>
      <c r="B76" s="240" t="s">
        <v>130</v>
      </c>
      <c r="C76" s="88">
        <v>128.151970129554</v>
      </c>
      <c r="D76" s="88">
        <f t="shared" ref="D76:I76" si="71">-D48+C48</f>
        <v>-382.88862237732781</v>
      </c>
      <c r="E76" s="171">
        <f t="shared" si="71"/>
        <v>-1101.7210985241236</v>
      </c>
      <c r="F76" s="171">
        <f t="shared" si="71"/>
        <v>15.182930969180234</v>
      </c>
      <c r="G76" s="171">
        <f t="shared" si="71"/>
        <v>565.08423043965922</v>
      </c>
      <c r="H76" s="171">
        <f t="shared" si="71"/>
        <v>-297.53420699407025</v>
      </c>
      <c r="I76" s="171">
        <f t="shared" si="71"/>
        <v>-523.60801296318823</v>
      </c>
      <c r="J76" s="171">
        <f>-J48+I48</f>
        <v>-0.36823460795039864</v>
      </c>
      <c r="K76" s="171">
        <f>-K48+J48</f>
        <v>-1327.3536443791586</v>
      </c>
      <c r="L76" s="96">
        <f>-L48+K48</f>
        <v>-470.31732198287227</v>
      </c>
      <c r="M76" s="96">
        <f>-M48+L48</f>
        <v>-1881.4164289516521</v>
      </c>
      <c r="N76" s="96">
        <f t="shared" si="50"/>
        <v>-470.31732198287227</v>
      </c>
      <c r="O76" s="96">
        <f t="shared" si="51"/>
        <v>-1881.416428951653</v>
      </c>
      <c r="P76" s="171">
        <f>-P48+E48</f>
        <v>-79.13460964237629</v>
      </c>
      <c r="Q76" s="171">
        <f t="shared" ref="Q76:AU76" si="72">-Q48+P48</f>
        <v>83.383248770645878</v>
      </c>
      <c r="R76" s="171">
        <f t="shared" si="72"/>
        <v>-3.2876519472933978</v>
      </c>
      <c r="S76" s="171">
        <f t="shared" si="72"/>
        <v>14.221943788204044</v>
      </c>
      <c r="T76" s="171">
        <f t="shared" si="72"/>
        <v>50.725419995544144</v>
      </c>
      <c r="U76" s="171">
        <f t="shared" si="72"/>
        <v>4.1688726564179888</v>
      </c>
      <c r="V76" s="171">
        <f t="shared" si="72"/>
        <v>49.638140121781817</v>
      </c>
      <c r="W76" s="171">
        <f t="shared" si="72"/>
        <v>460.55179766591527</v>
      </c>
      <c r="X76" s="171">
        <f t="shared" si="72"/>
        <v>126.03930628035778</v>
      </c>
      <c r="Y76" s="171">
        <f t="shared" si="72"/>
        <v>-386.44668819375784</v>
      </c>
      <c r="Z76" s="171">
        <f t="shared" si="72"/>
        <v>-30.178859212748648</v>
      </c>
      <c r="AA76" s="171">
        <f t="shared" si="72"/>
        <v>-6.947965867921539</v>
      </c>
      <c r="AB76" s="171">
        <f t="shared" si="72"/>
        <v>-430.07414211088144</v>
      </c>
      <c r="AC76" s="171">
        <f t="shared" si="72"/>
        <v>-280.65706620472929</v>
      </c>
      <c r="AD76" s="171">
        <f t="shared" si="72"/>
        <v>164.50522668840176</v>
      </c>
      <c r="AE76" s="171">
        <f t="shared" si="72"/>
        <v>22.617968664020736</v>
      </c>
      <c r="AF76" s="171">
        <f t="shared" si="72"/>
        <v>11.534554180560463</v>
      </c>
      <c r="AG76" s="171">
        <f t="shared" si="72"/>
        <v>-266.96310161124484</v>
      </c>
      <c r="AH76" s="171">
        <f t="shared" si="72"/>
        <v>333.83639294353907</v>
      </c>
      <c r="AI76" s="171">
        <f t="shared" si="72"/>
        <v>-78.776080120805091</v>
      </c>
      <c r="AJ76" s="171">
        <f t="shared" si="72"/>
        <v>240.14007958979528</v>
      </c>
      <c r="AK76" s="171">
        <f t="shared" si="72"/>
        <v>-257.98410061934237</v>
      </c>
      <c r="AL76" s="171">
        <f t="shared" si="72"/>
        <v>-546.4071569483126</v>
      </c>
      <c r="AM76" s="171">
        <f t="shared" si="72"/>
        <v>-763.1024664012989</v>
      </c>
      <c r="AN76" s="171">
        <f t="shared" si="72"/>
        <v>-346.99166115430216</v>
      </c>
      <c r="AO76" s="171">
        <f t="shared" si="72"/>
        <v>-60.17929868441297</v>
      </c>
      <c r="AP76" s="171">
        <f t="shared" si="72"/>
        <v>129.57730148415703</v>
      </c>
      <c r="AQ76" s="171">
        <f t="shared" si="72"/>
        <v>-192.72366362831417</v>
      </c>
      <c r="AR76" s="171">
        <v>-2006.5023228825112</v>
      </c>
      <c r="AS76" s="171">
        <f t="shared" si="72"/>
        <v>0.6390677829458582</v>
      </c>
      <c r="AT76" s="171">
        <f t="shared" si="72"/>
        <v>151.22029335867683</v>
      </c>
      <c r="AU76" s="276">
        <f t="shared" si="72"/>
        <v>-26.773467210764466</v>
      </c>
      <c r="AV76" s="34"/>
      <c r="AW76" s="90">
        <f>AB76+AC76</f>
        <v>-710.73120831561073</v>
      </c>
      <c r="AX76" s="90">
        <f>AD76+AE76</f>
        <v>187.1231953524225</v>
      </c>
      <c r="AY76" s="90">
        <f>AF76+AG76</f>
        <v>-255.42854743068438</v>
      </c>
      <c r="AZ76" s="90">
        <f>AH76+AI76</f>
        <v>255.06031282273398</v>
      </c>
      <c r="BA76" s="90">
        <f>AJ76+AK76</f>
        <v>-17.844021029547093</v>
      </c>
      <c r="BB76" s="90">
        <f>AL76+AM76</f>
        <v>-1309.5096233496115</v>
      </c>
      <c r="BC76" s="274">
        <f>AO76+AN76</f>
        <v>-407.17095983871513</v>
      </c>
      <c r="BD76" s="92"/>
      <c r="BE76" s="92"/>
      <c r="BF76" s="123"/>
      <c r="BG76" s="123"/>
      <c r="BI76" s="46">
        <v>0</v>
      </c>
      <c r="BJ76" s="46">
        <v>0</v>
      </c>
      <c r="BK76" s="46">
        <v>0</v>
      </c>
      <c r="BL76" s="46">
        <v>0</v>
      </c>
      <c r="BM76" s="46">
        <v>0</v>
      </c>
      <c r="BN76" s="46"/>
      <c r="BQ76" s="167"/>
      <c r="BV76" s="119"/>
      <c r="BW76" s="249"/>
      <c r="BX76" s="249"/>
    </row>
    <row r="77" spans="1:76" hidden="1" outlineLevel="1">
      <c r="A77" s="35" t="s">
        <v>122</v>
      </c>
      <c r="B77" s="240"/>
      <c r="C77" s="105"/>
      <c r="D77" s="105"/>
      <c r="E77" s="105"/>
      <c r="F77" s="105"/>
      <c r="G77" s="105"/>
      <c r="H77" s="105">
        <f>C48-SUM(D76:H76)-H48</f>
        <v>0</v>
      </c>
      <c r="I77" s="105"/>
      <c r="J77" s="105"/>
      <c r="K77" s="105"/>
      <c r="L77" s="106"/>
      <c r="M77" s="106"/>
      <c r="N77" s="106"/>
      <c r="O77" s="106"/>
      <c r="P77" s="105"/>
      <c r="Q77" s="105"/>
      <c r="R77" s="105"/>
      <c r="S77" s="105"/>
      <c r="T77" s="105"/>
      <c r="U77" s="105"/>
      <c r="V77" s="105"/>
      <c r="W77" s="105"/>
      <c r="X77" s="105"/>
      <c r="Y77" s="348"/>
      <c r="Z77" s="348">
        <f>Z48-Y48+Z76</f>
        <v>0</v>
      </c>
      <c r="AA77" s="348"/>
      <c r="AB77" s="348"/>
      <c r="AC77" s="348">
        <f>AC48-AB48+AC76</f>
        <v>0</v>
      </c>
      <c r="AD77" s="348">
        <f>AD48-AC48+AD76</f>
        <v>0</v>
      </c>
      <c r="AE77" s="348">
        <f>Z48-SUM(AA76:AE76)-AE48</f>
        <v>0</v>
      </c>
      <c r="AF77" s="348">
        <f>AA48-SUM(AB76:AF76)-AF48</f>
        <v>0</v>
      </c>
      <c r="AG77" s="348">
        <f>AB48-SUM(AC76:AG76)-AG48</f>
        <v>0</v>
      </c>
      <c r="AH77" s="348"/>
      <c r="AI77" s="348"/>
      <c r="AJ77" s="348">
        <f t="shared" ref="AJ77:AQ77" si="73">AE48-SUM(AF76:AJ76)-AJ48</f>
        <v>0</v>
      </c>
      <c r="AK77" s="348">
        <f t="shared" si="73"/>
        <v>0</v>
      </c>
      <c r="AL77" s="348">
        <f t="shared" si="73"/>
        <v>0</v>
      </c>
      <c r="AM77" s="348">
        <f t="shared" si="73"/>
        <v>0</v>
      </c>
      <c r="AN77" s="348">
        <f t="shared" si="73"/>
        <v>0</v>
      </c>
      <c r="AO77" s="348">
        <f t="shared" si="73"/>
        <v>0</v>
      </c>
      <c r="AP77" s="348">
        <f t="shared" si="73"/>
        <v>0</v>
      </c>
      <c r="AQ77" s="348">
        <f t="shared" si="73"/>
        <v>0</v>
      </c>
      <c r="AR77" s="348">
        <v>0</v>
      </c>
      <c r="AS77" s="348">
        <f>AN48-SUM(AO76:AS76)-AS48</f>
        <v>0</v>
      </c>
      <c r="AT77" s="348">
        <f>AO48-SUM(AP76:AT76)-AT48</f>
        <v>0</v>
      </c>
      <c r="AU77" s="273">
        <f>AP48-SUM(AQ76:AU76)-AU48</f>
        <v>0</v>
      </c>
      <c r="AV77" s="34"/>
      <c r="AW77" s="245"/>
      <c r="AX77" s="245"/>
      <c r="AY77" s="245"/>
      <c r="AZ77" s="245"/>
      <c r="BA77" s="245"/>
      <c r="BB77" s="245"/>
      <c r="BC77" s="246"/>
      <c r="BD77" s="59"/>
      <c r="BE77" s="59"/>
      <c r="BF77" s="247"/>
      <c r="BI77" s="46">
        <v>0</v>
      </c>
      <c r="BJ77" s="46">
        <v>0</v>
      </c>
      <c r="BK77" s="46">
        <v>0</v>
      </c>
      <c r="BL77" s="46">
        <v>0</v>
      </c>
      <c r="BM77" s="46">
        <v>0</v>
      </c>
      <c r="BN77" s="46"/>
      <c r="BQ77" s="59"/>
      <c r="BW77" s="249"/>
      <c r="BX77" s="249"/>
    </row>
    <row r="78" spans="1:76" s="66" customFormat="1" collapsed="1">
      <c r="A78" s="61" t="s">
        <v>123</v>
      </c>
      <c r="B78" s="240" t="s">
        <v>78</v>
      </c>
      <c r="C78" s="256">
        <f t="shared" ref="C78:K78" si="74">C65/C56</f>
        <v>0.15855855466929897</v>
      </c>
      <c r="D78" s="256">
        <f t="shared" si="74"/>
        <v>0.10188293967489923</v>
      </c>
      <c r="E78" s="256">
        <f t="shared" si="74"/>
        <v>0.11970074615037338</v>
      </c>
      <c r="F78" s="256">
        <f t="shared" si="74"/>
        <v>8.3063889380429759E-2</v>
      </c>
      <c r="G78" s="256">
        <f t="shared" si="74"/>
        <v>0.17157240635802545</v>
      </c>
      <c r="H78" s="256">
        <f t="shared" si="74"/>
        <v>0.17377918615854007</v>
      </c>
      <c r="I78" s="256">
        <f t="shared" si="74"/>
        <v>0.14653236163828653</v>
      </c>
      <c r="J78" s="256">
        <f t="shared" si="74"/>
        <v>0.15212886852157151</v>
      </c>
      <c r="K78" s="256">
        <f t="shared" si="74"/>
        <v>0.13175485043642757</v>
      </c>
      <c r="L78" s="257">
        <f>L65/L56</f>
        <v>0.17262749647080081</v>
      </c>
      <c r="M78" s="257">
        <f>M65/M56</f>
        <v>0.13753479080632913</v>
      </c>
      <c r="N78" s="257">
        <f t="shared" ref="N78:O78" si="75">N65/N56</f>
        <v>0.17262749647080081</v>
      </c>
      <c r="O78" s="257">
        <f t="shared" si="75"/>
        <v>0.13753479080632913</v>
      </c>
      <c r="P78" s="256">
        <f>P65/P56*4</f>
        <v>6.0999153112921929E-2</v>
      </c>
      <c r="Q78" s="256">
        <f t="shared" ref="Q78:AU78" si="76">Q65/Q56*4</f>
        <v>0.13969196610370851</v>
      </c>
      <c r="R78" s="256">
        <f t="shared" si="76"/>
        <v>6.7110976157444144E-2</v>
      </c>
      <c r="S78" s="256">
        <f t="shared" si="76"/>
        <v>6.0136885209682488E-2</v>
      </c>
      <c r="T78" s="256">
        <f t="shared" si="76"/>
        <v>0.14180500085930425</v>
      </c>
      <c r="U78" s="256">
        <f t="shared" si="76"/>
        <v>0.24379510177417812</v>
      </c>
      <c r="V78" s="256">
        <f t="shared" si="76"/>
        <v>0.19037524868586186</v>
      </c>
      <c r="W78" s="256">
        <f t="shared" si="76"/>
        <v>0.10066858734239838</v>
      </c>
      <c r="X78" s="256">
        <f t="shared" si="76"/>
        <v>0.2883159938866699</v>
      </c>
      <c r="Y78" s="256">
        <f t="shared" si="76"/>
        <v>0.17266749506508569</v>
      </c>
      <c r="Z78" s="256">
        <f t="shared" si="76"/>
        <v>6.6097841952700478E-2</v>
      </c>
      <c r="AA78" s="256">
        <f t="shared" si="76"/>
        <v>0.18268037462914222</v>
      </c>
      <c r="AB78" s="256">
        <f t="shared" si="76"/>
        <v>0.12984220112755029</v>
      </c>
      <c r="AC78" s="256">
        <f t="shared" si="76"/>
        <v>8.3415722489517022E-2</v>
      </c>
      <c r="AD78" s="256">
        <f t="shared" si="76"/>
        <v>0.24239193564951661</v>
      </c>
      <c r="AE78" s="256">
        <f t="shared" si="76"/>
        <v>0.13691070005529604</v>
      </c>
      <c r="AF78" s="256">
        <f t="shared" si="76"/>
        <v>0.18011957805681258</v>
      </c>
      <c r="AG78" s="256">
        <f t="shared" si="76"/>
        <v>0.18701764815807415</v>
      </c>
      <c r="AH78" s="256">
        <f t="shared" si="76"/>
        <v>0.13562934832382051</v>
      </c>
      <c r="AI78" s="256">
        <f t="shared" si="76"/>
        <v>0.15380642671082759</v>
      </c>
      <c r="AJ78" s="256">
        <f t="shared" si="76"/>
        <v>0.1686950863107276</v>
      </c>
      <c r="AK78" s="256">
        <f t="shared" si="76"/>
        <v>0.14235878194094456</v>
      </c>
      <c r="AL78" s="256">
        <f t="shared" si="76"/>
        <v>0.15627310763037602</v>
      </c>
      <c r="AM78" s="256">
        <f t="shared" si="76"/>
        <v>0.13318047169510511</v>
      </c>
      <c r="AN78" s="256">
        <f t="shared" si="76"/>
        <v>0.13199048666795024</v>
      </c>
      <c r="AO78" s="256">
        <f t="shared" si="76"/>
        <v>0.19699572088175391</v>
      </c>
      <c r="AP78" s="256">
        <f t="shared" si="76"/>
        <v>0.21362116687315741</v>
      </c>
      <c r="AQ78" s="256">
        <f t="shared" si="76"/>
        <v>0.13895834405623089</v>
      </c>
      <c r="AR78" s="256">
        <f t="shared" si="76"/>
        <v>0.13166136189889524</v>
      </c>
      <c r="AS78" s="256">
        <f t="shared" si="76"/>
        <v>0.11779218207042312</v>
      </c>
      <c r="AT78" s="256">
        <f t="shared" si="76"/>
        <v>0.14143981345169179</v>
      </c>
      <c r="AU78" s="258">
        <f t="shared" si="76"/>
        <v>0.1561124127239947</v>
      </c>
      <c r="AV78" s="34"/>
      <c r="AW78" s="191"/>
      <c r="AX78" s="191"/>
      <c r="AY78" s="191"/>
      <c r="AZ78" s="191"/>
      <c r="BA78" s="191"/>
      <c r="BB78" s="191"/>
      <c r="BC78" s="343"/>
      <c r="BD78" s="193"/>
      <c r="BE78" s="193"/>
      <c r="BF78" s="207"/>
      <c r="BG78" s="261"/>
      <c r="BH78" s="261"/>
      <c r="BI78" s="46"/>
      <c r="BJ78" s="46"/>
      <c r="BK78" s="46"/>
      <c r="BL78" s="46"/>
      <c r="BM78" s="46"/>
      <c r="BN78" s="46"/>
      <c r="BQ78" s="193"/>
      <c r="BW78" s="249"/>
      <c r="BX78" s="249"/>
    </row>
    <row r="79" spans="1:76">
      <c r="A79" s="35" t="s">
        <v>124</v>
      </c>
      <c r="B79" s="240" t="s">
        <v>78</v>
      </c>
      <c r="C79" s="256">
        <f t="shared" ref="C79:AU79" si="77">C68/C16</f>
        <v>0.15695974100523422</v>
      </c>
      <c r="D79" s="256">
        <f t="shared" si="77"/>
        <v>0.4444568055592662</v>
      </c>
      <c r="E79" s="256">
        <f t="shared" si="77"/>
        <v>0.19127309868239672</v>
      </c>
      <c r="F79" s="256">
        <f t="shared" si="77"/>
        <v>0.19187419088948754</v>
      </c>
      <c r="G79" s="256">
        <f t="shared" si="77"/>
        <v>0.25474482485711042</v>
      </c>
      <c r="H79" s="256">
        <f t="shared" si="77"/>
        <v>0.20048848251011006</v>
      </c>
      <c r="I79" s="256">
        <f t="shared" si="77"/>
        <v>0.25447169393896124</v>
      </c>
      <c r="J79" s="256">
        <f t="shared" si="77"/>
        <v>0.28200855979974815</v>
      </c>
      <c r="K79" s="256">
        <f t="shared" si="77"/>
        <v>0.25492288559355802</v>
      </c>
      <c r="L79" s="257">
        <f t="shared" si="77"/>
        <v>0.34807708180197849</v>
      </c>
      <c r="M79" s="257">
        <f>M68/M16</f>
        <v>0.49887212816153564</v>
      </c>
      <c r="N79" s="257">
        <f t="shared" si="77"/>
        <v>0.34807708180197849</v>
      </c>
      <c r="O79" s="257">
        <f t="shared" si="77"/>
        <v>0.49887212816153553</v>
      </c>
      <c r="P79" s="256">
        <f t="shared" si="77"/>
        <v>0.13927123167958225</v>
      </c>
      <c r="Q79" s="256">
        <f t="shared" si="77"/>
        <v>0.20864639679286753</v>
      </c>
      <c r="R79" s="256">
        <f t="shared" si="77"/>
        <v>0.23691292969068134</v>
      </c>
      <c r="S79" s="256">
        <f t="shared" si="77"/>
        <v>0.16222657481495362</v>
      </c>
      <c r="T79" s="256">
        <f t="shared" si="77"/>
        <v>0.15323590427809078</v>
      </c>
      <c r="U79" s="256">
        <f t="shared" si="77"/>
        <v>0.20599338349267354</v>
      </c>
      <c r="V79" s="256">
        <f t="shared" si="77"/>
        <v>0.18943017510788668</v>
      </c>
      <c r="W79" s="256">
        <f t="shared" si="77"/>
        <v>0.46647609663046041</v>
      </c>
      <c r="X79" s="256">
        <f t="shared" si="77"/>
        <v>0.18359765297706115</v>
      </c>
      <c r="Y79" s="256">
        <f t="shared" si="77"/>
        <v>0.14762233317368625</v>
      </c>
      <c r="Z79" s="256">
        <f t="shared" si="77"/>
        <v>0.21866931580237978</v>
      </c>
      <c r="AA79" s="256">
        <f t="shared" si="77"/>
        <v>0.25173556173939471</v>
      </c>
      <c r="AB79" s="256">
        <f t="shared" si="77"/>
        <v>0.27061381220970548</v>
      </c>
      <c r="AC79" s="256">
        <f t="shared" si="77"/>
        <v>0.20772449168521553</v>
      </c>
      <c r="AD79" s="256">
        <f t="shared" si="77"/>
        <v>0.23348085777843161</v>
      </c>
      <c r="AE79" s="256">
        <f t="shared" si="77"/>
        <v>0.3092279619683167</v>
      </c>
      <c r="AF79" s="256">
        <f t="shared" si="77"/>
        <v>0.3000505573012423</v>
      </c>
      <c r="AG79" s="256">
        <f t="shared" si="77"/>
        <v>0.26305682725114338</v>
      </c>
      <c r="AH79" s="256">
        <f t="shared" si="77"/>
        <v>0.26772912272533844</v>
      </c>
      <c r="AI79" s="256">
        <f t="shared" si="77"/>
        <v>0.29688638374768417</v>
      </c>
      <c r="AJ79" s="256">
        <f t="shared" si="77"/>
        <v>0.23088736004852534</v>
      </c>
      <c r="AK79" s="256">
        <f t="shared" si="77"/>
        <v>0.25707113873946424</v>
      </c>
      <c r="AL79" s="256">
        <f t="shared" si="77"/>
        <v>0.19061143467309985</v>
      </c>
      <c r="AM79" s="256">
        <f t="shared" si="77"/>
        <v>0.33033846373029357</v>
      </c>
      <c r="AN79" s="256">
        <f t="shared" si="77"/>
        <v>0.47262183395292662</v>
      </c>
      <c r="AO79" s="256">
        <f t="shared" si="77"/>
        <v>0.29969636354979162</v>
      </c>
      <c r="AP79" s="256">
        <f t="shared" si="77"/>
        <v>0.28886626424870238</v>
      </c>
      <c r="AQ79" s="256">
        <f t="shared" si="77"/>
        <v>0.34270211533068878</v>
      </c>
      <c r="AR79" s="256">
        <f t="shared" si="77"/>
        <v>0.86008362060722476</v>
      </c>
      <c r="AS79" s="256">
        <f t="shared" si="77"/>
        <v>0.2927170179454287</v>
      </c>
      <c r="AT79" s="256">
        <f t="shared" si="77"/>
        <v>0.27691918147354377</v>
      </c>
      <c r="AU79" s="258">
        <f t="shared" si="77"/>
        <v>0.57393551075553217</v>
      </c>
      <c r="AV79" s="34"/>
      <c r="AW79" s="159">
        <f t="shared" ref="AW79:BC79" si="78">AW68/AW16</f>
        <v>0.23544582629295394</v>
      </c>
      <c r="AX79" s="159">
        <f t="shared" si="78"/>
        <v>0.27172133760528311</v>
      </c>
      <c r="AY79" s="159">
        <f t="shared" si="78"/>
        <v>0.28113057330074903</v>
      </c>
      <c r="AZ79" s="159">
        <f t="shared" si="78"/>
        <v>0.28275336829105585</v>
      </c>
      <c r="BA79" s="159">
        <f t="shared" si="78"/>
        <v>0.2442492457716432</v>
      </c>
      <c r="BB79" s="159">
        <f t="shared" si="78"/>
        <v>0.26356447419544393</v>
      </c>
      <c r="BC79" s="312">
        <f t="shared" si="78"/>
        <v>0.38477859782022356</v>
      </c>
      <c r="BD79" s="161"/>
      <c r="BE79" s="161"/>
      <c r="BF79" s="214"/>
      <c r="BI79" s="46"/>
      <c r="BJ79" s="46"/>
      <c r="BK79" s="46"/>
      <c r="BL79" s="46"/>
      <c r="BM79" s="46"/>
      <c r="BN79" s="46"/>
      <c r="BQ79" s="161"/>
      <c r="BW79" s="249"/>
      <c r="BX79" s="249"/>
    </row>
    <row r="80" spans="1:76">
      <c r="A80" s="35" t="s">
        <v>139</v>
      </c>
      <c r="B80" s="240" t="s">
        <v>137</v>
      </c>
      <c r="C80" s="105">
        <f t="shared" ref="C80:K80" si="79">-C68/C82</f>
        <v>5.3950148413437704</v>
      </c>
      <c r="D80" s="105">
        <f t="shared" si="79"/>
        <v>15.95966880777434</v>
      </c>
      <c r="E80" s="105">
        <f t="shared" si="79"/>
        <v>7.867303607807318</v>
      </c>
      <c r="F80" s="105">
        <f t="shared" si="79"/>
        <v>7.3597843405019718</v>
      </c>
      <c r="G80" s="105">
        <f t="shared" si="79"/>
        <v>9.9119987384714836</v>
      </c>
      <c r="H80" s="105">
        <f t="shared" si="79"/>
        <v>7.7635576314203645</v>
      </c>
      <c r="I80" s="105">
        <f t="shared" si="79"/>
        <v>9.137808670450319</v>
      </c>
      <c r="J80" s="105">
        <f t="shared" si="79"/>
        <v>11.054395825682448</v>
      </c>
      <c r="K80" s="105">
        <f t="shared" si="79"/>
        <v>10.800642600395475</v>
      </c>
      <c r="L80" s="106">
        <f>-L68/L82</f>
        <v>15.477603981387295</v>
      </c>
      <c r="M80" s="106">
        <f>-M68/M82</f>
        <v>23.790562635369167</v>
      </c>
      <c r="N80" s="106">
        <f>-N68/N82</f>
        <v>15.477603981387295</v>
      </c>
      <c r="O80" s="106">
        <f>-O68/O82</f>
        <v>23.79056263536917</v>
      </c>
      <c r="P80" s="105">
        <f t="shared" ref="P80:AU80" si="80">-P68/P82</f>
        <v>5.6563619551114597</v>
      </c>
      <c r="Q80" s="105">
        <f t="shared" si="80"/>
        <v>7.9646962352690807</v>
      </c>
      <c r="R80" s="105">
        <f t="shared" si="80"/>
        <v>9.1789153710005014</v>
      </c>
      <c r="S80" s="105">
        <f t="shared" si="80"/>
        <v>6.5906215364272471</v>
      </c>
      <c r="T80" s="105">
        <f t="shared" si="80"/>
        <v>5.8227087254779537</v>
      </c>
      <c r="U80" s="105">
        <f t="shared" si="80"/>
        <v>7.9774321442678442</v>
      </c>
      <c r="V80" s="105">
        <f t="shared" si="80"/>
        <v>7.3541481943218558</v>
      </c>
      <c r="W80" s="105">
        <f t="shared" si="80"/>
        <v>18.702335549925024</v>
      </c>
      <c r="X80" s="105">
        <f t="shared" si="80"/>
        <v>7.1178376714455958</v>
      </c>
      <c r="Y80" s="105">
        <f t="shared" si="80"/>
        <v>5.77983119304273</v>
      </c>
      <c r="Z80" s="105">
        <f t="shared" si="80"/>
        <v>8.2371928127551755</v>
      </c>
      <c r="AA80" s="105">
        <f t="shared" si="80"/>
        <v>9.8956667016845472</v>
      </c>
      <c r="AB80" s="105">
        <f t="shared" si="80"/>
        <v>10.074624380255322</v>
      </c>
      <c r="AC80" s="105">
        <f t="shared" si="80"/>
        <v>7.4648372191766068</v>
      </c>
      <c r="AD80" s="105">
        <f t="shared" si="80"/>
        <v>7.9870822798366978</v>
      </c>
      <c r="AE80" s="105">
        <f t="shared" si="80"/>
        <v>11.329733703898233</v>
      </c>
      <c r="AF80" s="105">
        <f t="shared" si="80"/>
        <v>10.972128058883877</v>
      </c>
      <c r="AG80" s="105">
        <f t="shared" si="80"/>
        <v>9.912284413283114</v>
      </c>
      <c r="AH80" s="105">
        <f t="shared" si="80"/>
        <v>10.497674701701232</v>
      </c>
      <c r="AI80" s="105">
        <f t="shared" si="80"/>
        <v>12.809899560641563</v>
      </c>
      <c r="AJ80" s="105">
        <f t="shared" si="80"/>
        <v>9.6039768726212955</v>
      </c>
      <c r="AK80" s="105">
        <f t="shared" si="80"/>
        <v>10.175716151144124</v>
      </c>
      <c r="AL80" s="105">
        <f t="shared" si="80"/>
        <v>8.1397682262961464</v>
      </c>
      <c r="AM80" s="105">
        <f t="shared" si="80"/>
        <v>14.930372600164681</v>
      </c>
      <c r="AN80" s="105">
        <f t="shared" si="80"/>
        <v>20.082917423323892</v>
      </c>
      <c r="AO80" s="105">
        <f t="shared" si="80"/>
        <v>12.389356055344402</v>
      </c>
      <c r="AP80" s="105">
        <f t="shared" si="80"/>
        <v>12.559550531429677</v>
      </c>
      <c r="AQ80" s="105">
        <f t="shared" si="80"/>
        <v>17.498861070512255</v>
      </c>
      <c r="AR80" s="105">
        <f t="shared" si="80"/>
        <v>40.519291891615218</v>
      </c>
      <c r="AS80" s="105">
        <f t="shared" si="80"/>
        <v>14.803683630684475</v>
      </c>
      <c r="AT80" s="105">
        <f t="shared" si="80"/>
        <v>12.074200644043481</v>
      </c>
      <c r="AU80" s="273">
        <f t="shared" si="80"/>
        <v>28.623875320170281</v>
      </c>
      <c r="AV80" s="34"/>
      <c r="AW80" s="98">
        <f t="shared" ref="AW80:BC80" si="81">-AW68/AW82</f>
        <v>8.5925380097062938</v>
      </c>
      <c r="AX80" s="98">
        <f t="shared" si="81"/>
        <v>9.6172604735094858</v>
      </c>
      <c r="AY80" s="98">
        <f t="shared" si="81"/>
        <v>10.438030318348382</v>
      </c>
      <c r="AZ80" s="98">
        <f t="shared" si="81"/>
        <v>11.633823615787447</v>
      </c>
      <c r="BA80" s="98">
        <f t="shared" si="81"/>
        <v>9.9028229653974833</v>
      </c>
      <c r="BB80" s="98">
        <f t="shared" si="81"/>
        <v>11.588961633760146</v>
      </c>
      <c r="BC80" s="334">
        <f t="shared" si="81"/>
        <v>16.121840803719572</v>
      </c>
      <c r="BD80" s="186"/>
      <c r="BE80" s="186"/>
      <c r="BF80" s="335"/>
      <c r="BI80" s="46">
        <v>0</v>
      </c>
      <c r="BJ80" s="46">
        <v>0</v>
      </c>
      <c r="BK80" s="46">
        <v>0</v>
      </c>
      <c r="BL80" s="46">
        <v>0</v>
      </c>
      <c r="BM80" s="46">
        <v>9.9028229653974833</v>
      </c>
      <c r="BN80" s="46"/>
      <c r="BQ80" s="186"/>
      <c r="BW80" s="249"/>
      <c r="BX80" s="249"/>
    </row>
    <row r="81" spans="1:76" s="237" customFormat="1" ht="26">
      <c r="A81" s="80" t="s">
        <v>140</v>
      </c>
      <c r="B81" s="271"/>
      <c r="C81" s="82"/>
      <c r="D81" s="82"/>
      <c r="E81" s="82"/>
      <c r="F81" s="82"/>
      <c r="G81" s="82"/>
      <c r="H81" s="82"/>
      <c r="I81" s="82"/>
      <c r="J81" s="82"/>
      <c r="K81" s="82"/>
      <c r="L81" s="83"/>
      <c r="M81" s="83"/>
      <c r="N81" s="83"/>
      <c r="O81" s="83"/>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272"/>
      <c r="AW81" s="31"/>
      <c r="AX81" s="31"/>
      <c r="AY81" s="31"/>
      <c r="AZ81" s="31"/>
      <c r="BA81" s="31"/>
      <c r="BB81" s="31"/>
      <c r="BC81" s="238"/>
      <c r="BD81" s="32"/>
      <c r="BE81" s="32"/>
      <c r="BF81" s="239"/>
      <c r="BG81" s="30"/>
      <c r="BH81" s="30"/>
      <c r="BI81" s="46"/>
      <c r="BJ81" s="46"/>
      <c r="BK81" s="46"/>
      <c r="BL81" s="46"/>
      <c r="BM81" s="46"/>
      <c r="BN81" s="46"/>
      <c r="BQ81" s="32"/>
      <c r="BW81" s="249"/>
      <c r="BX81" s="249"/>
    </row>
    <row r="82" spans="1:76">
      <c r="A82" s="35" t="s">
        <v>76</v>
      </c>
      <c r="B82" s="240" t="s">
        <v>74</v>
      </c>
      <c r="C82" s="71">
        <f t="shared" ref="C82:AU82" si="82">C6</f>
        <v>3.1855030000000002</v>
      </c>
      <c r="D82" s="71">
        <f t="shared" si="82"/>
        <v>4.3613119999999999</v>
      </c>
      <c r="E82" s="71">
        <f t="shared" si="82"/>
        <v>5.2548760000000003</v>
      </c>
      <c r="F82" s="71">
        <f t="shared" si="82"/>
        <v>5.8039160000000001</v>
      </c>
      <c r="G82" s="71">
        <f t="shared" si="82"/>
        <v>6.2494175399999996</v>
      </c>
      <c r="H82" s="71">
        <f t="shared" si="82"/>
        <v>7.023597275263648</v>
      </c>
      <c r="I82" s="71">
        <f t="shared" si="82"/>
        <v>8.728926665510043</v>
      </c>
      <c r="J82" s="71">
        <f t="shared" si="82"/>
        <v>9.1032677084520284</v>
      </c>
      <c r="K82" s="71">
        <f t="shared" si="82"/>
        <v>10.419398600419296</v>
      </c>
      <c r="L82" s="72">
        <f t="shared" si="82"/>
        <v>12.33950243619735</v>
      </c>
      <c r="M82" s="72">
        <f t="shared" si="82"/>
        <v>13.716188146035622</v>
      </c>
      <c r="N82" s="72">
        <f t="shared" si="82"/>
        <v>12.33950243619735</v>
      </c>
      <c r="O82" s="72">
        <f t="shared" si="82"/>
        <v>13.716188146035618</v>
      </c>
      <c r="P82" s="71">
        <f t="shared" si="82"/>
        <v>1.4233449847838788</v>
      </c>
      <c r="Q82" s="71">
        <f t="shared" si="82"/>
        <v>1.4457370687095275</v>
      </c>
      <c r="R82" s="71">
        <f t="shared" si="82"/>
        <v>1.470999958875725</v>
      </c>
      <c r="S82" s="71">
        <f t="shared" si="82"/>
        <v>1.4638338576308696</v>
      </c>
      <c r="T82" s="71">
        <f t="shared" si="82"/>
        <v>1.5054495400000001</v>
      </c>
      <c r="U82" s="71">
        <f t="shared" si="82"/>
        <v>1.5868450000000001</v>
      </c>
      <c r="V82" s="71">
        <f t="shared" si="82"/>
        <v>1.6325160000000001</v>
      </c>
      <c r="W82" s="71">
        <f t="shared" si="82"/>
        <v>1.524607</v>
      </c>
      <c r="X82" s="71">
        <f t="shared" si="82"/>
        <v>1.6267209389142077</v>
      </c>
      <c r="Y82" s="71">
        <f t="shared" si="82"/>
        <v>1.8145852072488726</v>
      </c>
      <c r="Z82" s="71">
        <f t="shared" si="82"/>
        <v>1.8015288626199988</v>
      </c>
      <c r="AA82" s="71">
        <f t="shared" si="82"/>
        <v>1.7807622664805691</v>
      </c>
      <c r="AB82" s="71">
        <f t="shared" si="82"/>
        <v>1.7647709200019872</v>
      </c>
      <c r="AC82" s="71">
        <f t="shared" si="82"/>
        <v>2.3193589555325862</v>
      </c>
      <c r="AD82" s="71">
        <f t="shared" si="82"/>
        <v>2.3795751199698389</v>
      </c>
      <c r="AE82" s="71">
        <f t="shared" si="82"/>
        <v>2.2652216700056305</v>
      </c>
      <c r="AF82" s="71">
        <f t="shared" si="82"/>
        <v>2.1881375496729887</v>
      </c>
      <c r="AG82" s="71">
        <f t="shared" si="82"/>
        <v>2.2228976203174389</v>
      </c>
      <c r="AH82" s="71">
        <f t="shared" si="82"/>
        <v>2.3866285300104808</v>
      </c>
      <c r="AI82" s="71">
        <f t="shared" si="82"/>
        <v>2.3056040084511196</v>
      </c>
      <c r="AJ82" s="71">
        <f t="shared" si="82"/>
        <v>2.325123570352289</v>
      </c>
      <c r="AK82" s="71">
        <f t="shared" si="82"/>
        <v>2.5462493404533282</v>
      </c>
      <c r="AL82" s="71">
        <f t="shared" si="82"/>
        <v>2.7299829088126062</v>
      </c>
      <c r="AM82" s="71">
        <f t="shared" si="82"/>
        <v>2.8180427808010728</v>
      </c>
      <c r="AN82" s="71">
        <f t="shared" si="82"/>
        <v>2.9662154634429299</v>
      </c>
      <c r="AO82" s="71">
        <f t="shared" si="82"/>
        <v>3.1478780257755492</v>
      </c>
      <c r="AP82" s="71">
        <f t="shared" si="82"/>
        <v>3.3450166773252423</v>
      </c>
      <c r="AQ82" s="71">
        <f t="shared" si="82"/>
        <v>2.8803922696536279</v>
      </c>
      <c r="AR82" s="71">
        <f t="shared" si="82"/>
        <v>3.3113336544278331</v>
      </c>
      <c r="AS82" s="71">
        <f t="shared" si="82"/>
        <v>3.2393508690869788</v>
      </c>
      <c r="AT82" s="71">
        <f t="shared" si="82"/>
        <v>3.6807895388665575</v>
      </c>
      <c r="AU82" s="262">
        <f t="shared" si="82"/>
        <v>3.4847140836542487</v>
      </c>
      <c r="AW82" s="313">
        <f t="shared" ref="AW82:BC82" si="83">AW6</f>
        <v>4.0841298755345736</v>
      </c>
      <c r="AX82" s="313">
        <f t="shared" si="83"/>
        <v>4.6447967899754694</v>
      </c>
      <c r="AY82" s="313">
        <f t="shared" si="83"/>
        <v>4.4110351699904271</v>
      </c>
      <c r="AZ82" s="313">
        <f t="shared" si="83"/>
        <v>4.6922325384616004</v>
      </c>
      <c r="BA82" s="313">
        <f t="shared" si="83"/>
        <v>4.8713729108056167</v>
      </c>
      <c r="BB82" s="313">
        <f t="shared" si="83"/>
        <v>5.548025689613679</v>
      </c>
      <c r="BC82" s="349">
        <f t="shared" si="83"/>
        <v>6.1140934892184795</v>
      </c>
      <c r="BD82" s="350"/>
      <c r="BE82" s="350"/>
      <c r="BF82" s="351"/>
      <c r="BI82" s="46">
        <v>0</v>
      </c>
      <c r="BJ82" s="46">
        <v>0</v>
      </c>
      <c r="BK82" s="46">
        <v>0</v>
      </c>
      <c r="BL82" s="46">
        <v>0</v>
      </c>
      <c r="BM82" s="46">
        <v>0</v>
      </c>
      <c r="BN82" s="46"/>
      <c r="BQ82" s="313">
        <f>BQ6</f>
        <v>3.2194926773252437</v>
      </c>
      <c r="BW82" s="249"/>
      <c r="BX82" s="249"/>
    </row>
    <row r="83" spans="1:76" hidden="1" outlineLevel="1">
      <c r="A83" s="35"/>
      <c r="B83" s="240"/>
      <c r="C83" s="105"/>
      <c r="D83" s="105"/>
      <c r="E83" s="105"/>
      <c r="F83" s="105"/>
      <c r="G83" s="105"/>
      <c r="H83" s="105"/>
      <c r="I83" s="105"/>
      <c r="J83" s="105"/>
      <c r="K83" s="105"/>
      <c r="L83" s="106"/>
      <c r="M83" s="106"/>
      <c r="N83" s="106"/>
      <c r="O83" s="106"/>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273"/>
      <c r="AW83" s="313"/>
      <c r="AX83" s="313"/>
      <c r="AY83" s="313"/>
      <c r="AZ83" s="313"/>
      <c r="BA83" s="313"/>
      <c r="BB83" s="313"/>
      <c r="BC83" s="349"/>
      <c r="BD83" s="350"/>
      <c r="BE83" s="350"/>
      <c r="BF83" s="351"/>
      <c r="BI83" s="46">
        <v>0</v>
      </c>
      <c r="BJ83" s="46">
        <v>0</v>
      </c>
      <c r="BK83" s="46">
        <v>0</v>
      </c>
      <c r="BL83" s="46">
        <v>0</v>
      </c>
      <c r="BM83" s="46">
        <v>0</v>
      </c>
      <c r="BN83" s="46"/>
      <c r="BQ83" s="313"/>
      <c r="BW83" s="249"/>
      <c r="BX83" s="249"/>
    </row>
    <row r="84" spans="1:76" hidden="1" outlineLevel="1">
      <c r="A84" s="35"/>
      <c r="B84" s="240"/>
      <c r="C84" s="105"/>
      <c r="D84" s="105"/>
      <c r="E84" s="105"/>
      <c r="F84" s="105"/>
      <c r="G84" s="105"/>
      <c r="H84" s="105"/>
      <c r="I84" s="105"/>
      <c r="J84" s="105"/>
      <c r="K84" s="105"/>
      <c r="L84" s="106"/>
      <c r="M84" s="106"/>
      <c r="N84" s="106"/>
      <c r="O84" s="106"/>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273"/>
      <c r="AW84" s="313"/>
      <c r="AX84" s="313"/>
      <c r="AY84" s="313"/>
      <c r="AZ84" s="313"/>
      <c r="BA84" s="313"/>
      <c r="BB84" s="313"/>
      <c r="BC84" s="349"/>
      <c r="BD84" s="350"/>
      <c r="BE84" s="350"/>
      <c r="BF84" s="351"/>
      <c r="BI84" s="46">
        <v>0</v>
      </c>
      <c r="BJ84" s="46">
        <v>0</v>
      </c>
      <c r="BK84" s="46">
        <v>0</v>
      </c>
      <c r="BL84" s="46">
        <v>0</v>
      </c>
      <c r="BM84" s="46">
        <v>0</v>
      </c>
      <c r="BN84" s="46"/>
      <c r="BQ84" s="313"/>
      <c r="BW84" s="249"/>
      <c r="BX84" s="249"/>
    </row>
    <row r="85" spans="1:76" collapsed="1">
      <c r="A85" s="352" t="str">
        <f>A15</f>
        <v>EBITDA</v>
      </c>
      <c r="B85" s="353" t="s">
        <v>137</v>
      </c>
      <c r="C85" s="354">
        <f t="shared" ref="C85:AU85" si="84">C15/C6</f>
        <v>124.76172585553105</v>
      </c>
      <c r="D85" s="354">
        <f t="shared" si="84"/>
        <v>127.01538402330497</v>
      </c>
      <c r="E85" s="354">
        <f t="shared" si="84"/>
        <v>87.788831069069033</v>
      </c>
      <c r="F85" s="354">
        <f t="shared" si="84"/>
        <v>82.326713248945467</v>
      </c>
      <c r="G85" s="354">
        <f t="shared" si="84"/>
        <v>90.933701121908797</v>
      </c>
      <c r="H85" s="354">
        <f t="shared" si="84"/>
        <v>91.181396547553973</v>
      </c>
      <c r="I85" s="354">
        <f t="shared" si="84"/>
        <v>88.837680038554495</v>
      </c>
      <c r="J85" s="354">
        <f t="shared" si="84"/>
        <v>110.3169891515381</v>
      </c>
      <c r="K85" s="354">
        <f t="shared" si="84"/>
        <v>138.3385808252454</v>
      </c>
      <c r="L85" s="355">
        <f t="shared" si="84"/>
        <v>92.937297218015573</v>
      </c>
      <c r="M85" s="355">
        <f t="shared" si="84"/>
        <v>81.185243233023328</v>
      </c>
      <c r="N85" s="355">
        <f t="shared" si="84"/>
        <v>92.937297218015573</v>
      </c>
      <c r="O85" s="355">
        <f t="shared" si="84"/>
        <v>81.185243233023314</v>
      </c>
      <c r="P85" s="354">
        <f t="shared" si="84"/>
        <v>64.325436219449699</v>
      </c>
      <c r="Q85" s="354">
        <f t="shared" si="84"/>
        <v>91.963781128324953</v>
      </c>
      <c r="R85" s="354">
        <f t="shared" si="84"/>
        <v>86.5460882440956</v>
      </c>
      <c r="S85" s="354">
        <f t="shared" si="84"/>
        <v>86.072132404468661</v>
      </c>
      <c r="T85" s="354">
        <f t="shared" si="84"/>
        <v>92.820602816529117</v>
      </c>
      <c r="U85" s="354">
        <f t="shared" si="84"/>
        <v>96.418933172768845</v>
      </c>
      <c r="V85" s="354">
        <f t="shared" si="84"/>
        <v>83.131017270574233</v>
      </c>
      <c r="W85" s="354">
        <f t="shared" si="84"/>
        <v>91.716301417136677</v>
      </c>
      <c r="X85" s="354">
        <f t="shared" si="84"/>
        <v>89.649831637265081</v>
      </c>
      <c r="Y85" s="354">
        <f t="shared" si="84"/>
        <v>103.12425288881354</v>
      </c>
      <c r="Z85" s="354">
        <f t="shared" si="84"/>
        <v>92.823933390307559</v>
      </c>
      <c r="AA85" s="354">
        <f t="shared" si="84"/>
        <v>78.749091749133655</v>
      </c>
      <c r="AB85" s="354">
        <f t="shared" si="84"/>
        <v>76.366059661398708</v>
      </c>
      <c r="AC85" s="354">
        <f t="shared" si="84"/>
        <v>94.463677442157291</v>
      </c>
      <c r="AD85" s="354">
        <f t="shared" si="84"/>
        <v>91.05480632073251</v>
      </c>
      <c r="AE85" s="354">
        <f t="shared" si="84"/>
        <v>90.464464302078028</v>
      </c>
      <c r="AF85" s="354">
        <f t="shared" si="84"/>
        <v>99.996777147433136</v>
      </c>
      <c r="AG85" s="354">
        <f t="shared" si="84"/>
        <v>107.29577895848711</v>
      </c>
      <c r="AH85" s="354">
        <f t="shared" si="84"/>
        <v>122.03390006915461</v>
      </c>
      <c r="AI85" s="354">
        <f t="shared" si="84"/>
        <v>110.89556659628376</v>
      </c>
      <c r="AJ85" s="354">
        <f t="shared" si="84"/>
        <v>140.30362565143679</v>
      </c>
      <c r="AK85" s="354">
        <f t="shared" si="84"/>
        <v>152.55251977889105</v>
      </c>
      <c r="AL85" s="354">
        <f t="shared" si="84"/>
        <v>149.79672782911891</v>
      </c>
      <c r="AM85" s="354">
        <f t="shared" si="84"/>
        <v>112.77411789154273</v>
      </c>
      <c r="AN85" s="354">
        <f t="shared" si="84"/>
        <v>102.38564290273666</v>
      </c>
      <c r="AO85" s="354">
        <f t="shared" si="84"/>
        <v>114.80964539306214</v>
      </c>
      <c r="AP85" s="354">
        <f t="shared" si="84"/>
        <v>84.033603158520165</v>
      </c>
      <c r="AQ85" s="354">
        <f t="shared" si="84"/>
        <v>69.643835124545461</v>
      </c>
      <c r="AR85" s="354">
        <f t="shared" si="84"/>
        <v>91.731004600137695</v>
      </c>
      <c r="AS85" s="354">
        <f t="shared" si="84"/>
        <v>94.002106710796113</v>
      </c>
      <c r="AT85" s="354">
        <f t="shared" si="84"/>
        <v>68.087867668379616</v>
      </c>
      <c r="AU85" s="356">
        <f t="shared" si="84"/>
        <v>73.084099572584861</v>
      </c>
      <c r="AW85" s="110">
        <f t="shared" ref="AW85:BC85" si="85">AW15/AW6</f>
        <v>86.643615261442918</v>
      </c>
      <c r="AX85" s="110">
        <f t="shared" si="85"/>
        <v>90.766902329699548</v>
      </c>
      <c r="AY85" s="110">
        <f t="shared" si="85"/>
        <v>103.6750370413618</v>
      </c>
      <c r="AZ85" s="110">
        <f t="shared" si="85"/>
        <v>116.560900576479</v>
      </c>
      <c r="BA85" s="110">
        <f t="shared" si="85"/>
        <v>146.70607916184875</v>
      </c>
      <c r="BB85" s="110">
        <f t="shared" si="85"/>
        <v>130.99160606187175</v>
      </c>
      <c r="BC85" s="357">
        <f t="shared" si="85"/>
        <v>108.78221575535022</v>
      </c>
      <c r="BD85" s="358"/>
      <c r="BE85" s="358"/>
      <c r="BF85" s="359"/>
      <c r="BI85" s="46">
        <v>0</v>
      </c>
      <c r="BJ85" s="46">
        <v>0</v>
      </c>
      <c r="BK85" s="46">
        <v>0</v>
      </c>
      <c r="BL85" s="46">
        <v>0</v>
      </c>
      <c r="BM85" s="46">
        <v>0</v>
      </c>
      <c r="BN85" s="46"/>
      <c r="BQ85" s="110">
        <f>BQ15/BQ6</f>
        <v>86.459500916326633</v>
      </c>
      <c r="BW85" s="249"/>
      <c r="BX85" s="249"/>
    </row>
    <row r="86" spans="1:76" hidden="1" outlineLevel="1">
      <c r="A86" s="120"/>
      <c r="B86" s="240"/>
      <c r="C86" s="105"/>
      <c r="D86" s="105"/>
      <c r="E86" s="105"/>
      <c r="F86" s="105"/>
      <c r="G86" s="105"/>
      <c r="H86" s="105"/>
      <c r="I86" s="105"/>
      <c r="J86" s="105"/>
      <c r="K86" s="105"/>
      <c r="L86" s="106"/>
      <c r="M86" s="106"/>
      <c r="N86" s="106"/>
      <c r="O86" s="106"/>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273"/>
      <c r="AW86" s="119"/>
      <c r="AX86" s="119"/>
      <c r="AY86" s="119"/>
      <c r="AZ86" s="119"/>
      <c r="BA86" s="119"/>
      <c r="BB86" s="119"/>
      <c r="BC86" s="360"/>
      <c r="BD86" s="361"/>
      <c r="BE86" s="361"/>
      <c r="BF86" s="362"/>
      <c r="BI86" s="46">
        <v>0</v>
      </c>
      <c r="BJ86" s="46">
        <v>0</v>
      </c>
      <c r="BK86" s="46">
        <v>0</v>
      </c>
      <c r="BL86" s="46">
        <v>0</v>
      </c>
      <c r="BM86" s="46">
        <v>0</v>
      </c>
      <c r="BN86" s="46"/>
      <c r="BQ86" s="119"/>
      <c r="BW86" s="249"/>
      <c r="BX86" s="249"/>
    </row>
    <row r="87" spans="1:76" collapsed="1">
      <c r="A87" s="120" t="str">
        <f>A16</f>
        <v>Depreciation &amp; Amortization</v>
      </c>
      <c r="B87" s="240" t="s">
        <v>137</v>
      </c>
      <c r="C87" s="105">
        <f t="shared" ref="C87:AU87" si="86">C16/C6</f>
        <v>-34.371965746068987</v>
      </c>
      <c r="D87" s="105">
        <f t="shared" si="86"/>
        <v>-35.90825611881916</v>
      </c>
      <c r="E87" s="105">
        <f t="shared" si="86"/>
        <v>-41.131260287003251</v>
      </c>
      <c r="F87" s="105">
        <f t="shared" si="86"/>
        <v>-38.357343978278642</v>
      </c>
      <c r="G87" s="105">
        <f t="shared" si="86"/>
        <v>-38.909519532069979</v>
      </c>
      <c r="H87" s="105">
        <f t="shared" si="86"/>
        <v>-38.72321010274927</v>
      </c>
      <c r="I87" s="105">
        <f t="shared" si="86"/>
        <v>-35.908939532748803</v>
      </c>
      <c r="J87" s="105">
        <f t="shared" si="86"/>
        <v>-39.198795361148193</v>
      </c>
      <c r="K87" s="105">
        <f t="shared" si="86"/>
        <v>-42.368273743832169</v>
      </c>
      <c r="L87" s="106">
        <f t="shared" si="86"/>
        <v>-44.466024310651186</v>
      </c>
      <c r="M87" s="106">
        <f t="shared" si="86"/>
        <v>-47.688698751407784</v>
      </c>
      <c r="N87" s="106">
        <f t="shared" si="86"/>
        <v>-44.466024310651186</v>
      </c>
      <c r="O87" s="106">
        <f t="shared" si="86"/>
        <v>-47.688698751407792</v>
      </c>
      <c r="P87" s="105">
        <f t="shared" si="86"/>
        <v>-40.614001089075643</v>
      </c>
      <c r="Q87" s="105">
        <f t="shared" si="86"/>
        <v>-38.173178917515578</v>
      </c>
      <c r="R87" s="105">
        <f t="shared" si="86"/>
        <v>-38.74383463572331</v>
      </c>
      <c r="S87" s="105">
        <f t="shared" si="86"/>
        <v>-40.626029021107954</v>
      </c>
      <c r="T87" s="105">
        <f t="shared" si="86"/>
        <v>-37.998331741567355</v>
      </c>
      <c r="U87" s="105">
        <f t="shared" si="86"/>
        <v>-38.726642618361446</v>
      </c>
      <c r="V87" s="105">
        <f t="shared" si="86"/>
        <v>-38.822474772741081</v>
      </c>
      <c r="W87" s="105">
        <f t="shared" si="86"/>
        <v>-40.092805794379004</v>
      </c>
      <c r="X87" s="105">
        <f t="shared" si="86"/>
        <v>-38.768674631885972</v>
      </c>
      <c r="Y87" s="105">
        <f t="shared" si="86"/>
        <v>-39.152823754942432</v>
      </c>
      <c r="Z87" s="105">
        <f t="shared" si="86"/>
        <v>-37.669632717008433</v>
      </c>
      <c r="AA87" s="105">
        <f t="shared" si="86"/>
        <v>-39.309768684683817</v>
      </c>
      <c r="AB87" s="105">
        <f t="shared" si="86"/>
        <v>-37.228788501187964</v>
      </c>
      <c r="AC87" s="105">
        <f t="shared" si="86"/>
        <v>-35.936240154525336</v>
      </c>
      <c r="AD87" s="105">
        <f t="shared" si="86"/>
        <v>-34.208724243322209</v>
      </c>
      <c r="AE87" s="105">
        <f t="shared" si="86"/>
        <v>-36.63877494060214</v>
      </c>
      <c r="AF87" s="105">
        <f t="shared" si="86"/>
        <v>-36.567597666109883</v>
      </c>
      <c r="AG87" s="105">
        <f t="shared" si="86"/>
        <v>-37.681152459957794</v>
      </c>
      <c r="AH87" s="105">
        <f t="shared" si="86"/>
        <v>-39.210059013530355</v>
      </c>
      <c r="AI87" s="105">
        <f t="shared" si="86"/>
        <v>-43.147480860989418</v>
      </c>
      <c r="AJ87" s="105">
        <f t="shared" si="86"/>
        <v>-41.595940421350214</v>
      </c>
      <c r="AK87" s="105">
        <f t="shared" si="86"/>
        <v>-39.583269444560173</v>
      </c>
      <c r="AL87" s="105">
        <f t="shared" si="86"/>
        <v>-42.703462361824798</v>
      </c>
      <c r="AM87" s="105">
        <f t="shared" si="86"/>
        <v>-45.197196934216706</v>
      </c>
      <c r="AN87" s="105">
        <f t="shared" si="86"/>
        <v>-42.492572243973314</v>
      </c>
      <c r="AO87" s="105">
        <f t="shared" si="86"/>
        <v>-41.339694311259237</v>
      </c>
      <c r="AP87" s="105">
        <f t="shared" si="86"/>
        <v>-43.4787723104156</v>
      </c>
      <c r="AQ87" s="105">
        <f t="shared" si="86"/>
        <v>-51.061432911281599</v>
      </c>
      <c r="AR87" s="105">
        <f t="shared" si="86"/>
        <v>-47.110874943773872</v>
      </c>
      <c r="AS87" s="105">
        <f t="shared" si="86"/>
        <v>-50.573361721812603</v>
      </c>
      <c r="AT87" s="105">
        <f t="shared" si="86"/>
        <v>-43.601893447012884</v>
      </c>
      <c r="AU87" s="273">
        <f t="shared" si="86"/>
        <v>-49.872981866010768</v>
      </c>
      <c r="AW87" s="119">
        <f t="shared" ref="AW87:BC87" si="87">AW16/AW6</f>
        <v>-36.494756118611392</v>
      </c>
      <c r="AX87" s="119">
        <f t="shared" si="87"/>
        <v>-35.393836046398498</v>
      </c>
      <c r="AY87" s="119">
        <f t="shared" si="87"/>
        <v>-37.128762609472368</v>
      </c>
      <c r="AZ87" s="119">
        <f t="shared" si="87"/>
        <v>-41.144774635582841</v>
      </c>
      <c r="BA87" s="119">
        <f t="shared" si="87"/>
        <v>-40.543924441248691</v>
      </c>
      <c r="BB87" s="119">
        <f t="shared" si="87"/>
        <v>-43.970120287024926</v>
      </c>
      <c r="BC87" s="360">
        <f t="shared" si="87"/>
        <v>-41.899006064916385</v>
      </c>
      <c r="BD87" s="361"/>
      <c r="BE87" s="361"/>
      <c r="BF87" s="362"/>
      <c r="BI87" s="46">
        <v>0</v>
      </c>
      <c r="BJ87" s="46">
        <v>0</v>
      </c>
      <c r="BK87" s="46">
        <v>0</v>
      </c>
      <c r="BL87" s="46">
        <v>0</v>
      </c>
      <c r="BM87" s="46">
        <v>0</v>
      </c>
      <c r="BN87" s="46"/>
      <c r="BQ87" s="119">
        <f>BQ16/BQ6</f>
        <v>-41.230971247894317</v>
      </c>
      <c r="BW87" s="249"/>
      <c r="BX87" s="249"/>
    </row>
    <row r="88" spans="1:76">
      <c r="A88" s="120" t="str">
        <f>A18</f>
        <v>Net Finance Costs</v>
      </c>
      <c r="B88" s="240" t="s">
        <v>137</v>
      </c>
      <c r="C88" s="105">
        <f t="shared" ref="C88:AU88" si="88">C18/C6</f>
        <v>-12.830888751602355</v>
      </c>
      <c r="D88" s="105">
        <f t="shared" si="88"/>
        <v>-14.157296120547841</v>
      </c>
      <c r="E88" s="105">
        <f t="shared" si="88"/>
        <v>-19.432862688301434</v>
      </c>
      <c r="F88" s="105">
        <f t="shared" si="88"/>
        <v>-20.337467729892801</v>
      </c>
      <c r="G88" s="105">
        <f t="shared" si="88"/>
        <v>-17.147543043664026</v>
      </c>
      <c r="H88" s="105">
        <f t="shared" si="88"/>
        <v>-14.867738922371309</v>
      </c>
      <c r="I88" s="105">
        <f t="shared" si="88"/>
        <v>-13.303282788139448</v>
      </c>
      <c r="J88" s="105">
        <f t="shared" si="88"/>
        <v>-12.178634654220728</v>
      </c>
      <c r="K88" s="105">
        <f t="shared" si="88"/>
        <v>-11.818614973315869</v>
      </c>
      <c r="L88" s="106">
        <f t="shared" si="88"/>
        <v>-14.179641298411507</v>
      </c>
      <c r="M88" s="106">
        <f t="shared" si="88"/>
        <v>-17.430956826785348</v>
      </c>
      <c r="N88" s="106">
        <f t="shared" si="88"/>
        <v>-14.179641298411507</v>
      </c>
      <c r="O88" s="106">
        <f t="shared" si="88"/>
        <v>-17.430956826785351</v>
      </c>
      <c r="P88" s="105">
        <f t="shared" si="88"/>
        <v>-19.045915774795773</v>
      </c>
      <c r="Q88" s="105">
        <f t="shared" si="88"/>
        <v>-20.593615727458022</v>
      </c>
      <c r="R88" s="105">
        <f t="shared" si="88"/>
        <v>-19.286460035518935</v>
      </c>
      <c r="S88" s="105">
        <f t="shared" si="88"/>
        <v>-22.396469334535464</v>
      </c>
      <c r="T88" s="105">
        <f t="shared" si="88"/>
        <v>-17.396985405348889</v>
      </c>
      <c r="U88" s="105">
        <f t="shared" si="88"/>
        <v>-17.596991852885498</v>
      </c>
      <c r="V88" s="105">
        <f t="shared" si="88"/>
        <v>-17.003556492553848</v>
      </c>
      <c r="W88" s="105">
        <f t="shared" si="88"/>
        <v>-16.587616363639686</v>
      </c>
      <c r="X88" s="105">
        <f t="shared" si="88"/>
        <v>-15.369971452228384</v>
      </c>
      <c r="Y88" s="105">
        <f t="shared" si="88"/>
        <v>-14.791203373174639</v>
      </c>
      <c r="Z88" s="105">
        <f t="shared" si="88"/>
        <v>-14.196754240298898</v>
      </c>
      <c r="AA88" s="105">
        <f t="shared" si="88"/>
        <v>-15.165749714714053</v>
      </c>
      <c r="AB88" s="105">
        <f t="shared" si="88"/>
        <v>-15.051585243853527</v>
      </c>
      <c r="AC88" s="105">
        <f t="shared" si="88"/>
        <v>-13.141398937717803</v>
      </c>
      <c r="AD88" s="105">
        <f t="shared" si="88"/>
        <v>-12.815250342839644</v>
      </c>
      <c r="AE88" s="105">
        <f t="shared" si="88"/>
        <v>-12.619651366582621</v>
      </c>
      <c r="AF88" s="105">
        <f t="shared" si="88"/>
        <v>-12.828694256493623</v>
      </c>
      <c r="AG88" s="105">
        <f t="shared" si="88"/>
        <v>-12.866403222207675</v>
      </c>
      <c r="AH88" s="105">
        <f t="shared" si="88"/>
        <v>-11.972751002616393</v>
      </c>
      <c r="AI88" s="105">
        <f t="shared" si="88"/>
        <v>-11.111716340161669</v>
      </c>
      <c r="AJ88" s="105">
        <f t="shared" si="88"/>
        <v>-11.646232280242625</v>
      </c>
      <c r="AK88" s="105">
        <f t="shared" si="88"/>
        <v>-9.7865430950229317</v>
      </c>
      <c r="AL88" s="105">
        <f t="shared" si="88"/>
        <v>-11.559118866753622</v>
      </c>
      <c r="AM88" s="105">
        <f t="shared" si="88"/>
        <v>-14.048315927917679</v>
      </c>
      <c r="AN88" s="105">
        <f t="shared" si="88"/>
        <v>-14.292044501205476</v>
      </c>
      <c r="AO88" s="105">
        <f t="shared" si="88"/>
        <v>-13.876468384429575</v>
      </c>
      <c r="AP88" s="105">
        <f t="shared" si="88"/>
        <v>-13.819343826449346</v>
      </c>
      <c r="AQ88" s="105">
        <f t="shared" si="88"/>
        <v>-14.81363143489984</v>
      </c>
      <c r="AR88" s="105">
        <f t="shared" si="88"/>
        <v>-20.656461073471657</v>
      </c>
      <c r="AS88" s="105">
        <f t="shared" si="88"/>
        <v>-16.324299617525181</v>
      </c>
      <c r="AT88" s="105">
        <f t="shared" si="88"/>
        <v>-16.070526448178416</v>
      </c>
      <c r="AU88" s="273">
        <f t="shared" si="88"/>
        <v>-16.831650308119332</v>
      </c>
      <c r="AW88" s="362">
        <f t="shared" ref="AW88:BC88" si="89">AW18/AW6</f>
        <v>-13.966799046820137</v>
      </c>
      <c r="AX88" s="362">
        <f t="shared" si="89"/>
        <v>-12.719858647641141</v>
      </c>
      <c r="AY88" s="362">
        <f t="shared" si="89"/>
        <v>-12.847697317435118</v>
      </c>
      <c r="AZ88" s="362">
        <f t="shared" si="89"/>
        <v>-11.549667757508972</v>
      </c>
      <c r="BA88" s="362">
        <f t="shared" si="89"/>
        <v>-10.674179339928777</v>
      </c>
      <c r="BB88" s="362">
        <f t="shared" si="89"/>
        <v>-12.823472025993061</v>
      </c>
      <c r="BC88" s="360">
        <f t="shared" si="89"/>
        <v>-14.078082623072138</v>
      </c>
      <c r="BD88" s="361"/>
      <c r="BE88" s="361"/>
      <c r="BF88" s="362"/>
      <c r="BI88" s="46">
        <v>0</v>
      </c>
      <c r="BJ88" s="46">
        <v>0</v>
      </c>
      <c r="BK88" s="46">
        <v>0</v>
      </c>
      <c r="BL88" s="46">
        <v>0</v>
      </c>
      <c r="BM88" s="46">
        <v>0</v>
      </c>
      <c r="BN88" s="46"/>
      <c r="BQ88" s="362">
        <f>BQ18/BQ6</f>
        <v>-12.123517866373749</v>
      </c>
      <c r="BW88" s="249"/>
      <c r="BX88" s="249"/>
    </row>
    <row r="89" spans="1:76" hidden="1" outlineLevel="1">
      <c r="A89" s="120" t="s">
        <v>141</v>
      </c>
      <c r="B89" s="240" t="s">
        <v>78</v>
      </c>
      <c r="C89" s="105"/>
      <c r="D89" s="105"/>
      <c r="E89" s="105"/>
      <c r="F89" s="105"/>
      <c r="G89" s="105"/>
      <c r="H89" s="105"/>
      <c r="I89" s="105"/>
      <c r="J89" s="105"/>
      <c r="K89" s="105"/>
      <c r="L89" s="106"/>
      <c r="M89" s="106"/>
      <c r="N89" s="106"/>
      <c r="O89" s="106"/>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273"/>
      <c r="AW89" s="363"/>
      <c r="AX89" s="363"/>
      <c r="AY89" s="363"/>
      <c r="AZ89" s="363"/>
      <c r="BA89" s="363"/>
      <c r="BB89" s="363"/>
      <c r="BC89" s="364"/>
      <c r="BD89" s="365"/>
      <c r="BE89" s="365"/>
      <c r="BF89" s="363"/>
      <c r="BI89" s="46">
        <v>0</v>
      </c>
      <c r="BJ89" s="46">
        <v>0</v>
      </c>
      <c r="BK89" s="46">
        <v>0</v>
      </c>
      <c r="BL89" s="46">
        <v>0</v>
      </c>
      <c r="BM89" s="46">
        <v>0</v>
      </c>
      <c r="BN89" s="46"/>
      <c r="BQ89" s="363"/>
      <c r="BW89" s="249"/>
      <c r="BX89" s="249"/>
    </row>
    <row r="90" spans="1:76" s="173" customFormat="1" collapsed="1">
      <c r="A90" s="366" t="s">
        <v>142</v>
      </c>
      <c r="B90" s="367" t="s">
        <v>137</v>
      </c>
      <c r="C90" s="368">
        <f t="shared" ref="C90:O90" si="90">SUM(C87:C88)</f>
        <v>-47.202854497671339</v>
      </c>
      <c r="D90" s="368">
        <f t="shared" si="90"/>
        <v>-50.065552239367001</v>
      </c>
      <c r="E90" s="368">
        <f t="shared" si="90"/>
        <v>-60.564122975304684</v>
      </c>
      <c r="F90" s="368">
        <f t="shared" si="90"/>
        <v>-58.694811708171443</v>
      </c>
      <c r="G90" s="368">
        <f t="shared" si="90"/>
        <v>-56.057062575734008</v>
      </c>
      <c r="H90" s="368">
        <f t="shared" si="90"/>
        <v>-53.59094902512058</v>
      </c>
      <c r="I90" s="368">
        <f t="shared" si="90"/>
        <v>-49.212222320888252</v>
      </c>
      <c r="J90" s="368">
        <f t="shared" si="90"/>
        <v>-51.377430015368923</v>
      </c>
      <c r="K90" s="368">
        <f t="shared" si="90"/>
        <v>-54.186888717148037</v>
      </c>
      <c r="L90" s="369">
        <f t="shared" si="90"/>
        <v>-58.645665609062689</v>
      </c>
      <c r="M90" s="369">
        <f t="shared" ref="M90" si="91">SUM(M87:M88)</f>
        <v>-65.119655578193132</v>
      </c>
      <c r="N90" s="369">
        <f t="shared" si="90"/>
        <v>-58.645665609062689</v>
      </c>
      <c r="O90" s="369">
        <f t="shared" si="90"/>
        <v>-65.119655578193147</v>
      </c>
      <c r="P90" s="368">
        <f t="shared" ref="P90:AU90" si="92">SUM(P87:P88)</f>
        <v>-59.659916863871416</v>
      </c>
      <c r="Q90" s="368">
        <f t="shared" si="92"/>
        <v>-58.766794644973601</v>
      </c>
      <c r="R90" s="368">
        <f t="shared" si="92"/>
        <v>-58.030294671242245</v>
      </c>
      <c r="S90" s="368">
        <f t="shared" si="92"/>
        <v>-63.022498355643421</v>
      </c>
      <c r="T90" s="368">
        <f t="shared" si="92"/>
        <v>-55.395317146916241</v>
      </c>
      <c r="U90" s="368">
        <f t="shared" si="92"/>
        <v>-56.323634471246947</v>
      </c>
      <c r="V90" s="368">
        <f t="shared" si="92"/>
        <v>-55.82603126529493</v>
      </c>
      <c r="W90" s="368">
        <f t="shared" si="92"/>
        <v>-56.680422158018686</v>
      </c>
      <c r="X90" s="368">
        <f t="shared" si="92"/>
        <v>-54.138646084114356</v>
      </c>
      <c r="Y90" s="368">
        <f t="shared" si="92"/>
        <v>-53.944027128117071</v>
      </c>
      <c r="Z90" s="368">
        <f t="shared" si="92"/>
        <v>-51.866386957307327</v>
      </c>
      <c r="AA90" s="368">
        <f t="shared" si="92"/>
        <v>-54.47551839939787</v>
      </c>
      <c r="AB90" s="368">
        <f t="shared" si="92"/>
        <v>-52.280373745041487</v>
      </c>
      <c r="AC90" s="368">
        <f t="shared" si="92"/>
        <v>-49.077639092243139</v>
      </c>
      <c r="AD90" s="368">
        <f t="shared" si="92"/>
        <v>-47.023974586161856</v>
      </c>
      <c r="AE90" s="368">
        <f t="shared" si="92"/>
        <v>-49.258426307184763</v>
      </c>
      <c r="AF90" s="368">
        <f t="shared" si="92"/>
        <v>-49.39629192260351</v>
      </c>
      <c r="AG90" s="368">
        <f t="shared" si="92"/>
        <v>-50.547555682165466</v>
      </c>
      <c r="AH90" s="368">
        <f t="shared" si="92"/>
        <v>-51.182810016146746</v>
      </c>
      <c r="AI90" s="368">
        <f t="shared" si="92"/>
        <v>-54.259197201151089</v>
      </c>
      <c r="AJ90" s="368">
        <f t="shared" si="92"/>
        <v>-53.242172701592835</v>
      </c>
      <c r="AK90" s="368">
        <f t="shared" si="92"/>
        <v>-49.369812539583108</v>
      </c>
      <c r="AL90" s="368">
        <f t="shared" si="92"/>
        <v>-54.262581228578419</v>
      </c>
      <c r="AM90" s="368">
        <f t="shared" si="92"/>
        <v>-59.245512862134383</v>
      </c>
      <c r="AN90" s="368">
        <f t="shared" si="92"/>
        <v>-56.784616745178788</v>
      </c>
      <c r="AO90" s="368">
        <f t="shared" si="92"/>
        <v>-55.216162695688809</v>
      </c>
      <c r="AP90" s="368">
        <f t="shared" si="92"/>
        <v>-57.298116136864948</v>
      </c>
      <c r="AQ90" s="368">
        <f t="shared" si="92"/>
        <v>-65.875064346181432</v>
      </c>
      <c r="AR90" s="368">
        <f t="shared" si="92"/>
        <v>-67.767336017245526</v>
      </c>
      <c r="AS90" s="368">
        <f t="shared" si="92"/>
        <v>-66.897661339337787</v>
      </c>
      <c r="AT90" s="368">
        <f t="shared" si="92"/>
        <v>-59.672419895191297</v>
      </c>
      <c r="AU90" s="370">
        <f t="shared" si="92"/>
        <v>-66.704632174130097</v>
      </c>
      <c r="AW90" s="371">
        <f t="shared" ref="AW90:BC90" si="93">SUM(AW87:AW88)</f>
        <v>-50.461555165431527</v>
      </c>
      <c r="AX90" s="371">
        <f t="shared" si="93"/>
        <v>-48.113694694039637</v>
      </c>
      <c r="AY90" s="371">
        <f t="shared" si="93"/>
        <v>-49.976459926907488</v>
      </c>
      <c r="AZ90" s="371">
        <f t="shared" si="93"/>
        <v>-52.694442393091812</v>
      </c>
      <c r="BA90" s="371">
        <f t="shared" si="93"/>
        <v>-51.218103781177469</v>
      </c>
      <c r="BB90" s="371">
        <f t="shared" si="93"/>
        <v>-56.793592313017989</v>
      </c>
      <c r="BC90" s="372">
        <f t="shared" si="93"/>
        <v>-55.977088687988527</v>
      </c>
      <c r="BD90" s="358"/>
      <c r="BE90" s="358"/>
      <c r="BF90" s="359"/>
      <c r="BG90" s="373"/>
      <c r="BH90" s="373"/>
      <c r="BI90" s="46">
        <v>0</v>
      </c>
      <c r="BJ90" s="46">
        <v>0</v>
      </c>
      <c r="BK90" s="46">
        <v>0</v>
      </c>
      <c r="BL90" s="46">
        <v>0</v>
      </c>
      <c r="BM90" s="46">
        <v>0</v>
      </c>
      <c r="BN90" s="46"/>
      <c r="BQ90" s="371">
        <f>SUM(BQ87:BQ88)</f>
        <v>-53.354489114268063</v>
      </c>
      <c r="BW90" s="249"/>
      <c r="BX90" s="249"/>
    </row>
    <row r="91" spans="1:76">
      <c r="A91" s="303" t="str">
        <f>A28</f>
        <v>Effective total tax rate %</v>
      </c>
      <c r="B91" s="240" t="s">
        <v>78</v>
      </c>
      <c r="C91" s="256">
        <f t="shared" ref="C91:AU91" si="94">C28</f>
        <v>6.2291547602775457E-2</v>
      </c>
      <c r="D91" s="256">
        <f t="shared" si="94"/>
        <v>7.2498033499415998E-2</v>
      </c>
      <c r="E91" s="256">
        <f t="shared" si="94"/>
        <v>0.43977807130221636</v>
      </c>
      <c r="F91" s="256">
        <f t="shared" si="94"/>
        <v>0.37356581933268124</v>
      </c>
      <c r="G91" s="256">
        <f t="shared" si="94"/>
        <v>0.28480478962570382</v>
      </c>
      <c r="H91" s="256">
        <f t="shared" si="94"/>
        <v>0.24531701222234162</v>
      </c>
      <c r="I91" s="256">
        <f t="shared" si="94"/>
        <v>0.18169009954071752</v>
      </c>
      <c r="J91" s="256">
        <f t="shared" si="94"/>
        <v>0.1353120902889671</v>
      </c>
      <c r="K91" s="256">
        <f t="shared" si="94"/>
        <v>0.12580821063385969</v>
      </c>
      <c r="L91" s="257">
        <f t="shared" si="94"/>
        <v>0.13089740049083523</v>
      </c>
      <c r="M91" s="257">
        <f t="shared" si="94"/>
        <v>3.2321263039072033E-2</v>
      </c>
      <c r="N91" s="257">
        <f t="shared" si="94"/>
        <v>0.13089740049083523</v>
      </c>
      <c r="O91" s="257">
        <f>O28</f>
        <v>3.2321263039072068E-2</v>
      </c>
      <c r="P91" s="256">
        <f t="shared" si="94"/>
        <v>0.67328664436151919</v>
      </c>
      <c r="Q91" s="256">
        <f t="shared" si="94"/>
        <v>0.41367171095028421</v>
      </c>
      <c r="R91" s="256">
        <f t="shared" si="94"/>
        <v>0.35970341832579189</v>
      </c>
      <c r="S91" s="256">
        <f t="shared" si="94"/>
        <v>0.33851614402749985</v>
      </c>
      <c r="T91" s="256">
        <f t="shared" si="94"/>
        <v>0.32298324124622158</v>
      </c>
      <c r="U91" s="256">
        <f t="shared" si="94"/>
        <v>0.23722971298743753</v>
      </c>
      <c r="V91" s="256">
        <f t="shared" si="94"/>
        <v>0.20479462450012265</v>
      </c>
      <c r="W91" s="256">
        <f t="shared" si="94"/>
        <v>0.36796680863992132</v>
      </c>
      <c r="X91" s="256">
        <f t="shared" si="94"/>
        <v>0.39188033988775095</v>
      </c>
      <c r="Y91" s="256">
        <f t="shared" si="94"/>
        <v>0.27078141865450994</v>
      </c>
      <c r="Z91" s="256">
        <f t="shared" si="94"/>
        <v>0.30377494005716965</v>
      </c>
      <c r="AA91" s="256">
        <f t="shared" si="94"/>
        <v>-0.10291218592412356</v>
      </c>
      <c r="AB91" s="256">
        <f t="shared" si="94"/>
        <v>0.1362472858305887</v>
      </c>
      <c r="AC91" s="256">
        <f t="shared" si="94"/>
        <v>0.17864278899196634</v>
      </c>
      <c r="AD91" s="256">
        <f t="shared" si="94"/>
        <v>0.19253254170478942</v>
      </c>
      <c r="AE91" s="256">
        <f t="shared" si="94"/>
        <v>0.19364999005766514</v>
      </c>
      <c r="AF91" s="256">
        <f t="shared" si="94"/>
        <v>0.16488448998874228</v>
      </c>
      <c r="AG91" s="256">
        <f t="shared" si="94"/>
        <v>8.7399247640939426E-2</v>
      </c>
      <c r="AH91" s="256">
        <f t="shared" si="94"/>
        <v>0.18952914787453484</v>
      </c>
      <c r="AI91" s="256">
        <f t="shared" si="94"/>
        <v>8.6314645293380843E-2</v>
      </c>
      <c r="AJ91" s="256">
        <f t="shared" si="94"/>
        <v>0.12334737991587386</v>
      </c>
      <c r="AK91" s="256">
        <f t="shared" si="94"/>
        <v>0.13094951533075144</v>
      </c>
      <c r="AL91" s="256">
        <f t="shared" si="94"/>
        <v>6.8589527087920252E-2</v>
      </c>
      <c r="AM91" s="256">
        <f t="shared" si="94"/>
        <v>0.20829418850940895</v>
      </c>
      <c r="AN91" s="256">
        <f t="shared" si="94"/>
        <v>4.8960731818261868E-2</v>
      </c>
      <c r="AO91" s="256">
        <f t="shared" si="94"/>
        <v>0.14183088014039938</v>
      </c>
      <c r="AP91" s="256">
        <f t="shared" si="94"/>
        <v>9.9754589314709985E-2</v>
      </c>
      <c r="AQ91" s="256">
        <f t="shared" si="94"/>
        <v>1.2194692707097372</v>
      </c>
      <c r="AR91" s="256">
        <f t="shared" si="94"/>
        <v>0.38683175477468162</v>
      </c>
      <c r="AS91" s="256">
        <f t="shared" si="94"/>
        <v>8.6796605129676005E-2</v>
      </c>
      <c r="AT91" s="256">
        <f t="shared" si="94"/>
        <v>0.10008606643686059</v>
      </c>
      <c r="AU91" s="258">
        <f t="shared" si="94"/>
        <v>-1.5426702749938983</v>
      </c>
      <c r="AW91" s="304">
        <f t="shared" ref="AW91:BC91" si="95">AW28</f>
        <v>0.166447999252749</v>
      </c>
      <c r="AX91" s="304">
        <f t="shared" si="95"/>
        <v>0.19305902016881785</v>
      </c>
      <c r="AY91" s="304">
        <f t="shared" si="95"/>
        <v>0.12361896004170367</v>
      </c>
      <c r="AZ91" s="304">
        <f t="shared" si="95"/>
        <v>0.144554425728079</v>
      </c>
      <c r="BA91" s="304">
        <f t="shared" si="95"/>
        <v>0.12764119549463945</v>
      </c>
      <c r="BB91" s="304">
        <f t="shared" si="95"/>
        <v>0.11978289027346303</v>
      </c>
      <c r="BC91" s="374">
        <f t="shared" si="95"/>
        <v>0.10292230899714745</v>
      </c>
      <c r="BD91" s="375"/>
      <c r="BE91" s="375"/>
      <c r="BF91" s="305"/>
      <c r="BI91" s="46">
        <v>0</v>
      </c>
      <c r="BJ91" s="46">
        <v>0</v>
      </c>
      <c r="BK91" s="46">
        <v>0</v>
      </c>
      <c r="BL91" s="46">
        <v>0</v>
      </c>
      <c r="BM91" s="46">
        <v>0</v>
      </c>
      <c r="BN91" s="46"/>
      <c r="BQ91" s="304">
        <f>BQ28</f>
        <v>0.12692405841103599</v>
      </c>
      <c r="BW91" s="249"/>
      <c r="BX91" s="249"/>
    </row>
    <row r="92" spans="1:76">
      <c r="A92" s="120" t="s">
        <v>143</v>
      </c>
      <c r="B92" s="240" t="s">
        <v>137</v>
      </c>
      <c r="C92" s="105">
        <f t="shared" ref="C92:AU92" si="96">IFERROR((C21+C22+C23)/C82,0)</f>
        <v>-4.8312621272056564</v>
      </c>
      <c r="D92" s="105">
        <f t="shared" si="96"/>
        <v>-5.5787114824463613</v>
      </c>
      <c r="E92" s="105">
        <f t="shared" si="96"/>
        <v>-11.972829617241526</v>
      </c>
      <c r="F92" s="105">
        <f t="shared" si="96"/>
        <v>-8.8280706614684981</v>
      </c>
      <c r="G92" s="105">
        <f t="shared" si="96"/>
        <v>-9.9330337039950276</v>
      </c>
      <c r="H92" s="105">
        <f t="shared" si="96"/>
        <v>-9.2215762743040841</v>
      </c>
      <c r="I92" s="105">
        <f t="shared" si="96"/>
        <v>-7.1995533570692753</v>
      </c>
      <c r="J92" s="105">
        <f t="shared" si="96"/>
        <v>-7.9752349474252391</v>
      </c>
      <c r="K92" s="105">
        <f t="shared" si="96"/>
        <v>-10.586973805931219</v>
      </c>
      <c r="L92" s="106">
        <f t="shared" si="96"/>
        <v>-4.4886854362012905</v>
      </c>
      <c r="M92" s="106">
        <f t="shared" si="96"/>
        <v>-0.51926008446903527</v>
      </c>
      <c r="N92" s="106">
        <f t="shared" si="96"/>
        <v>-4.4886854362012905</v>
      </c>
      <c r="O92" s="106">
        <f t="shared" si="96"/>
        <v>-0.51926008446903482</v>
      </c>
      <c r="P92" s="105">
        <f t="shared" si="96"/>
        <v>-3.141231871121017</v>
      </c>
      <c r="Q92" s="105">
        <f t="shared" si="96"/>
        <v>-13.732654196961418</v>
      </c>
      <c r="R92" s="105">
        <f t="shared" si="96"/>
        <v>-10.257228424427998</v>
      </c>
      <c r="S92" s="105">
        <f t="shared" si="96"/>
        <v>-7.8026732394532905</v>
      </c>
      <c r="T92" s="105">
        <f t="shared" si="96"/>
        <v>-12.087740070137334</v>
      </c>
      <c r="U92" s="105">
        <f t="shared" si="96"/>
        <v>-9.5117962031076182</v>
      </c>
      <c r="V92" s="105">
        <f t="shared" si="96"/>
        <v>-5.5919143559322801</v>
      </c>
      <c r="W92" s="105">
        <f t="shared" si="96"/>
        <v>-12.892040678871254</v>
      </c>
      <c r="X92" s="105">
        <f t="shared" si="96"/>
        <v>-13.916135464385695</v>
      </c>
      <c r="Y92" s="105">
        <f t="shared" si="96"/>
        <v>-13.317091301230468</v>
      </c>
      <c r="Z92" s="105">
        <f t="shared" si="96"/>
        <v>-12.441876212573385</v>
      </c>
      <c r="AA92" s="105">
        <f t="shared" si="96"/>
        <v>2.4980464936108602</v>
      </c>
      <c r="AB92" s="105">
        <f t="shared" si="96"/>
        <v>-3.2816093334717058</v>
      </c>
      <c r="AC92" s="105">
        <f t="shared" si="96"/>
        <v>-8.1078884721250066</v>
      </c>
      <c r="AD92" s="105">
        <f t="shared" si="96"/>
        <v>-8.477367947232791</v>
      </c>
      <c r="AE92" s="105">
        <f t="shared" si="96"/>
        <v>-7.9795488480268526</v>
      </c>
      <c r="AF92" s="105">
        <f t="shared" si="96"/>
        <v>-8.3432351994789222</v>
      </c>
      <c r="AG92" s="105">
        <f t="shared" si="96"/>
        <v>-4.9597520193105575</v>
      </c>
      <c r="AH92" s="105">
        <f t="shared" si="96"/>
        <v>-13.428346723728513</v>
      </c>
      <c r="AI92" s="105">
        <f t="shared" si="96"/>
        <v>-4.8885481350457667</v>
      </c>
      <c r="AJ92" s="105">
        <f t="shared" si="96"/>
        <v>-10.73880211303238</v>
      </c>
      <c r="AK92" s="105">
        <f t="shared" si="96"/>
        <v>-13.511725503502193</v>
      </c>
      <c r="AL92" s="105">
        <f t="shared" si="96"/>
        <v>-6.5526419360791159</v>
      </c>
      <c r="AM92" s="105">
        <f t="shared" si="96"/>
        <v>-11.149697346641279</v>
      </c>
      <c r="AN92" s="105">
        <f t="shared" si="96"/>
        <v>-2.2326596123377356</v>
      </c>
      <c r="AO92" s="105">
        <f t="shared" si="96"/>
        <v>-8.4521961016001228</v>
      </c>
      <c r="AP92" s="105">
        <f t="shared" si="96"/>
        <v>-2.6669875279739759</v>
      </c>
      <c r="AQ92" s="105">
        <f t="shared" si="96"/>
        <v>-4.5959001525637451</v>
      </c>
      <c r="AR92" s="105">
        <f t="shared" si="96"/>
        <v>-9.2699079687590817</v>
      </c>
      <c r="AS92" s="105">
        <f t="shared" si="96"/>
        <v>-2.3525738421653437</v>
      </c>
      <c r="AT92" s="105">
        <f t="shared" si="96"/>
        <v>-0.84226906492325637</v>
      </c>
      <c r="AU92" s="273">
        <f t="shared" si="96"/>
        <v>9.8414147258888267</v>
      </c>
      <c r="AW92" s="119">
        <f t="shared" ref="AW92:BC92" si="97">IFERROR((AW21+AW22+AW23)/AW82,0)</f>
        <v>-6.0224315118238225</v>
      </c>
      <c r="AX92" s="119">
        <f t="shared" si="97"/>
        <v>-8.2345864731976413</v>
      </c>
      <c r="AY92" s="119">
        <f t="shared" si="97"/>
        <v>-6.6381622586080704</v>
      </c>
      <c r="AZ92" s="119">
        <f t="shared" si="97"/>
        <v>-9.2321791859859061</v>
      </c>
      <c r="BA92" s="119">
        <f t="shared" si="97"/>
        <v>-12.188199332951582</v>
      </c>
      <c r="BB92" s="119">
        <f t="shared" si="97"/>
        <v>-8.8876525393878545</v>
      </c>
      <c r="BC92" s="360">
        <f t="shared" si="97"/>
        <v>-5.4348256046606354</v>
      </c>
      <c r="BD92" s="361"/>
      <c r="BE92" s="361"/>
      <c r="BF92" s="362"/>
      <c r="BI92" s="46">
        <v>0</v>
      </c>
      <c r="BJ92" s="46">
        <v>0</v>
      </c>
      <c r="BK92" s="46">
        <v>0</v>
      </c>
      <c r="BL92" s="46">
        <v>0</v>
      </c>
      <c r="BM92" s="46">
        <v>0</v>
      </c>
      <c r="BN92" s="46"/>
      <c r="BQ92" s="119">
        <f>IFERROR((BQ21+BQ22+BQ23)/BQ82,0)</f>
        <v>-4.201822451662518</v>
      </c>
      <c r="BW92" s="249"/>
      <c r="BX92" s="249"/>
    </row>
    <row r="93" spans="1:76">
      <c r="A93" s="120" t="str">
        <f>A19</f>
        <v>Share of JV Income/(Loss)</v>
      </c>
      <c r="B93" s="240" t="s">
        <v>137</v>
      </c>
      <c r="C93" s="105">
        <f t="shared" ref="C93:AU93" si="98">C19/C6</f>
        <v>0</v>
      </c>
      <c r="D93" s="105">
        <f t="shared" si="98"/>
        <v>-2.2780991633170453</v>
      </c>
      <c r="E93" s="105">
        <f t="shared" si="98"/>
        <v>-5.4426976502890803</v>
      </c>
      <c r="F93" s="105">
        <f t="shared" si="98"/>
        <v>-4.152536045242444</v>
      </c>
      <c r="G93" s="105">
        <f t="shared" si="98"/>
        <v>-4.6140492043355907</v>
      </c>
      <c r="H93" s="105">
        <f t="shared" si="98"/>
        <v>-1.6458412622687255</v>
      </c>
      <c r="I93" s="105">
        <f t="shared" si="98"/>
        <v>-0.56185979654267559</v>
      </c>
      <c r="J93" s="105">
        <f t="shared" si="98"/>
        <v>9.1953889194965777E-2</v>
      </c>
      <c r="K93" s="105">
        <f t="shared" si="98"/>
        <v>1.7396638751398883</v>
      </c>
      <c r="L93" s="106">
        <f t="shared" si="98"/>
        <v>1.3887320578159378E-2</v>
      </c>
      <c r="M93" s="106">
        <f t="shared" si="98"/>
        <v>0.33271970024284986</v>
      </c>
      <c r="N93" s="106">
        <f t="shared" si="98"/>
        <v>1.3887320578159374E-2</v>
      </c>
      <c r="O93" s="106">
        <f t="shared" si="98"/>
        <v>0.33271970024284991</v>
      </c>
      <c r="P93" s="105">
        <f t="shared" si="98"/>
        <v>-4.1721869952213515</v>
      </c>
      <c r="Q93" s="105">
        <f t="shared" si="98"/>
        <v>-1.8296037092944164</v>
      </c>
      <c r="R93" s="105">
        <f t="shared" si="98"/>
        <v>-4.4963097131243082</v>
      </c>
      <c r="S93" s="105">
        <f t="shared" si="98"/>
        <v>-6.0821872682096849</v>
      </c>
      <c r="T93" s="105">
        <f t="shared" si="98"/>
        <v>-4.7925802177726817</v>
      </c>
      <c r="U93" s="105">
        <f t="shared" si="98"/>
        <v>-3.9633646047034627</v>
      </c>
      <c r="V93" s="105">
        <f t="shared" si="98"/>
        <v>-2.5258630345968132</v>
      </c>
      <c r="W93" s="105">
        <f t="shared" si="98"/>
        <v>-7.3509928918077794</v>
      </c>
      <c r="X93" s="105">
        <f t="shared" si="98"/>
        <v>-1.7281969907694135</v>
      </c>
      <c r="Y93" s="105">
        <f t="shared" si="98"/>
        <v>-0.51860535361908344</v>
      </c>
      <c r="Z93" s="105">
        <f t="shared" si="98"/>
        <v>-1.9943352619998715</v>
      </c>
      <c r="AA93" s="105">
        <f t="shared" si="98"/>
        <v>-2.3666976292981317</v>
      </c>
      <c r="AB93" s="105">
        <f t="shared" si="98"/>
        <v>-0.41153232191522654</v>
      </c>
      <c r="AC93" s="105">
        <f t="shared" si="98"/>
        <v>-0.54114243177134735</v>
      </c>
      <c r="AD93" s="105">
        <f t="shared" si="98"/>
        <v>-0.65109845571574665</v>
      </c>
      <c r="AE93" s="105">
        <f t="shared" si="98"/>
        <v>-0.60644460228017116</v>
      </c>
      <c r="AF93" s="105">
        <f t="shared" si="98"/>
        <v>1.9068991050673789</v>
      </c>
      <c r="AG93" s="105">
        <f t="shared" si="98"/>
        <v>-1.5349438651913272</v>
      </c>
      <c r="AH93" s="105">
        <f t="shared" si="98"/>
        <v>0.57506561836100001</v>
      </c>
      <c r="AI93" s="105">
        <f t="shared" si="98"/>
        <v>-0.56207466957218599</v>
      </c>
      <c r="AJ93" s="105">
        <f t="shared" si="98"/>
        <v>-0.57535151867822987</v>
      </c>
      <c r="AK93" s="105">
        <f t="shared" si="98"/>
        <v>2.5565967441349904</v>
      </c>
      <c r="AL93" s="105">
        <f t="shared" si="98"/>
        <v>5.4334849920118833</v>
      </c>
      <c r="AM93" s="105">
        <f t="shared" si="98"/>
        <v>-0.66678874667674271</v>
      </c>
      <c r="AN93" s="105">
        <f t="shared" si="98"/>
        <v>-3.0630856790568061E-3</v>
      </c>
      <c r="AO93" s="105">
        <f t="shared" si="98"/>
        <v>-5.3364218182410737E-2</v>
      </c>
      <c r="AP93" s="105">
        <f t="shared" si="98"/>
        <v>-4.6739830581696666E-2</v>
      </c>
      <c r="AQ93" s="105">
        <f t="shared" si="98"/>
        <v>0.17524625590126827</v>
      </c>
      <c r="AR93" s="105">
        <f t="shared" si="98"/>
        <v>0.14424157404988469</v>
      </c>
      <c r="AS93" s="105">
        <f t="shared" si="98"/>
        <v>0.63947572889514437</v>
      </c>
      <c r="AT93" s="105">
        <f t="shared" si="98"/>
        <v>0.3614731341842255</v>
      </c>
      <c r="AU93" s="273">
        <f t="shared" si="98"/>
        <v>0.19629192652272215</v>
      </c>
      <c r="AW93" s="119">
        <f t="shared" ref="AW93:BC93" si="99">AW19/AW6</f>
        <v>-0.48513731935253473</v>
      </c>
      <c r="AX93" s="119">
        <f t="shared" si="99"/>
        <v>-0.62932121097818838</v>
      </c>
      <c r="AY93" s="119">
        <f t="shared" si="99"/>
        <v>0.17241632421233835</v>
      </c>
      <c r="AZ93" s="119">
        <f t="shared" si="99"/>
        <v>1.6313428536751044E-2</v>
      </c>
      <c r="BA93" s="119">
        <f t="shared" si="99"/>
        <v>1.0617067284604125</v>
      </c>
      <c r="BB93" s="119">
        <f t="shared" si="99"/>
        <v>2.3349354661139801</v>
      </c>
      <c r="BC93" s="360">
        <f t="shared" si="99"/>
        <v>-2.8960928091533847E-2</v>
      </c>
      <c r="BD93" s="361"/>
      <c r="BE93" s="361"/>
      <c r="BF93" s="362"/>
      <c r="BI93" s="46">
        <v>0</v>
      </c>
      <c r="BJ93" s="46">
        <v>0</v>
      </c>
      <c r="BK93" s="46">
        <v>0</v>
      </c>
      <c r="BL93" s="46">
        <v>0</v>
      </c>
      <c r="BM93" s="46">
        <v>0</v>
      </c>
      <c r="BN93" s="46"/>
      <c r="BQ93" s="119">
        <f>BQ19/BQ6</f>
        <v>-4.8562158222090965E-2</v>
      </c>
      <c r="BW93" s="249"/>
      <c r="BX93" s="249"/>
    </row>
    <row r="94" spans="1:76">
      <c r="A94" s="120" t="str">
        <f>A25</f>
        <v>Non Controlling Interests (NCI)</v>
      </c>
      <c r="B94" s="240" t="s">
        <v>137</v>
      </c>
      <c r="C94" s="105">
        <f t="shared" ref="C94:AU94" si="100">C25/C6</f>
        <v>-5.5658399945000836</v>
      </c>
      <c r="D94" s="105">
        <f t="shared" si="100"/>
        <v>1.0450685930728358</v>
      </c>
      <c r="E94" s="105">
        <f t="shared" si="100"/>
        <v>-1.0061500982943212</v>
      </c>
      <c r="F94" s="105">
        <f t="shared" si="100"/>
        <v>-1.0575639311145901</v>
      </c>
      <c r="G94" s="105">
        <f t="shared" si="100"/>
        <v>-1.4042128197312902</v>
      </c>
      <c r="H94" s="105">
        <f t="shared" si="100"/>
        <v>-1.1591209309656643</v>
      </c>
      <c r="I94" s="105">
        <f t="shared" si="100"/>
        <v>-0.52615029457839735</v>
      </c>
      <c r="J94" s="105">
        <f t="shared" si="100"/>
        <v>-0.63261232757657537</v>
      </c>
      <c r="K94" s="105">
        <f t="shared" si="100"/>
        <v>0.37937405065070667</v>
      </c>
      <c r="L94" s="106">
        <f t="shared" si="100"/>
        <v>2.31914904766708</v>
      </c>
      <c r="M94" s="106">
        <f t="shared" si="100"/>
        <v>-0.89879423492345223</v>
      </c>
      <c r="N94" s="106">
        <f t="shared" si="100"/>
        <v>2.31914904766708</v>
      </c>
      <c r="O94" s="106">
        <f t="shared" si="100"/>
        <v>-0.89879423492345245</v>
      </c>
      <c r="P94" s="105">
        <f t="shared" si="100"/>
        <v>-0.40071852496476251</v>
      </c>
      <c r="Q94" s="105">
        <f t="shared" si="100"/>
        <v>-1.2053960058077784</v>
      </c>
      <c r="R94" s="105">
        <f t="shared" si="100"/>
        <v>-2.3412067214322061</v>
      </c>
      <c r="S94" s="105">
        <f t="shared" si="100"/>
        <v>-0.25308501766213237</v>
      </c>
      <c r="T94" s="105">
        <f t="shared" si="100"/>
        <v>-1.5323261467534055</v>
      </c>
      <c r="U94" s="105">
        <f t="shared" si="100"/>
        <v>-2.2421747153905409</v>
      </c>
      <c r="V94" s="105">
        <f t="shared" si="100"/>
        <v>-0.5965936535442109</v>
      </c>
      <c r="W94" s="105">
        <f t="shared" si="100"/>
        <v>-1.2703208837480138</v>
      </c>
      <c r="X94" s="105">
        <f t="shared" si="100"/>
        <v>-1.6945906102165267</v>
      </c>
      <c r="Y94" s="105">
        <f t="shared" si="100"/>
        <v>-1.5404669426779198</v>
      </c>
      <c r="Z94" s="105">
        <f t="shared" si="100"/>
        <v>-0.55580159603648327</v>
      </c>
      <c r="AA94" s="105">
        <f t="shared" si="100"/>
        <v>-0.8917369096404113</v>
      </c>
      <c r="AB94" s="105">
        <f t="shared" si="100"/>
        <v>-1.0560686522754836</v>
      </c>
      <c r="AC94" s="105">
        <f t="shared" si="100"/>
        <v>-0.69706237122768899</v>
      </c>
      <c r="AD94" s="105">
        <f t="shared" si="100"/>
        <v>-0.45188798976692918</v>
      </c>
      <c r="AE94" s="105">
        <f t="shared" si="100"/>
        <v>-1.6320177007440605E-2</v>
      </c>
      <c r="AF94" s="105">
        <f t="shared" si="100"/>
        <v>-0.92152947630845217</v>
      </c>
      <c r="AG94" s="105">
        <f t="shared" si="100"/>
        <v>-0.89673356703631801</v>
      </c>
      <c r="AH94" s="105">
        <f t="shared" si="100"/>
        <v>-0.39076982227273077</v>
      </c>
      <c r="AI94" s="105">
        <f t="shared" si="100"/>
        <v>-0.35410972640395261</v>
      </c>
      <c r="AJ94" s="105">
        <f t="shared" si="100"/>
        <v>-0.36231492450274727</v>
      </c>
      <c r="AK94" s="105">
        <f t="shared" si="100"/>
        <v>-0.32169057492194758</v>
      </c>
      <c r="AL94" s="105">
        <f t="shared" si="100"/>
        <v>0.73128279568060706</v>
      </c>
      <c r="AM94" s="105">
        <f t="shared" si="100"/>
        <v>1.2838667064937004</v>
      </c>
      <c r="AN94" s="105">
        <f t="shared" si="100"/>
        <v>-0.27142452998599303</v>
      </c>
      <c r="AO94" s="105">
        <f t="shared" si="100"/>
        <v>-0.55022050483119889</v>
      </c>
      <c r="AP94" s="105">
        <f t="shared" si="100"/>
        <v>3.3534466639940526</v>
      </c>
      <c r="AQ94" s="105">
        <f t="shared" si="100"/>
        <v>6.9216061959855146</v>
      </c>
      <c r="AR94" s="105">
        <f t="shared" si="100"/>
        <v>0.24122608686920186</v>
      </c>
      <c r="AS94" s="105">
        <f t="shared" si="100"/>
        <v>-6.3630507396778377E-2</v>
      </c>
      <c r="AT94" s="105">
        <f t="shared" si="100"/>
        <v>-0.93674122849117225</v>
      </c>
      <c r="AU94" s="273">
        <f t="shared" si="100"/>
        <v>-2.7183699463609985</v>
      </c>
      <c r="AW94" s="376">
        <f t="shared" ref="AW94:BC94" si="101">AW25/AW6</f>
        <v>-0.85219060274806424</v>
      </c>
      <c r="AX94" s="376">
        <f t="shared" si="101"/>
        <v>-0.2394658553154973</v>
      </c>
      <c r="AY94" s="376">
        <f t="shared" si="101"/>
        <v>-0.90903382266016053</v>
      </c>
      <c r="AZ94" s="376">
        <f t="shared" si="101"/>
        <v>-0.37275629389526266</v>
      </c>
      <c r="BA94" s="376">
        <f t="shared" si="101"/>
        <v>-0.34108072108198106</v>
      </c>
      <c r="BB94" s="376">
        <f t="shared" si="101"/>
        <v>1.0119601370939437</v>
      </c>
      <c r="BC94" s="377">
        <f t="shared" si="101"/>
        <v>-0.41496432446860493</v>
      </c>
      <c r="BD94" s="361"/>
      <c r="BE94" s="361"/>
      <c r="BF94" s="362"/>
      <c r="BI94" s="46">
        <v>0</v>
      </c>
      <c r="BJ94" s="46">
        <v>0</v>
      </c>
      <c r="BK94" s="46">
        <v>0</v>
      </c>
      <c r="BL94" s="46">
        <v>0</v>
      </c>
      <c r="BM94" s="46">
        <v>0</v>
      </c>
      <c r="BN94" s="46"/>
      <c r="BQ94" s="376">
        <f>BQ25/BQ6</f>
        <v>2.0083691872076832</v>
      </c>
      <c r="BW94" s="249"/>
      <c r="BX94" s="249"/>
    </row>
    <row r="95" spans="1:76">
      <c r="A95" s="120" t="s">
        <v>2</v>
      </c>
      <c r="B95" s="240" t="s">
        <v>137</v>
      </c>
      <c r="C95" s="378"/>
      <c r="D95" s="378"/>
      <c r="E95" s="378"/>
      <c r="F95" s="378"/>
      <c r="G95" s="378"/>
      <c r="H95" s="378"/>
      <c r="I95" s="378"/>
      <c r="J95" s="378"/>
      <c r="K95" s="378"/>
      <c r="L95" s="379">
        <f>L26/L6</f>
        <v>-0.80480193329009819</v>
      </c>
      <c r="M95" s="379">
        <f>M26/M6</f>
        <v>0</v>
      </c>
      <c r="N95" s="379">
        <f>N26/N6</f>
        <v>-0.80480193329009819</v>
      </c>
      <c r="O95" s="379">
        <f>O26/O6</f>
        <v>0</v>
      </c>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f>AQ26/AQ6</f>
        <v>-3.4477440871911886</v>
      </c>
      <c r="AR95" s="378">
        <f>AR26/AR6</f>
        <v>0</v>
      </c>
      <c r="AS95" s="378">
        <f>AS26/AS6</f>
        <v>0</v>
      </c>
      <c r="AT95" s="378">
        <f>AT26/AT6</f>
        <v>0</v>
      </c>
      <c r="AU95" s="380">
        <f>AU26/AU6</f>
        <v>0</v>
      </c>
      <c r="AW95" s="376"/>
      <c r="AX95" s="376"/>
      <c r="AY95" s="376"/>
      <c r="AZ95" s="376"/>
      <c r="BA95" s="376"/>
      <c r="BB95" s="376"/>
      <c r="BC95" s="377"/>
      <c r="BD95" s="361"/>
      <c r="BE95" s="361"/>
      <c r="BF95" s="362"/>
      <c r="BI95" s="46"/>
      <c r="BJ95" s="46"/>
      <c r="BK95" s="46"/>
      <c r="BL95" s="46"/>
      <c r="BM95" s="46"/>
      <c r="BN95" s="46"/>
      <c r="BQ95" s="376"/>
      <c r="BW95" s="249"/>
      <c r="BX95" s="249"/>
    </row>
    <row r="96" spans="1:76" s="173" customFormat="1">
      <c r="A96" s="366" t="s">
        <v>144</v>
      </c>
      <c r="B96" s="367" t="s">
        <v>137</v>
      </c>
      <c r="C96" s="368">
        <f t="shared" ref="C96:K96" si="102">SUM(C92:C94)</f>
        <v>-10.397102121705739</v>
      </c>
      <c r="D96" s="368">
        <f t="shared" si="102"/>
        <v>-6.8117420526905708</v>
      </c>
      <c r="E96" s="368">
        <f t="shared" si="102"/>
        <v>-18.421677365824927</v>
      </c>
      <c r="F96" s="368">
        <f t="shared" si="102"/>
        <v>-14.038170637825532</v>
      </c>
      <c r="G96" s="368">
        <f t="shared" si="102"/>
        <v>-15.951295728061909</v>
      </c>
      <c r="H96" s="368">
        <f t="shared" si="102"/>
        <v>-12.026538467538472</v>
      </c>
      <c r="I96" s="368">
        <f t="shared" si="102"/>
        <v>-8.2875634481903475</v>
      </c>
      <c r="J96" s="368">
        <f t="shared" si="102"/>
        <v>-8.515893385806848</v>
      </c>
      <c r="K96" s="368">
        <f t="shared" si="102"/>
        <v>-8.4679358801406241</v>
      </c>
      <c r="L96" s="369">
        <f>SUM(L92:L95)</f>
        <v>-2.9604510012461498</v>
      </c>
      <c r="M96" s="369">
        <f>SUM(M92:M95)</f>
        <v>-1.0853346191496376</v>
      </c>
      <c r="N96" s="369">
        <f>SUM(N92:N95)</f>
        <v>-2.9604510012461498</v>
      </c>
      <c r="O96" s="369">
        <f>SUM(O92:O95)</f>
        <v>-1.0853346191496374</v>
      </c>
      <c r="P96" s="368">
        <f t="shared" ref="P96:AP96" si="103">SUM(P92:P94)</f>
        <v>-7.7141373913071316</v>
      </c>
      <c r="Q96" s="368">
        <f t="shared" si="103"/>
        <v>-16.767653912063611</v>
      </c>
      <c r="R96" s="368">
        <f t="shared" si="103"/>
        <v>-17.094744858984512</v>
      </c>
      <c r="S96" s="368">
        <f t="shared" si="103"/>
        <v>-14.137945525325106</v>
      </c>
      <c r="T96" s="368">
        <f t="shared" si="103"/>
        <v>-18.412646434663422</v>
      </c>
      <c r="U96" s="368">
        <f t="shared" si="103"/>
        <v>-15.717335523201623</v>
      </c>
      <c r="V96" s="368">
        <f t="shared" si="103"/>
        <v>-8.7143710440733049</v>
      </c>
      <c r="W96" s="368">
        <f t="shared" si="103"/>
        <v>-21.513354454427045</v>
      </c>
      <c r="X96" s="368">
        <f t="shared" si="103"/>
        <v>-17.338923065371635</v>
      </c>
      <c r="Y96" s="368">
        <f t="shared" si="103"/>
        <v>-15.376163597527471</v>
      </c>
      <c r="Z96" s="368">
        <f t="shared" si="103"/>
        <v>-14.99201307060974</v>
      </c>
      <c r="AA96" s="368">
        <f t="shared" si="103"/>
        <v>-0.76038804532768278</v>
      </c>
      <c r="AB96" s="368">
        <f t="shared" si="103"/>
        <v>-4.7492103076624161</v>
      </c>
      <c r="AC96" s="368">
        <f t="shared" si="103"/>
        <v>-9.3460932751240424</v>
      </c>
      <c r="AD96" s="368">
        <f t="shared" si="103"/>
        <v>-9.5803543927154671</v>
      </c>
      <c r="AE96" s="368">
        <f t="shared" si="103"/>
        <v>-8.602313627314464</v>
      </c>
      <c r="AF96" s="368">
        <f t="shared" si="103"/>
        <v>-7.3578655707199951</v>
      </c>
      <c r="AG96" s="368">
        <f t="shared" si="103"/>
        <v>-7.3914294515382029</v>
      </c>
      <c r="AH96" s="368">
        <f t="shared" si="103"/>
        <v>-13.244050927640243</v>
      </c>
      <c r="AI96" s="368">
        <f t="shared" si="103"/>
        <v>-5.8047325310219051</v>
      </c>
      <c r="AJ96" s="368">
        <f t="shared" si="103"/>
        <v>-11.676468556213358</v>
      </c>
      <c r="AK96" s="368">
        <f t="shared" si="103"/>
        <v>-11.276819334289149</v>
      </c>
      <c r="AL96" s="368">
        <f t="shared" si="103"/>
        <v>-0.38787414838662559</v>
      </c>
      <c r="AM96" s="368">
        <f t="shared" si="103"/>
        <v>-10.532619386824321</v>
      </c>
      <c r="AN96" s="368">
        <f t="shared" si="103"/>
        <v>-2.5071472280027853</v>
      </c>
      <c r="AO96" s="368">
        <f t="shared" si="103"/>
        <v>-9.0557808246137323</v>
      </c>
      <c r="AP96" s="368">
        <f t="shared" si="103"/>
        <v>0.63971930543837985</v>
      </c>
      <c r="AQ96" s="368">
        <f>SUM(AQ92:AQ95)</f>
        <v>-0.94679178786815044</v>
      </c>
      <c r="AR96" s="368">
        <f>SUM(AR92:AR95)</f>
        <v>-8.8844403078399949</v>
      </c>
      <c r="AS96" s="368">
        <f>SUM(AS92:AS95)</f>
        <v>-1.7767286206669779</v>
      </c>
      <c r="AT96" s="368">
        <f>SUM(AT92:AT95)</f>
        <v>-1.4175371592302031</v>
      </c>
      <c r="AU96" s="370">
        <f>SUM(AU92:AU95)</f>
        <v>7.3193367060505503</v>
      </c>
      <c r="AW96" s="371">
        <f t="shared" ref="AW96:BC96" si="104">SUM(AW92:AW94)</f>
        <v>-7.3597594339244212</v>
      </c>
      <c r="AX96" s="371">
        <f t="shared" si="104"/>
        <v>-9.1033735394913275</v>
      </c>
      <c r="AY96" s="371">
        <f t="shared" si="104"/>
        <v>-7.3747797570558928</v>
      </c>
      <c r="AZ96" s="371">
        <f t="shared" si="104"/>
        <v>-9.5886220513444176</v>
      </c>
      <c r="BA96" s="371">
        <f t="shared" si="104"/>
        <v>-11.46757332557315</v>
      </c>
      <c r="BB96" s="371">
        <f t="shared" si="104"/>
        <v>-5.5407569361799309</v>
      </c>
      <c r="BC96" s="372">
        <f t="shared" si="104"/>
        <v>-5.8787508572207745</v>
      </c>
      <c r="BD96" s="358"/>
      <c r="BE96" s="358"/>
      <c r="BF96" s="359"/>
      <c r="BG96" s="373"/>
      <c r="BH96" s="373"/>
      <c r="BI96" s="46">
        <v>0</v>
      </c>
      <c r="BJ96" s="46">
        <v>0</v>
      </c>
      <c r="BK96" s="46">
        <v>0</v>
      </c>
      <c r="BL96" s="46">
        <v>0</v>
      </c>
      <c r="BM96" s="46">
        <v>0</v>
      </c>
      <c r="BN96" s="46"/>
      <c r="BQ96" s="371">
        <f>SUM(BQ92:BQ94)</f>
        <v>-2.2420154226769258</v>
      </c>
      <c r="BW96" s="249"/>
      <c r="BX96" s="249"/>
    </row>
    <row r="97" spans="1:76">
      <c r="A97" s="35"/>
      <c r="B97" s="240"/>
      <c r="C97" s="105"/>
      <c r="D97" s="105"/>
      <c r="E97" s="105"/>
      <c r="F97" s="105"/>
      <c r="G97" s="105"/>
      <c r="H97" s="105"/>
      <c r="I97" s="105"/>
      <c r="J97" s="105"/>
      <c r="K97" s="105"/>
      <c r="L97" s="106"/>
      <c r="M97" s="106"/>
      <c r="N97" s="106"/>
      <c r="O97" s="106"/>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273"/>
      <c r="AW97" s="119"/>
      <c r="AX97" s="119"/>
      <c r="AY97" s="119"/>
      <c r="AZ97" s="119"/>
      <c r="BA97" s="119"/>
      <c r="BB97" s="119"/>
      <c r="BC97" s="360"/>
      <c r="BD97" s="361"/>
      <c r="BE97" s="361"/>
      <c r="BF97" s="362"/>
      <c r="BI97" s="46">
        <v>0</v>
      </c>
      <c r="BJ97" s="46">
        <v>0</v>
      </c>
      <c r="BK97" s="46">
        <v>0</v>
      </c>
      <c r="BL97" s="46">
        <v>0</v>
      </c>
      <c r="BM97" s="46">
        <v>0</v>
      </c>
      <c r="BN97" s="46"/>
      <c r="BQ97" s="119"/>
      <c r="BW97" s="249"/>
      <c r="BX97" s="249"/>
    </row>
    <row r="98" spans="1:76" s="173" customFormat="1">
      <c r="A98" s="366" t="s">
        <v>145</v>
      </c>
      <c r="B98" s="367" t="s">
        <v>137</v>
      </c>
      <c r="C98" s="368">
        <f t="shared" ref="C98:AQ98" si="105">C96+C90</f>
        <v>-57.599956619377082</v>
      </c>
      <c r="D98" s="368">
        <f t="shared" si="105"/>
        <v>-56.87729429205757</v>
      </c>
      <c r="E98" s="368">
        <f t="shared" si="105"/>
        <v>-78.985800341129618</v>
      </c>
      <c r="F98" s="368">
        <f t="shared" si="105"/>
        <v>-72.732982345996973</v>
      </c>
      <c r="G98" s="368">
        <f t="shared" si="105"/>
        <v>-72.008358303795916</v>
      </c>
      <c r="H98" s="368">
        <f t="shared" si="105"/>
        <v>-65.617487492659052</v>
      </c>
      <c r="I98" s="368">
        <f t="shared" si="105"/>
        <v>-57.499785769078599</v>
      </c>
      <c r="J98" s="368">
        <f t="shared" si="105"/>
        <v>-59.89332340117577</v>
      </c>
      <c r="K98" s="368">
        <f t="shared" si="105"/>
        <v>-62.654824597288659</v>
      </c>
      <c r="L98" s="369">
        <f t="shared" si="105"/>
        <v>-61.606116610308838</v>
      </c>
      <c r="M98" s="369">
        <f t="shared" si="105"/>
        <v>-66.204990197342767</v>
      </c>
      <c r="N98" s="369">
        <f t="shared" si="105"/>
        <v>-61.606116610308838</v>
      </c>
      <c r="O98" s="369">
        <f t="shared" si="105"/>
        <v>-66.204990197342781</v>
      </c>
      <c r="P98" s="368">
        <f t="shared" si="105"/>
        <v>-67.37405425517855</v>
      </c>
      <c r="Q98" s="368">
        <f t="shared" si="105"/>
        <v>-75.534448557037209</v>
      </c>
      <c r="R98" s="368">
        <f t="shared" si="105"/>
        <v>-75.125039530226758</v>
      </c>
      <c r="S98" s="368">
        <f t="shared" si="105"/>
        <v>-77.160443880968529</v>
      </c>
      <c r="T98" s="368">
        <f t="shared" si="105"/>
        <v>-73.807963581579656</v>
      </c>
      <c r="U98" s="368">
        <f t="shared" si="105"/>
        <v>-72.040969994448574</v>
      </c>
      <c r="V98" s="368">
        <f t="shared" si="105"/>
        <v>-64.540402309368233</v>
      </c>
      <c r="W98" s="368">
        <f t="shared" si="105"/>
        <v>-78.193776612445731</v>
      </c>
      <c r="X98" s="368">
        <f t="shared" si="105"/>
        <v>-71.477569149485987</v>
      </c>
      <c r="Y98" s="368">
        <f t="shared" si="105"/>
        <v>-69.320190725644537</v>
      </c>
      <c r="Z98" s="368">
        <f t="shared" si="105"/>
        <v>-66.858400027917071</v>
      </c>
      <c r="AA98" s="368">
        <f t="shared" si="105"/>
        <v>-55.235906444725551</v>
      </c>
      <c r="AB98" s="368">
        <f t="shared" si="105"/>
        <v>-57.029584052703903</v>
      </c>
      <c r="AC98" s="368">
        <f t="shared" si="105"/>
        <v>-58.42373236736718</v>
      </c>
      <c r="AD98" s="368">
        <f t="shared" si="105"/>
        <v>-56.604328978877319</v>
      </c>
      <c r="AE98" s="368">
        <f t="shared" si="105"/>
        <v>-57.860739934499229</v>
      </c>
      <c r="AF98" s="368">
        <f t="shared" si="105"/>
        <v>-56.754157493323504</v>
      </c>
      <c r="AG98" s="368">
        <f t="shared" si="105"/>
        <v>-57.938985133703667</v>
      </c>
      <c r="AH98" s="368">
        <f t="shared" si="105"/>
        <v>-64.426860943786991</v>
      </c>
      <c r="AI98" s="368">
        <f t="shared" si="105"/>
        <v>-60.063929732172994</v>
      </c>
      <c r="AJ98" s="368">
        <f t="shared" si="105"/>
        <v>-64.9186412578062</v>
      </c>
      <c r="AK98" s="368">
        <f t="shared" si="105"/>
        <v>-60.646631873872259</v>
      </c>
      <c r="AL98" s="368">
        <f t="shared" si="105"/>
        <v>-54.650455376965041</v>
      </c>
      <c r="AM98" s="368">
        <f t="shared" si="105"/>
        <v>-69.778132248958698</v>
      </c>
      <c r="AN98" s="368">
        <f t="shared" si="105"/>
        <v>-59.291763973181574</v>
      </c>
      <c r="AO98" s="368">
        <f t="shared" si="105"/>
        <v>-64.271943520302543</v>
      </c>
      <c r="AP98" s="368">
        <f t="shared" si="105"/>
        <v>-56.658396831426572</v>
      </c>
      <c r="AQ98" s="368">
        <f t="shared" si="105"/>
        <v>-66.821856134049582</v>
      </c>
      <c r="AR98" s="368">
        <f>AR96+AR90</f>
        <v>-76.651776325085521</v>
      </c>
      <c r="AS98" s="368">
        <f>AS96+AS90</f>
        <v>-68.67438996000476</v>
      </c>
      <c r="AT98" s="368">
        <f>AT96+AT90</f>
        <v>-61.089957054421497</v>
      </c>
      <c r="AU98" s="370">
        <f>AU96+AU90</f>
        <v>-59.385295468079548</v>
      </c>
      <c r="AW98" s="371">
        <f t="shared" ref="AW98:BC98" si="106">AW96+AW90</f>
        <v>-57.821314599355951</v>
      </c>
      <c r="AX98" s="371">
        <f t="shared" si="106"/>
        <v>-57.217068233530966</v>
      </c>
      <c r="AY98" s="371">
        <f t="shared" si="106"/>
        <v>-57.351239683963378</v>
      </c>
      <c r="AZ98" s="371">
        <f t="shared" si="106"/>
        <v>-62.283064444436228</v>
      </c>
      <c r="BA98" s="371">
        <f t="shared" si="106"/>
        <v>-62.685677106750617</v>
      </c>
      <c r="BB98" s="371">
        <f t="shared" si="106"/>
        <v>-62.334349249197921</v>
      </c>
      <c r="BC98" s="372">
        <f t="shared" si="106"/>
        <v>-61.8558395452093</v>
      </c>
      <c r="BD98" s="358"/>
      <c r="BE98" s="358"/>
      <c r="BF98" s="359"/>
      <c r="BG98" s="373"/>
      <c r="BH98" s="373"/>
      <c r="BI98" s="46">
        <v>0</v>
      </c>
      <c r="BJ98" s="46">
        <v>0</v>
      </c>
      <c r="BK98" s="46">
        <v>0</v>
      </c>
      <c r="BL98" s="46">
        <v>0</v>
      </c>
      <c r="BM98" s="46">
        <v>0</v>
      </c>
      <c r="BN98" s="46"/>
      <c r="BQ98" s="371">
        <f>BQ96+BQ90</f>
        <v>-55.596504536944991</v>
      </c>
      <c r="BW98" s="249"/>
      <c r="BX98" s="249"/>
    </row>
    <row r="99" spans="1:76">
      <c r="A99" s="35"/>
      <c r="B99" s="240"/>
      <c r="C99" s="105"/>
      <c r="D99" s="105"/>
      <c r="E99" s="105"/>
      <c r="F99" s="105"/>
      <c r="G99" s="105"/>
      <c r="H99" s="105"/>
      <c r="I99" s="105"/>
      <c r="J99" s="105"/>
      <c r="K99" s="105"/>
      <c r="L99" s="106"/>
      <c r="M99" s="106"/>
      <c r="N99" s="106"/>
      <c r="O99" s="106"/>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273"/>
      <c r="AW99" s="119"/>
      <c r="AX99" s="119"/>
      <c r="AY99" s="119"/>
      <c r="AZ99" s="119"/>
      <c r="BA99" s="119"/>
      <c r="BB99" s="119"/>
      <c r="BC99" s="360"/>
      <c r="BD99" s="361"/>
      <c r="BE99" s="361"/>
      <c r="BF99" s="362"/>
      <c r="BI99" s="46">
        <v>0</v>
      </c>
      <c r="BJ99" s="46">
        <v>0</v>
      </c>
      <c r="BK99" s="46">
        <v>0</v>
      </c>
      <c r="BL99" s="46">
        <v>0</v>
      </c>
      <c r="BM99" s="46">
        <v>0</v>
      </c>
      <c r="BN99" s="46"/>
      <c r="BQ99" s="119"/>
      <c r="BW99" s="249"/>
      <c r="BX99" s="249"/>
    </row>
    <row r="100" spans="1:76">
      <c r="A100" s="381" t="str">
        <f>A27</f>
        <v>NP after Tax &amp; NCI</v>
      </c>
      <c r="B100" s="382" t="s">
        <v>137</v>
      </c>
      <c r="C100" s="378">
        <f t="shared" ref="C100:BC100" si="107">C85+C98</f>
        <v>67.161769236153972</v>
      </c>
      <c r="D100" s="378">
        <f t="shared" si="107"/>
        <v>70.138089731247405</v>
      </c>
      <c r="E100" s="378">
        <f t="shared" si="107"/>
        <v>8.8030307279394151</v>
      </c>
      <c r="F100" s="378">
        <f t="shared" si="107"/>
        <v>9.5937309029484936</v>
      </c>
      <c r="G100" s="378">
        <f t="shared" si="107"/>
        <v>18.925342818112881</v>
      </c>
      <c r="H100" s="378">
        <f t="shared" si="107"/>
        <v>25.563909054894921</v>
      </c>
      <c r="I100" s="378">
        <f t="shared" si="107"/>
        <v>31.337894269475896</v>
      </c>
      <c r="J100" s="378">
        <f t="shared" si="107"/>
        <v>50.423665750362325</v>
      </c>
      <c r="K100" s="378">
        <f t="shared" si="107"/>
        <v>75.683756227956735</v>
      </c>
      <c r="L100" s="379">
        <f t="shared" si="107"/>
        <v>31.331180607706735</v>
      </c>
      <c r="M100" s="379">
        <f t="shared" si="107"/>
        <v>14.980253035680562</v>
      </c>
      <c r="N100" s="379">
        <f t="shared" si="107"/>
        <v>31.331180607706735</v>
      </c>
      <c r="O100" s="379">
        <f t="shared" si="107"/>
        <v>14.980253035680533</v>
      </c>
      <c r="P100" s="378">
        <f t="shared" si="107"/>
        <v>-3.0486180357288504</v>
      </c>
      <c r="Q100" s="378">
        <f t="shared" si="107"/>
        <v>16.429332571287745</v>
      </c>
      <c r="R100" s="378">
        <f t="shared" si="107"/>
        <v>11.421048713868842</v>
      </c>
      <c r="S100" s="378">
        <f t="shared" si="107"/>
        <v>8.911688523500132</v>
      </c>
      <c r="T100" s="378">
        <f t="shared" si="107"/>
        <v>19.012639234949461</v>
      </c>
      <c r="U100" s="378">
        <f t="shared" si="107"/>
        <v>24.377963178320272</v>
      </c>
      <c r="V100" s="378">
        <f t="shared" si="107"/>
        <v>18.590614961206001</v>
      </c>
      <c r="W100" s="378">
        <f t="shared" si="107"/>
        <v>13.522524804690946</v>
      </c>
      <c r="X100" s="378">
        <f t="shared" si="107"/>
        <v>18.172262487779093</v>
      </c>
      <c r="Y100" s="378">
        <f t="shared" si="107"/>
        <v>33.804062163169007</v>
      </c>
      <c r="Z100" s="378">
        <f t="shared" si="107"/>
        <v>25.965533362390488</v>
      </c>
      <c r="AA100" s="378">
        <f t="shared" si="107"/>
        <v>23.513185304408104</v>
      </c>
      <c r="AB100" s="378">
        <f t="shared" si="107"/>
        <v>19.336475608694805</v>
      </c>
      <c r="AC100" s="378">
        <f t="shared" si="107"/>
        <v>36.039945074790111</v>
      </c>
      <c r="AD100" s="378">
        <f t="shared" si="107"/>
        <v>34.450477341855191</v>
      </c>
      <c r="AE100" s="378">
        <f t="shared" si="107"/>
        <v>32.603724367578799</v>
      </c>
      <c r="AF100" s="378">
        <f t="shared" si="107"/>
        <v>43.242619654109632</v>
      </c>
      <c r="AG100" s="378">
        <f t="shared" si="107"/>
        <v>49.356793824783438</v>
      </c>
      <c r="AH100" s="378">
        <f t="shared" si="107"/>
        <v>57.607039125367621</v>
      </c>
      <c r="AI100" s="378">
        <f t="shared" si="107"/>
        <v>50.831636864110763</v>
      </c>
      <c r="AJ100" s="378">
        <f t="shared" si="107"/>
        <v>75.384984393630589</v>
      </c>
      <c r="AK100" s="378">
        <f t="shared" si="107"/>
        <v>91.905887905018801</v>
      </c>
      <c r="AL100" s="378">
        <f t="shared" si="107"/>
        <v>95.146272452153866</v>
      </c>
      <c r="AM100" s="378">
        <f t="shared" si="107"/>
        <v>42.995985642584031</v>
      </c>
      <c r="AN100" s="378">
        <f t="shared" si="107"/>
        <v>43.093878929555089</v>
      </c>
      <c r="AO100" s="378">
        <f t="shared" si="107"/>
        <v>50.537701872759598</v>
      </c>
      <c r="AP100" s="378">
        <f t="shared" si="107"/>
        <v>27.375206327093593</v>
      </c>
      <c r="AQ100" s="378">
        <f t="shared" si="107"/>
        <v>2.8219789904958787</v>
      </c>
      <c r="AR100" s="378">
        <f t="shared" si="107"/>
        <v>15.079228275052174</v>
      </c>
      <c r="AS100" s="378">
        <f t="shared" si="107"/>
        <v>25.327716750791353</v>
      </c>
      <c r="AT100" s="378">
        <f t="shared" si="107"/>
        <v>6.9979106139581191</v>
      </c>
      <c r="AU100" s="380">
        <f t="shared" si="107"/>
        <v>13.698804104505314</v>
      </c>
      <c r="AW100" s="119">
        <f t="shared" si="107"/>
        <v>28.822300662086967</v>
      </c>
      <c r="AX100" s="119">
        <f t="shared" si="107"/>
        <v>33.549834096168581</v>
      </c>
      <c r="AY100" s="119">
        <f t="shared" si="107"/>
        <v>46.323797357398426</v>
      </c>
      <c r="AZ100" s="119">
        <f t="shared" si="107"/>
        <v>54.277836132042772</v>
      </c>
      <c r="BA100" s="119">
        <f t="shared" si="107"/>
        <v>84.020402055098131</v>
      </c>
      <c r="BB100" s="119">
        <f t="shared" si="107"/>
        <v>68.657256812673836</v>
      </c>
      <c r="BC100" s="360">
        <f t="shared" si="107"/>
        <v>46.926376210140923</v>
      </c>
      <c r="BD100" s="361"/>
      <c r="BE100" s="361"/>
      <c r="BF100" s="362"/>
      <c r="BI100" s="46">
        <v>0</v>
      </c>
      <c r="BJ100" s="46">
        <v>0</v>
      </c>
      <c r="BK100" s="46">
        <v>0</v>
      </c>
      <c r="BL100" s="46">
        <v>0</v>
      </c>
      <c r="BM100" s="46">
        <v>0</v>
      </c>
      <c r="BQ100" s="119">
        <f>BQ85+BQ98</f>
        <v>30.862996379381642</v>
      </c>
      <c r="BW100" s="249"/>
      <c r="BX100" s="249"/>
    </row>
    <row r="101" spans="1:76">
      <c r="A101" s="3"/>
      <c r="B101" s="2"/>
      <c r="C101" s="383"/>
      <c r="D101" s="383"/>
      <c r="E101" s="200"/>
      <c r="F101" s="200"/>
      <c r="G101" s="200"/>
      <c r="H101" s="200"/>
      <c r="I101" s="200"/>
      <c r="J101" s="200"/>
      <c r="K101" s="200"/>
      <c r="L101" s="384"/>
      <c r="M101" s="384"/>
      <c r="N101" s="384"/>
      <c r="O101" s="384"/>
      <c r="P101" s="200"/>
      <c r="Q101" s="200"/>
      <c r="R101" s="200"/>
      <c r="S101" s="200"/>
      <c r="T101" s="200"/>
      <c r="U101" s="200"/>
      <c r="V101" s="200"/>
      <c r="W101" s="200"/>
      <c r="X101" s="200"/>
      <c r="Y101" s="200"/>
      <c r="Z101" s="200"/>
      <c r="AA101" s="200"/>
      <c r="AB101" s="200"/>
      <c r="AC101" s="200"/>
      <c r="AD101" s="200"/>
      <c r="AE101" s="200"/>
      <c r="AF101" s="384"/>
      <c r="AG101" s="384"/>
      <c r="AH101" s="384"/>
      <c r="AI101" s="200"/>
      <c r="AJ101" s="200"/>
      <c r="AK101" s="221"/>
      <c r="AL101" s="385"/>
      <c r="AM101" s="385"/>
      <c r="AN101" s="3"/>
      <c r="AO101" s="385"/>
      <c r="AP101" s="3"/>
      <c r="AQ101" s="3"/>
      <c r="AR101" s="3"/>
      <c r="AS101" s="3"/>
      <c r="AT101" s="3"/>
      <c r="AU101" s="222"/>
      <c r="AW101" s="386"/>
      <c r="AX101" s="386"/>
      <c r="AY101" s="386"/>
      <c r="AZ101" s="386"/>
      <c r="BA101" s="386"/>
      <c r="BB101" s="386"/>
      <c r="BC101" s="386"/>
      <c r="BD101" s="386"/>
      <c r="BE101" s="386"/>
      <c r="BF101" s="386"/>
      <c r="BI101" s="46"/>
      <c r="BJ101" s="46"/>
      <c r="BK101" s="46"/>
      <c r="BL101" s="46"/>
      <c r="BM101" s="46"/>
      <c r="BQ101" s="386"/>
    </row>
    <row r="102" spans="1:76">
      <c r="L102" s="46"/>
      <c r="M102" s="46"/>
      <c r="N102" s="46">
        <v>0</v>
      </c>
      <c r="O102" s="46"/>
      <c r="AY102" s="8"/>
      <c r="AZ102" s="8"/>
      <c r="BA102" s="8"/>
      <c r="BB102" s="8"/>
      <c r="BC102" s="8"/>
      <c r="BD102" s="8"/>
      <c r="BE102" s="8"/>
    </row>
    <row r="103" spans="1:76">
      <c r="AY103" s="8"/>
      <c r="AZ103" s="8"/>
      <c r="BA103" s="8"/>
      <c r="BB103" s="8"/>
      <c r="BC103" s="8"/>
      <c r="BD103" s="8"/>
      <c r="BE103" s="8"/>
    </row>
    <row r="104" spans="1:76">
      <c r="AY104" s="8"/>
      <c r="AZ104" s="8"/>
      <c r="BA104" s="8"/>
      <c r="BB104" s="8"/>
      <c r="BC104" s="8"/>
      <c r="BD104" s="8"/>
      <c r="BE104" s="8"/>
    </row>
    <row r="105" spans="1:76">
      <c r="AY105" s="8"/>
      <c r="AZ105" s="8"/>
      <c r="BA105" s="8"/>
      <c r="BB105" s="8"/>
      <c r="BC105" s="8"/>
      <c r="BD105" s="8"/>
      <c r="BE105" s="8"/>
    </row>
    <row r="106" spans="1:76">
      <c r="AY106" s="8"/>
      <c r="AZ106" s="8"/>
      <c r="BA106" s="8"/>
      <c r="BB106" s="8"/>
      <c r="BC106" s="8"/>
      <c r="BD106" s="8"/>
      <c r="BE106" s="8"/>
    </row>
    <row r="107" spans="1:76">
      <c r="AY107" s="387"/>
      <c r="AZ107" s="387"/>
      <c r="BA107" s="387"/>
      <c r="BB107" s="387"/>
      <c r="BC107" s="387"/>
      <c r="BD107" s="387"/>
      <c r="BE107" s="387"/>
      <c r="BF107" s="387"/>
    </row>
    <row r="108" spans="1:76">
      <c r="AY108" s="387"/>
      <c r="AZ108" s="387"/>
      <c r="BA108" s="387"/>
      <c r="BB108" s="387"/>
      <c r="BC108" s="387"/>
      <c r="BD108" s="387"/>
      <c r="BE108" s="387"/>
      <c r="BF108" s="387"/>
    </row>
    <row r="109" spans="1:76">
      <c r="AY109" s="387"/>
      <c r="AZ109" s="387"/>
      <c r="BA109" s="387"/>
      <c r="BB109" s="387"/>
      <c r="BC109" s="387"/>
      <c r="BD109" s="387"/>
      <c r="BE109" s="387"/>
      <c r="BF109" s="387"/>
    </row>
    <row r="110" spans="1:76">
      <c r="AY110" s="119"/>
      <c r="AZ110" s="119"/>
      <c r="BA110" s="119"/>
      <c r="BB110" s="119"/>
      <c r="BC110" s="119"/>
      <c r="BD110" s="119"/>
      <c r="BE110" s="119"/>
      <c r="BF110" s="119"/>
    </row>
    <row r="111" spans="1:76">
      <c r="AY111" s="119"/>
      <c r="AZ111" s="119"/>
      <c r="BA111" s="119"/>
      <c r="BB111" s="119"/>
      <c r="BC111" s="119"/>
      <c r="BD111" s="119"/>
      <c r="BE111" s="119"/>
      <c r="BF111" s="119"/>
    </row>
    <row r="112" spans="1:76">
      <c r="AY112" s="119"/>
      <c r="AZ112" s="119"/>
      <c r="BA112" s="119"/>
      <c r="BB112" s="119"/>
      <c r="BC112" s="119"/>
      <c r="BD112" s="119"/>
      <c r="BE112" s="119"/>
      <c r="BF112" s="119"/>
    </row>
    <row r="113" spans="51:58">
      <c r="AY113" s="119"/>
      <c r="AZ113" s="119"/>
      <c r="BA113" s="119"/>
      <c r="BB113" s="119"/>
      <c r="BC113" s="119"/>
      <c r="BD113" s="119"/>
      <c r="BE113" s="119"/>
      <c r="BF113" s="119"/>
    </row>
    <row r="114" spans="51:58">
      <c r="AY114" s="119"/>
      <c r="AZ114" s="119"/>
      <c r="BA114" s="119"/>
      <c r="BB114" s="119"/>
      <c r="BC114" s="119"/>
      <c r="BD114" s="119"/>
      <c r="BE114" s="119"/>
      <c r="BF114" s="119"/>
    </row>
    <row r="115" spans="51:58">
      <c r="AY115" s="119"/>
      <c r="AZ115" s="119"/>
      <c r="BA115" s="119"/>
      <c r="BB115" s="119"/>
      <c r="BC115" s="119"/>
      <c r="BD115" s="119"/>
      <c r="BE115" s="119"/>
      <c r="BF115" s="119"/>
    </row>
  </sheetData>
  <autoFilter ref="K1:AQ115" xr:uid="{00000000-0009-0000-0000-000004000000}"/>
  <pageMargins left="0.19685039370078741" right="0.19685039370078741" top="0.19685039370078741" bottom="0.19685039370078741" header="0.31496062992125984" footer="0.31496062992125984"/>
  <pageSetup paperSize="9" scale="62"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X115"/>
  <sheetViews>
    <sheetView showGridLines="0" view="pageBreakPreview" zoomScale="70" zoomScaleNormal="80" zoomScaleSheetLayoutView="70" workbookViewId="0">
      <pane xSplit="2" ySplit="2" topLeftCell="C3" activePane="bottomRight" state="frozen"/>
      <selection activeCell="B64" sqref="B64"/>
      <selection pane="topRight" activeCell="B64" sqref="B64"/>
      <selection pane="bottomLeft" activeCell="B64" sqref="B64"/>
      <selection pane="bottomRight" activeCell="BY31" sqref="BY31"/>
    </sheetView>
  </sheetViews>
  <sheetFormatPr defaultColWidth="9.1796875" defaultRowHeight="13" outlineLevelRow="1" outlineLevelCol="1"/>
  <cols>
    <col min="1" max="1" width="49.08984375" style="8" customWidth="1"/>
    <col min="2" max="2" width="12" style="224" customWidth="1"/>
    <col min="3" max="4" width="5.453125" style="224" hidden="1" customWidth="1" outlineLevel="1"/>
    <col min="5" max="5" width="6.26953125" style="8" hidden="1" customWidth="1" outlineLevel="1"/>
    <col min="6" max="7" width="6.54296875" style="8" hidden="1" customWidth="1" outlineLevel="1"/>
    <col min="8" max="10" width="5.453125" style="8" hidden="1" customWidth="1" outlineLevel="1"/>
    <col min="11" max="11" width="5.90625" style="8" hidden="1" customWidth="1" outlineLevel="1"/>
    <col min="12" max="13" width="9.6328125" style="8" customWidth="1" collapsed="1"/>
    <col min="14" max="15" width="8.26953125" style="8" hidden="1" customWidth="1" collapsed="1"/>
    <col min="16" max="19" width="5.453125" style="8" hidden="1" customWidth="1" outlineLevel="1"/>
    <col min="20" max="20" width="6.90625" style="8" hidden="1" customWidth="1" outlineLevel="1"/>
    <col min="21" max="21" width="6.90625" style="8" hidden="1" customWidth="1" outlineLevel="1" collapsed="1"/>
    <col min="22" max="24" width="6.90625" style="8" hidden="1" customWidth="1" outlineLevel="1"/>
    <col min="25" max="26" width="6.90625" style="224" hidden="1" customWidth="1" outlineLevel="1"/>
    <col min="27" max="30" width="5.453125" style="224" hidden="1" customWidth="1" outlineLevel="1"/>
    <col min="31" max="35" width="5.453125" style="8" hidden="1" customWidth="1" outlineLevel="1"/>
    <col min="36" max="36" width="8.26953125" style="8" hidden="1" customWidth="1" outlineLevel="1" collapsed="1"/>
    <col min="37" max="39" width="8.26953125" style="8" hidden="1" customWidth="1" outlineLevel="1"/>
    <col min="40" max="40" width="9.6328125" style="8" customWidth="1" collapsed="1"/>
    <col min="41" max="47" width="9.6328125" style="8" customWidth="1"/>
    <col min="48" max="48" width="9.1796875" style="8"/>
    <col min="49" max="50" width="8" style="8" hidden="1" customWidth="1" outlineLevel="1"/>
    <col min="51" max="53" width="8.54296875" style="195" hidden="1" customWidth="1" outlineLevel="1"/>
    <col min="54" max="57" width="7.54296875" style="195" hidden="1" customWidth="1" outlineLevel="1"/>
    <col min="58" max="58" width="9.453125" style="8" hidden="1" customWidth="1" outlineLevel="1"/>
    <col min="59" max="59" width="9.1796875" style="234" hidden="1" customWidth="1" outlineLevel="1"/>
    <col min="60" max="60" width="9.54296875" style="234" hidden="1" customWidth="1" outlineLevel="1"/>
    <col min="61" max="68" width="9.1796875" style="8" hidden="1" customWidth="1" outlineLevel="1"/>
    <col min="69" max="69" width="11.36328125" style="8" hidden="1" customWidth="1" outlineLevel="1"/>
    <col min="70" max="73" width="9.1796875" style="8" hidden="1" customWidth="1" outlineLevel="1"/>
    <col min="74" max="74" width="9.1796875" style="8" collapsed="1"/>
    <col min="75" max="16384" width="9.1796875" style="8"/>
  </cols>
  <sheetData>
    <row r="1" spans="1:76" s="3" customFormat="1" ht="15.5">
      <c r="A1" s="1">
        <f>'Historical Financials THB_EN'!A1</f>
        <v>44252</v>
      </c>
      <c r="B1" s="2"/>
      <c r="G1" s="231"/>
      <c r="L1" s="5"/>
      <c r="M1" s="5"/>
      <c r="N1" s="5"/>
      <c r="O1" s="5"/>
      <c r="P1" s="5"/>
      <c r="Q1" s="5"/>
      <c r="T1" s="231"/>
      <c r="U1" s="231"/>
      <c r="V1" s="231"/>
      <c r="W1" s="231"/>
      <c r="BG1" s="6"/>
      <c r="BH1" s="6"/>
      <c r="BR1" s="232" t="s">
        <v>21</v>
      </c>
      <c r="BS1" s="232" t="s">
        <v>22</v>
      </c>
      <c r="BT1" s="232"/>
      <c r="BU1" s="232" t="s">
        <v>23</v>
      </c>
    </row>
    <row r="2" spans="1:76" s="7" customFormat="1" ht="39">
      <c r="A2" s="11" t="s">
        <v>166</v>
      </c>
      <c r="B2" s="12"/>
      <c r="C2" s="13">
        <v>2010</v>
      </c>
      <c r="D2" s="13">
        <v>2011</v>
      </c>
      <c r="E2" s="13">
        <v>2012</v>
      </c>
      <c r="F2" s="14" t="s">
        <v>25</v>
      </c>
      <c r="G2" s="14" t="s">
        <v>26</v>
      </c>
      <c r="H2" s="13">
        <v>2015</v>
      </c>
      <c r="I2" s="13">
        <v>2016</v>
      </c>
      <c r="J2" s="13">
        <v>2017</v>
      </c>
      <c r="K2" s="13">
        <v>2018</v>
      </c>
      <c r="L2" s="15">
        <v>2562</v>
      </c>
      <c r="M2" s="15">
        <v>2563</v>
      </c>
      <c r="N2" s="15" t="s">
        <v>27</v>
      </c>
      <c r="O2" s="15" t="s">
        <v>28</v>
      </c>
      <c r="P2" s="17" t="s">
        <v>29</v>
      </c>
      <c r="Q2" s="17" t="s">
        <v>30</v>
      </c>
      <c r="R2" s="17" t="s">
        <v>31</v>
      </c>
      <c r="S2" s="17" t="s">
        <v>32</v>
      </c>
      <c r="T2" s="17" t="s">
        <v>33</v>
      </c>
      <c r="U2" s="17" t="s">
        <v>34</v>
      </c>
      <c r="V2" s="17" t="s">
        <v>35</v>
      </c>
      <c r="W2" s="17" t="s">
        <v>36</v>
      </c>
      <c r="X2" s="17" t="s">
        <v>37</v>
      </c>
      <c r="Y2" s="18" t="s">
        <v>38</v>
      </c>
      <c r="Z2" s="18" t="s">
        <v>39</v>
      </c>
      <c r="AA2" s="17" t="s">
        <v>40</v>
      </c>
      <c r="AB2" s="17" t="s">
        <v>41</v>
      </c>
      <c r="AC2" s="17" t="s">
        <v>42</v>
      </c>
      <c r="AD2" s="17" t="s">
        <v>43</v>
      </c>
      <c r="AE2" s="17" t="s">
        <v>44</v>
      </c>
      <c r="AF2" s="17" t="s">
        <v>45</v>
      </c>
      <c r="AG2" s="17" t="s">
        <v>46</v>
      </c>
      <c r="AH2" s="17" t="s">
        <v>47</v>
      </c>
      <c r="AI2" s="17" t="s">
        <v>48</v>
      </c>
      <c r="AJ2" s="388" t="s">
        <v>154</v>
      </c>
      <c r="AK2" s="388" t="s">
        <v>155</v>
      </c>
      <c r="AL2" s="388" t="s">
        <v>156</v>
      </c>
      <c r="AM2" s="388" t="s">
        <v>157</v>
      </c>
      <c r="AN2" s="388" t="s">
        <v>146</v>
      </c>
      <c r="AO2" s="388" t="s">
        <v>147</v>
      </c>
      <c r="AP2" s="388" t="s">
        <v>148</v>
      </c>
      <c r="AQ2" s="389" t="s">
        <v>149</v>
      </c>
      <c r="AR2" s="389" t="s">
        <v>150</v>
      </c>
      <c r="AS2" s="389" t="s">
        <v>151</v>
      </c>
      <c r="AT2" s="389" t="s">
        <v>152</v>
      </c>
      <c r="AU2" s="389" t="s">
        <v>153</v>
      </c>
      <c r="AW2" s="16" t="s">
        <v>61</v>
      </c>
      <c r="AX2" s="17" t="s">
        <v>62</v>
      </c>
      <c r="AY2" s="17" t="s">
        <v>63</v>
      </c>
      <c r="AZ2" s="17" t="s">
        <v>64</v>
      </c>
      <c r="BA2" s="17" t="s">
        <v>65</v>
      </c>
      <c r="BB2" s="17" t="s">
        <v>66</v>
      </c>
      <c r="BC2" s="17" t="s">
        <v>67</v>
      </c>
      <c r="BD2" s="17" t="s">
        <v>68</v>
      </c>
      <c r="BE2" s="20" t="s">
        <v>69</v>
      </c>
      <c r="BF2" s="233"/>
      <c r="BG2" s="234"/>
      <c r="BH2" s="234"/>
      <c r="BI2" s="16" t="s">
        <v>61</v>
      </c>
      <c r="BJ2" s="17" t="s">
        <v>62</v>
      </c>
      <c r="BK2" s="17" t="s">
        <v>63</v>
      </c>
      <c r="BL2" s="17" t="s">
        <v>64</v>
      </c>
      <c r="BM2" s="17" t="s">
        <v>65</v>
      </c>
      <c r="BN2" s="17" t="s">
        <v>66</v>
      </c>
      <c r="BQ2" s="17" t="s">
        <v>128</v>
      </c>
      <c r="BR2" s="21"/>
      <c r="BS2" s="21" t="s">
        <v>55</v>
      </c>
      <c r="BT2" s="21" t="s">
        <v>71</v>
      </c>
      <c r="BU2" s="7" t="s">
        <v>69</v>
      </c>
    </row>
    <row r="3" spans="1:76" s="237" customFormat="1" ht="26">
      <c r="A3" s="23" t="s">
        <v>167</v>
      </c>
      <c r="B3" s="235"/>
      <c r="C3" s="25"/>
      <c r="D3" s="25"/>
      <c r="E3" s="25"/>
      <c r="F3" s="25"/>
      <c r="G3" s="26"/>
      <c r="H3" s="26"/>
      <c r="I3" s="26"/>
      <c r="J3" s="26"/>
      <c r="K3" s="26"/>
      <c r="L3" s="27"/>
      <c r="M3" s="27"/>
      <c r="N3" s="27"/>
      <c r="O3" s="27"/>
      <c r="P3" s="25"/>
      <c r="Q3" s="25"/>
      <c r="R3" s="25"/>
      <c r="S3" s="25"/>
      <c r="T3" s="25"/>
      <c r="U3" s="25"/>
      <c r="V3" s="25"/>
      <c r="W3" s="25"/>
      <c r="X3" s="28"/>
      <c r="Y3" s="25"/>
      <c r="Z3" s="25"/>
      <c r="AA3" s="25"/>
      <c r="AB3" s="25"/>
      <c r="AC3" s="25"/>
      <c r="AD3" s="25"/>
      <c r="AE3" s="25"/>
      <c r="AF3" s="25"/>
      <c r="AG3" s="25"/>
      <c r="AH3" s="25"/>
      <c r="AI3" s="25"/>
      <c r="AJ3" s="25"/>
      <c r="AK3" s="25"/>
      <c r="AL3" s="25"/>
      <c r="AM3" s="25"/>
      <c r="AN3" s="25"/>
      <c r="AO3" s="25"/>
      <c r="AP3" s="25"/>
      <c r="AQ3" s="25"/>
      <c r="AR3" s="25"/>
      <c r="AS3" s="25"/>
      <c r="AT3" s="25"/>
      <c r="AU3" s="236"/>
      <c r="AW3" s="31"/>
      <c r="AX3" s="31"/>
      <c r="AY3" s="31"/>
      <c r="AZ3" s="31"/>
      <c r="BA3" s="31"/>
      <c r="BB3" s="31"/>
      <c r="BC3" s="238"/>
      <c r="BD3" s="32"/>
      <c r="BE3" s="32"/>
      <c r="BF3" s="239"/>
      <c r="BG3" s="30"/>
      <c r="BH3" s="30"/>
      <c r="BQ3" s="32"/>
    </row>
    <row r="4" spans="1:76">
      <c r="A4" s="35" t="s">
        <v>168</v>
      </c>
      <c r="B4" s="240" t="s">
        <v>175</v>
      </c>
      <c r="C4" s="37">
        <v>3.26</v>
      </c>
      <c r="D4" s="37">
        <v>5.4939999999999998</v>
      </c>
      <c r="E4" s="37">
        <v>6.78</v>
      </c>
      <c r="F4" s="37">
        <v>7.0289999999999999</v>
      </c>
      <c r="G4" s="37">
        <v>7.51</v>
      </c>
      <c r="H4" s="37">
        <v>8.7759999999999998</v>
      </c>
      <c r="I4" s="37">
        <f>'Historical Financials THB_EN'!I4</f>
        <v>10.470313663308314</v>
      </c>
      <c r="J4" s="37">
        <f>'Historical Financials THB_EN'!J4</f>
        <v>10.691965558165966</v>
      </c>
      <c r="K4" s="37">
        <v>13.055700536732774</v>
      </c>
      <c r="L4" s="38">
        <f>'Historical Financials THB_EN'!L4</f>
        <v>14.818327045931488</v>
      </c>
      <c r="M4" s="38">
        <f>'Historical Financials THB_EN'!M4</f>
        <v>17.29521841196534</v>
      </c>
      <c r="N4" s="39"/>
      <c r="O4" s="39"/>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241"/>
      <c r="AW4" s="43"/>
      <c r="AX4" s="43"/>
      <c r="AY4" s="43"/>
      <c r="AZ4" s="43"/>
      <c r="BA4" s="43"/>
      <c r="BB4" s="43"/>
      <c r="BC4" s="242"/>
      <c r="BD4" s="45"/>
      <c r="BE4" s="45"/>
      <c r="BF4" s="243"/>
      <c r="BQ4" s="45"/>
    </row>
    <row r="5" spans="1:76">
      <c r="A5" s="35" t="s">
        <v>169</v>
      </c>
      <c r="B5" s="240" t="s">
        <v>175</v>
      </c>
      <c r="C5" s="37">
        <v>3.260861095890411</v>
      </c>
      <c r="D5" s="37">
        <v>5.0987422999999996</v>
      </c>
      <c r="E5" s="37">
        <v>6.2811430557377044</v>
      </c>
      <c r="F5" s="37">
        <v>6.8188870000000001</v>
      </c>
      <c r="G5" s="37">
        <f>SUM(T5:W5)</f>
        <v>7.3134799999999993</v>
      </c>
      <c r="H5" s="37">
        <f>SUM(X5:AA5)</f>
        <v>8.2030046986301386</v>
      </c>
      <c r="I5" s="37">
        <f>'Historical Financials THB_EN'!I5</f>
        <v>10.178894686942215</v>
      </c>
      <c r="J5" s="37">
        <f>'Historical Financials THB_EN'!J5</f>
        <v>10.380801593413699</v>
      </c>
      <c r="K5" s="37">
        <f>'Historical Financials THB_EN'!K5</f>
        <v>11.846721627691677</v>
      </c>
      <c r="L5" s="47">
        <f>'Historical Financials THB_EN'!L5</f>
        <v>14.548759004835595</v>
      </c>
      <c r="M5" s="47">
        <f>'Historical Financials THB_EN'!M5</f>
        <v>17.261264758427206</v>
      </c>
      <c r="N5" s="47">
        <f>'Historical Financials THB_EN'!N5</f>
        <v>14.548759004835595</v>
      </c>
      <c r="O5" s="47">
        <f>'Historical Financials THB_EN'!O5</f>
        <v>17.26126475842721</v>
      </c>
      <c r="P5" s="37">
        <v>1.67126317</v>
      </c>
      <c r="Q5" s="37">
        <v>1.6925056200000004</v>
      </c>
      <c r="R5" s="37">
        <v>1.712436001095889</v>
      </c>
      <c r="S5" s="37">
        <v>1.7426822089041107</v>
      </c>
      <c r="T5" s="37">
        <v>1.7105372100000003</v>
      </c>
      <c r="U5" s="37">
        <v>1.8487242999999998</v>
      </c>
      <c r="V5" s="37">
        <v>1.8982822399999999</v>
      </c>
      <c r="W5" s="37">
        <v>1.8559362500000001</v>
      </c>
      <c r="X5" s="37">
        <v>1.8601375068493151</v>
      </c>
      <c r="Y5" s="37">
        <v>2.0221659753424661</v>
      </c>
      <c r="Z5" s="37">
        <f>'Historical Financials THB_EN'!Z5</f>
        <v>2.157687594520548</v>
      </c>
      <c r="AA5" s="37">
        <f>'Historical Financials THB_EN'!AA5</f>
        <v>2.1630136219178082</v>
      </c>
      <c r="AB5" s="37">
        <f>'Historical Financials THB_EN'!AB5</f>
        <v>2.2045906940386901</v>
      </c>
      <c r="AC5" s="37">
        <f>'Historical Financials THB_EN'!AC5</f>
        <v>2.6595395708522105</v>
      </c>
      <c r="AD5" s="37">
        <f>'Historical Financials THB_EN'!AD5</f>
        <v>2.6688661836283969</v>
      </c>
      <c r="AE5" s="37">
        <f>I5-AB5-AC5-AD5</f>
        <v>2.6458982384229173</v>
      </c>
      <c r="AF5" s="37">
        <f>'Historical Financials THB_EN'!AF5</f>
        <v>2.5281743660283835</v>
      </c>
      <c r="AG5" s="37">
        <f>'Historical Financials THB_EN'!AG5</f>
        <v>2.5673803761454876</v>
      </c>
      <c r="AH5" s="37">
        <f>'Historical Financials THB_EN'!AH5</f>
        <v>2.6012438064418326</v>
      </c>
      <c r="AI5" s="37">
        <f>'Historical Financials THB_EN'!AI5</f>
        <v>2.6840030447979952</v>
      </c>
      <c r="AJ5" s="37">
        <f>'Historical Financials THB_EN'!AJ5</f>
        <v>2.659591722756026</v>
      </c>
      <c r="AK5" s="37">
        <f>'Historical Financials THB_EN'!AK5</f>
        <v>2.770971289842965</v>
      </c>
      <c r="AL5" s="37">
        <f>'Historical Financials THB_EN'!AL5</f>
        <v>3.146663733642233</v>
      </c>
      <c r="AM5" s="37">
        <f>'Historical Financials THB_EN'!AM5</f>
        <v>3.2694948814504534</v>
      </c>
      <c r="AN5" s="37">
        <f>'Historical Financials THB_EN'!AN5</f>
        <v>3.4967181276910315</v>
      </c>
      <c r="AO5" s="37">
        <f>'Historical Financials THB_EN'!AO5</f>
        <v>3.6323109643000802</v>
      </c>
      <c r="AP5" s="37">
        <f>'Historical Financials THB_EN'!AP5</f>
        <v>3.8821864694022752</v>
      </c>
      <c r="AQ5" s="37">
        <f>'Historical Financials THB_EN'!AQ5</f>
        <v>3.5375434434422086</v>
      </c>
      <c r="AR5" s="37">
        <f>'Historical Financials THB_EN'!AR5</f>
        <v>4.3206113856548596</v>
      </c>
      <c r="AS5" s="37">
        <f>'Historical Financials THB_EN'!AS5</f>
        <v>4.2816442230411385</v>
      </c>
      <c r="AT5" s="37">
        <f>'Historical Financials THB_EN'!AT5</f>
        <v>4.3286136773246211</v>
      </c>
      <c r="AU5" s="244">
        <f>'Historical Financials THB_EN'!AU5</f>
        <v>4.3303954724065887</v>
      </c>
      <c r="AW5" s="245">
        <f>'Historical Financials THB_EN'!AW5</f>
        <v>4.8641302648909006</v>
      </c>
      <c r="AX5" s="245">
        <f>'Historical Financials THB_EN'!AX5</f>
        <v>5.3147644220513142</v>
      </c>
      <c r="AY5" s="245">
        <f>'Historical Financials THB_EN'!AY5</f>
        <v>5.0955547421738707</v>
      </c>
      <c r="AZ5" s="245">
        <f>'Historical Financials THB_EN'!AZ5</f>
        <v>5.2852468512398278</v>
      </c>
      <c r="BA5" s="245">
        <f>'Historical Financials THB_EN'!BA5</f>
        <v>5.4305630125989914</v>
      </c>
      <c r="BB5" s="245">
        <f>'Historical Financials THB_EN'!BB5</f>
        <v>6.4161586150926864</v>
      </c>
      <c r="BC5" s="246">
        <f>'Historical Financials THB_EN'!BC5</f>
        <v>7.1290290919911117</v>
      </c>
      <c r="BD5" s="59"/>
      <c r="BE5" s="59"/>
      <c r="BF5" s="247"/>
      <c r="BI5" s="46">
        <v>0</v>
      </c>
      <c r="BJ5" s="46">
        <v>0</v>
      </c>
      <c r="BK5" s="46">
        <v>0</v>
      </c>
      <c r="BL5" s="46">
        <v>0</v>
      </c>
      <c r="BM5" s="46">
        <v>0</v>
      </c>
      <c r="BN5" s="46"/>
      <c r="BQ5" s="248">
        <f>'Historical Financials THB_EN'!BO5</f>
        <v>3.6722264694022777</v>
      </c>
      <c r="BW5" s="249"/>
      <c r="BX5" s="249"/>
    </row>
    <row r="6" spans="1:76">
      <c r="A6" s="35" t="s">
        <v>170</v>
      </c>
      <c r="B6" s="240" t="s">
        <v>175</v>
      </c>
      <c r="C6" s="54">
        <v>3.1855030000000002</v>
      </c>
      <c r="D6" s="54">
        <v>4.3613119999999999</v>
      </c>
      <c r="E6" s="54">
        <v>5.2548760000000003</v>
      </c>
      <c r="F6" s="54">
        <v>5.8039160000000001</v>
      </c>
      <c r="G6" s="54">
        <f>SUM(T6:W6)</f>
        <v>6.2494175399999996</v>
      </c>
      <c r="H6" s="54">
        <f>SUM(X6:AA6)</f>
        <v>7.023597275263648</v>
      </c>
      <c r="I6" s="54">
        <f>'Historical Financials THB_EN'!I6</f>
        <v>8.728926665510043</v>
      </c>
      <c r="J6" s="54">
        <f>'Historical Financials THB_EN'!J6</f>
        <v>9.1032677084520284</v>
      </c>
      <c r="K6" s="54">
        <f>'Historical Financials THB_EN'!K6</f>
        <v>10.419398600419296</v>
      </c>
      <c r="L6" s="55">
        <f>'Historical Financials THB_EN'!L6</f>
        <v>12.33950243619735</v>
      </c>
      <c r="M6" s="55">
        <f>'Historical Financials THB_EN'!M6</f>
        <v>13.716188146035622</v>
      </c>
      <c r="N6" s="55">
        <f>'Historical Financials THB_EN'!N6</f>
        <v>12.33950243619735</v>
      </c>
      <c r="O6" s="55">
        <f>'Historical Financials THB_EN'!O6</f>
        <v>13.716188146035618</v>
      </c>
      <c r="P6" s="54">
        <v>1.4233449847838788</v>
      </c>
      <c r="Q6" s="54">
        <v>1.4457370687095275</v>
      </c>
      <c r="R6" s="54">
        <v>1.470999958875725</v>
      </c>
      <c r="S6" s="54">
        <v>1.4638338576308696</v>
      </c>
      <c r="T6" s="54">
        <v>1.5054495400000001</v>
      </c>
      <c r="U6" s="54">
        <v>1.5868450000000001</v>
      </c>
      <c r="V6" s="54">
        <v>1.6325160000000001</v>
      </c>
      <c r="W6" s="54">
        <v>1.524607</v>
      </c>
      <c r="X6" s="54">
        <v>1.6267209389142077</v>
      </c>
      <c r="Y6" s="54">
        <v>1.8145852072488726</v>
      </c>
      <c r="Z6" s="54">
        <f>'Historical Financials THB_EN'!Z6</f>
        <v>1.8015288626199988</v>
      </c>
      <c r="AA6" s="54">
        <f>'Historical Financials THB_EN'!AA6</f>
        <v>1.7807622664805691</v>
      </c>
      <c r="AB6" s="54">
        <f>'Historical Financials THB_EN'!AB6</f>
        <v>1.7647709200019872</v>
      </c>
      <c r="AC6" s="54">
        <f>'Historical Financials THB_EN'!AC6</f>
        <v>2.3193589555325862</v>
      </c>
      <c r="AD6" s="54">
        <f>'Historical Financials THB_EN'!AD6</f>
        <v>2.3795751199698389</v>
      </c>
      <c r="AE6" s="54">
        <f>I6-AB6-AC6-AD6</f>
        <v>2.2652216700056305</v>
      </c>
      <c r="AF6" s="54">
        <f>'Historical Financials THB_EN'!AF6</f>
        <v>2.1881375496729887</v>
      </c>
      <c r="AG6" s="54">
        <f>'Historical Financials THB_EN'!AG6</f>
        <v>2.2228976203174389</v>
      </c>
      <c r="AH6" s="54">
        <f>'Historical Financials THB_EN'!AH6</f>
        <v>2.3866285300104808</v>
      </c>
      <c r="AI6" s="54">
        <f>'Historical Financials THB_EN'!AI6</f>
        <v>2.3056040084511196</v>
      </c>
      <c r="AJ6" s="54">
        <f>'Historical Financials THB_EN'!AJ6</f>
        <v>2.325123570352289</v>
      </c>
      <c r="AK6" s="54">
        <f>'Historical Financials THB_EN'!AK6</f>
        <v>2.5462493404533282</v>
      </c>
      <c r="AL6" s="54">
        <f>'Historical Financials THB_EN'!AL6</f>
        <v>2.7299829088126062</v>
      </c>
      <c r="AM6" s="54">
        <f>'Historical Financials THB_EN'!AM6</f>
        <v>2.8180427808010728</v>
      </c>
      <c r="AN6" s="54">
        <f>'Historical Financials THB_EN'!AN6</f>
        <v>2.9662154634429299</v>
      </c>
      <c r="AO6" s="54">
        <f>'Historical Financials THB_EN'!AO6</f>
        <v>3.1478780257755492</v>
      </c>
      <c r="AP6" s="54">
        <f>'Historical Financials THB_EN'!AP6</f>
        <v>3.3450166773252423</v>
      </c>
      <c r="AQ6" s="54">
        <f>'Historical Financials THB_EN'!AQ6</f>
        <v>2.8803922696536279</v>
      </c>
      <c r="AR6" s="54">
        <f>'Historical Financials THB_EN'!AR6</f>
        <v>3.3113336544278331</v>
      </c>
      <c r="AS6" s="54">
        <f>'Historical Financials THB_EN'!AS6</f>
        <v>3.2393508690869788</v>
      </c>
      <c r="AT6" s="54">
        <f>'Historical Financials THB_EN'!AT6</f>
        <v>3.6807895388665575</v>
      </c>
      <c r="AU6" s="250">
        <f>'Historical Financials THB_EN'!AU6</f>
        <v>3.4847140836542487</v>
      </c>
      <c r="AW6" s="251">
        <f>'Historical Financials THB_EN'!AW6</f>
        <v>4.0841298755345736</v>
      </c>
      <c r="AX6" s="251">
        <f>'Historical Financials THB_EN'!AX6</f>
        <v>4.6447967899754694</v>
      </c>
      <c r="AY6" s="251">
        <f>'Historical Financials THB_EN'!AY6</f>
        <v>4.4110351699904271</v>
      </c>
      <c r="AZ6" s="251">
        <f>'Historical Financials THB_EN'!AZ6</f>
        <v>4.6922325384616004</v>
      </c>
      <c r="BA6" s="251">
        <f>'Historical Financials THB_EN'!BA6</f>
        <v>4.8713729108056167</v>
      </c>
      <c r="BB6" s="251">
        <f>'Historical Financials THB_EN'!BB6</f>
        <v>5.548025689613679</v>
      </c>
      <c r="BC6" s="252">
        <f>'Historical Financials THB_EN'!BC6</f>
        <v>6.1140934892184795</v>
      </c>
      <c r="BD6" s="52"/>
      <c r="BE6" s="52"/>
      <c r="BF6" s="253"/>
      <c r="BI6" s="46">
        <v>0</v>
      </c>
      <c r="BJ6" s="46">
        <v>0</v>
      </c>
      <c r="BK6" s="46">
        <v>0</v>
      </c>
      <c r="BL6" s="46">
        <v>0</v>
      </c>
      <c r="BM6" s="46">
        <v>0</v>
      </c>
      <c r="BN6" s="46"/>
      <c r="BQ6" s="254">
        <f>'Historical Financials THB_EN'!BO6</f>
        <v>3.2194926773252437</v>
      </c>
      <c r="BW6" s="249"/>
      <c r="BX6" s="249"/>
    </row>
    <row r="7" spans="1:76" s="66" customFormat="1">
      <c r="A7" s="61" t="s">
        <v>171</v>
      </c>
      <c r="B7" s="255" t="s">
        <v>78</v>
      </c>
      <c r="C7" s="256">
        <f t="shared" ref="C7:Z7" si="0">C6/C5</f>
        <v>0.97689012390457763</v>
      </c>
      <c r="D7" s="256">
        <f t="shared" si="0"/>
        <v>0.85537015667569627</v>
      </c>
      <c r="E7" s="256">
        <f t="shared" si="0"/>
        <v>0.83661141823537533</v>
      </c>
      <c r="F7" s="256">
        <f t="shared" si="0"/>
        <v>0.85115298141764195</v>
      </c>
      <c r="G7" s="256">
        <f t="shared" si="0"/>
        <v>0.85450668354873471</v>
      </c>
      <c r="H7" s="256">
        <f t="shared" si="0"/>
        <v>0.85622251032436369</v>
      </c>
      <c r="I7" s="256">
        <f t="shared" si="0"/>
        <v>0.85755152538396595</v>
      </c>
      <c r="J7" s="256">
        <f t="shared" si="0"/>
        <v>0.87693302164909626</v>
      </c>
      <c r="K7" s="256">
        <f t="shared" si="0"/>
        <v>0.87951746718383106</v>
      </c>
      <c r="L7" s="257">
        <f t="shared" si="0"/>
        <v>0.84814810885904757</v>
      </c>
      <c r="M7" s="257">
        <f t="shared" si="0"/>
        <v>0.79462242993168708</v>
      </c>
      <c r="N7" s="257">
        <f t="shared" si="0"/>
        <v>0.84814810885904757</v>
      </c>
      <c r="O7" s="257">
        <f t="shared" si="0"/>
        <v>0.79462242993168664</v>
      </c>
      <c r="P7" s="256">
        <f t="shared" si="0"/>
        <v>0.85165820101443324</v>
      </c>
      <c r="Q7" s="256">
        <f t="shared" si="0"/>
        <v>0.85419927214748459</v>
      </c>
      <c r="R7" s="256">
        <f t="shared" si="0"/>
        <v>0.85901018078009639</v>
      </c>
      <c r="S7" s="256">
        <f t="shared" si="0"/>
        <v>0.83998898373525288</v>
      </c>
      <c r="T7" s="256">
        <f t="shared" si="0"/>
        <v>0.88010335653557625</v>
      </c>
      <c r="U7" s="256">
        <f t="shared" si="0"/>
        <v>0.85834594157711908</v>
      </c>
      <c r="V7" s="256">
        <f t="shared" si="0"/>
        <v>0.85999645658592905</v>
      </c>
      <c r="W7" s="256">
        <f t="shared" si="0"/>
        <v>0.821475953174577</v>
      </c>
      <c r="X7" s="256">
        <f t="shared" si="0"/>
        <v>0.87451649833647704</v>
      </c>
      <c r="Y7" s="256">
        <f t="shared" si="0"/>
        <v>0.89734731440210369</v>
      </c>
      <c r="Z7" s="256">
        <f t="shared" si="0"/>
        <v>0.8349349865082345</v>
      </c>
      <c r="AA7" s="256">
        <f>AA6/AA5</f>
        <v>0.82327834112375087</v>
      </c>
      <c r="AB7" s="256">
        <f>AB6/AB5</f>
        <v>0.80049821709490343</v>
      </c>
      <c r="AC7" s="256">
        <f>AC6/AC5</f>
        <v>0.87209041029210244</v>
      </c>
      <c r="AD7" s="256">
        <f>AD6/AD5</f>
        <v>0.89160525715633343</v>
      </c>
      <c r="AE7" s="256">
        <f t="shared" ref="AE7:AU7" si="1">AE6/AE5</f>
        <v>0.85612577124500888</v>
      </c>
      <c r="AF7" s="256">
        <f t="shared" si="1"/>
        <v>0.86550104260032779</v>
      </c>
      <c r="AG7" s="256">
        <f t="shared" si="1"/>
        <v>0.86582324963267243</v>
      </c>
      <c r="AH7" s="256">
        <f t="shared" si="1"/>
        <v>0.91749513217489675</v>
      </c>
      <c r="AI7" s="256">
        <f t="shared" si="1"/>
        <v>0.85901691241361655</v>
      </c>
      <c r="AJ7" s="256">
        <f t="shared" si="1"/>
        <v>0.87424079059129367</v>
      </c>
      <c r="AK7" s="256">
        <f t="shared" si="1"/>
        <v>0.91890137937792482</v>
      </c>
      <c r="AL7" s="256">
        <f t="shared" si="1"/>
        <v>0.86758012291725795</v>
      </c>
      <c r="AM7" s="256">
        <f t="shared" si="1"/>
        <v>0.8619199243250989</v>
      </c>
      <c r="AN7" s="256">
        <f t="shared" si="1"/>
        <v>0.8482855509436199</v>
      </c>
      <c r="AO7" s="256">
        <f t="shared" si="1"/>
        <v>0.86663230563524241</v>
      </c>
      <c r="AP7" s="256">
        <f t="shared" si="1"/>
        <v>0.86163215077102184</v>
      </c>
      <c r="AQ7" s="256">
        <f t="shared" si="1"/>
        <v>0.81423516508135396</v>
      </c>
      <c r="AR7" s="256">
        <f t="shared" si="1"/>
        <v>0.76640395510274439</v>
      </c>
      <c r="AS7" s="256">
        <f t="shared" si="1"/>
        <v>0.75656703367711242</v>
      </c>
      <c r="AT7" s="256">
        <f t="shared" si="1"/>
        <v>0.8503391185377247</v>
      </c>
      <c r="AU7" s="258">
        <f t="shared" si="1"/>
        <v>0.80471035633095234</v>
      </c>
      <c r="AW7" s="67">
        <f>'Historical Financials THB_EN'!AW7</f>
        <v>0.83964237245323403</v>
      </c>
      <c r="AX7" s="67">
        <f>'Historical Financials THB_EN'!AX7</f>
        <v>0.87394217713656241</v>
      </c>
      <c r="AY7" s="67">
        <f>'Historical Financials THB_EN'!AY7</f>
        <v>0.86566338567262391</v>
      </c>
      <c r="AZ7" s="67">
        <f>'Historical Financials THB_EN'!AZ7</f>
        <v>0.8877981805827827</v>
      </c>
      <c r="BA7" s="67">
        <f>'Historical Financials THB_EN'!BA7</f>
        <v>0.89702907405805898</v>
      </c>
      <c r="BB7" s="67">
        <f>'Historical Financials THB_EN'!BB7</f>
        <v>0.86469584410882483</v>
      </c>
      <c r="BC7" s="259">
        <f>'Historical Financials THB_EN'!BC7</f>
        <v>0.8576334042579753</v>
      </c>
      <c r="BD7" s="69"/>
      <c r="BE7" s="69"/>
      <c r="BF7" s="260"/>
      <c r="BG7" s="261"/>
      <c r="BH7" s="261"/>
      <c r="BI7" s="46">
        <v>0</v>
      </c>
      <c r="BJ7" s="46">
        <v>0</v>
      </c>
      <c r="BK7" s="46">
        <v>0</v>
      </c>
      <c r="BL7" s="46">
        <v>0</v>
      </c>
      <c r="BM7" s="46">
        <v>0</v>
      </c>
      <c r="BN7" s="46"/>
      <c r="BQ7" s="67">
        <f>BQ6/BQ5</f>
        <v>0.87671408725760736</v>
      </c>
      <c r="BW7" s="249"/>
      <c r="BX7" s="249"/>
    </row>
    <row r="8" spans="1:76">
      <c r="A8" s="35" t="s">
        <v>172</v>
      </c>
      <c r="B8" s="240" t="s">
        <v>176</v>
      </c>
      <c r="C8" s="71">
        <v>31.701000000000001</v>
      </c>
      <c r="D8" s="71">
        <v>30.496700000000001</v>
      </c>
      <c r="E8" s="71">
        <v>31.087</v>
      </c>
      <c r="F8" s="71">
        <v>30.729800000000001</v>
      </c>
      <c r="G8" s="71">
        <v>32.480800000000002</v>
      </c>
      <c r="H8" s="71">
        <v>34.286099999999998</v>
      </c>
      <c r="I8" s="71">
        <f>'Historical Financials THB_EN'!I8</f>
        <v>35.289706557377052</v>
      </c>
      <c r="J8" s="71">
        <f>'Historical Financials THB_EN'!J8</f>
        <v>33.933399999999999</v>
      </c>
      <c r="K8" s="71">
        <f>'Historical Financials THB_EN'!K8</f>
        <v>32.322000000000003</v>
      </c>
      <c r="L8" s="72">
        <f>'Historical Financials THB_EN'!L8</f>
        <v>31.045200000000001</v>
      </c>
      <c r="M8" s="72">
        <f>'Historical Financials THB_EN'!M8</f>
        <v>31.293399999999998</v>
      </c>
      <c r="N8" s="72">
        <f>'Historical Financials THB_EN'!N8</f>
        <v>31.045200000000001</v>
      </c>
      <c r="O8" s="72">
        <f>'Historical Financials THB_EN'!O8</f>
        <v>31.293399999999998</v>
      </c>
      <c r="P8" s="71">
        <f>'Historical Financials THB_EN'!P8</f>
        <v>29.805745161290321</v>
      </c>
      <c r="Q8" s="71">
        <f>'Historical Financials THB_EN'!Q8</f>
        <v>29.906706779661032</v>
      </c>
      <c r="R8" s="71">
        <f>'Historical Financials THB_EN'!R8</f>
        <v>31.478965079365075</v>
      </c>
      <c r="S8" s="71">
        <f>'Historical Financials THB_EN'!S8</f>
        <v>31.69132459016393</v>
      </c>
      <c r="T8" s="71">
        <f>'Historical Financials THB_EN'!T8</f>
        <v>32.66654193548387</v>
      </c>
      <c r="U8" s="71">
        <f>'Historical Financials THB_EN'!U8</f>
        <v>32.45390508474577</v>
      </c>
      <c r="V8" s="71">
        <f>'Historical Financials THB_EN'!V8</f>
        <v>32.099451612903231</v>
      </c>
      <c r="W8" s="71">
        <f>'Historical Financials THB_EN'!W8</f>
        <v>32.702045161290329</v>
      </c>
      <c r="X8" s="71">
        <f>'Historical Financials THB_EN'!X8</f>
        <v>32.646173770491792</v>
      </c>
      <c r="Y8" s="71">
        <f>'Historical Financials THB_EN'!Y8</f>
        <v>33.287399999999998</v>
      </c>
      <c r="Z8" s="71">
        <f>'Historical Financials THB_EN'!Z8</f>
        <v>35.255120634920651</v>
      </c>
      <c r="AA8" s="71">
        <f>'Historical Financials THB_EN'!AA8</f>
        <v>35.83311129032257</v>
      </c>
      <c r="AB8" s="71">
        <f>'Historical Financials THB_EN'!AB8</f>
        <v>35.646999999999998</v>
      </c>
      <c r="AC8" s="71">
        <f>'Historical Financials THB_EN'!AC8</f>
        <v>35.286499999999997</v>
      </c>
      <c r="AD8" s="71">
        <f>'Historical Financials THB_EN'!AD8</f>
        <v>34.829500000000003</v>
      </c>
      <c r="AE8" s="71">
        <f>'Historical Financials THB_EN'!AE8</f>
        <v>35.389843548387091</v>
      </c>
      <c r="AF8" s="71">
        <f>'Historical Financials THB_EN'!AF8</f>
        <v>35.106046774193558</v>
      </c>
      <c r="AG8" s="71">
        <f>'Historical Financials THB_EN'!AG8</f>
        <v>34.286299999999997</v>
      </c>
      <c r="AH8" s="71">
        <f>'Historical Financials THB_EN'!AH8</f>
        <v>33.373800000000003</v>
      </c>
      <c r="AI8" s="71">
        <f>'Historical Financials THB_EN'!AI8</f>
        <v>32.947000000000003</v>
      </c>
      <c r="AJ8" s="71">
        <f>'Historical Financials THB_EN'!AJ8</f>
        <v>31.542200000000001</v>
      </c>
      <c r="AK8" s="71">
        <f>'Historical Financials THB_EN'!AK8</f>
        <v>31.9468</v>
      </c>
      <c r="AL8" s="71">
        <f>'Historical Financials THB_EN'!AL8</f>
        <v>32.975000000000001</v>
      </c>
      <c r="AM8" s="71">
        <f>'Historical Financials THB_EN'!AM8</f>
        <v>32.819699999999997</v>
      </c>
      <c r="AN8" s="71">
        <f>'Historical Financials THB_EN'!AN8</f>
        <v>31.624500000000001</v>
      </c>
      <c r="AO8" s="71">
        <f>'Historical Financials THB_EN'!AO8</f>
        <v>31.592500000000001</v>
      </c>
      <c r="AP8" s="71">
        <f>'Historical Financials THB_EN'!AP8</f>
        <v>30.712299999999999</v>
      </c>
      <c r="AQ8" s="71">
        <f>'Historical Financials THB_EN'!AQ8</f>
        <v>30.279800000000002</v>
      </c>
      <c r="AR8" s="71">
        <f>'Historical Financials THB_EN'!AR8</f>
        <v>31.2835</v>
      </c>
      <c r="AS8" s="71">
        <f>'Historical Financials THB_EN'!AS8</f>
        <v>31.942621666666682</v>
      </c>
      <c r="AT8" s="71">
        <f>'Historical Financials THB_EN'!AT8</f>
        <v>31.326799999999999</v>
      </c>
      <c r="AU8" s="262">
        <f>'Historical Financials THB_EN'!AU8</f>
        <v>30.620999999999999</v>
      </c>
      <c r="AW8" s="74">
        <f>'Historical Financials THB_EN'!AW8</f>
        <v>35.4758</v>
      </c>
      <c r="AX8" s="74">
        <f>'Historical Financials THB_EN'!AX8</f>
        <v>35.109699999999997</v>
      </c>
      <c r="AY8" s="74">
        <f>'Historical Financials THB_EN'!AY8</f>
        <v>34.7029</v>
      </c>
      <c r="AZ8" s="74">
        <f>'Historical Financials THB_EN'!AZ8</f>
        <v>33.163899999999998</v>
      </c>
      <c r="BA8" s="74">
        <f>'Historical Financials THB_EN'!BA8</f>
        <v>31.741199999999999</v>
      </c>
      <c r="BB8" s="74">
        <f>'Historical Financials THB_EN'!BB8</f>
        <v>33.163899999999998</v>
      </c>
      <c r="BC8" s="263">
        <f>'Historical Financials THB_EN'!BC8</f>
        <v>31.609000000000002</v>
      </c>
      <c r="BD8" s="77"/>
      <c r="BE8" s="77"/>
      <c r="BF8" s="75"/>
      <c r="BI8" s="46">
        <v>0</v>
      </c>
      <c r="BJ8" s="46">
        <v>0</v>
      </c>
      <c r="BK8" s="46">
        <v>0</v>
      </c>
      <c r="BL8" s="46">
        <v>0</v>
      </c>
      <c r="BM8" s="46">
        <v>0</v>
      </c>
      <c r="BN8" s="46"/>
      <c r="BQ8" s="74">
        <f>'Historical Financials THB_EN'!BO8</f>
        <v>30.712299999999999</v>
      </c>
      <c r="BS8" s="46"/>
      <c r="BT8" s="264">
        <v>31.609000000000002</v>
      </c>
      <c r="BU8" s="79">
        <v>31.124400000000001</v>
      </c>
      <c r="BW8" s="249"/>
      <c r="BX8" s="249"/>
    </row>
    <row r="9" spans="1:76">
      <c r="A9" s="35" t="s">
        <v>173</v>
      </c>
      <c r="B9" s="240" t="s">
        <v>176</v>
      </c>
      <c r="C9" s="71">
        <v>30.151299999999999</v>
      </c>
      <c r="D9" s="71">
        <v>31.691199999999998</v>
      </c>
      <c r="E9" s="71">
        <v>30.631599999999999</v>
      </c>
      <c r="F9" s="71">
        <v>32.813600000000001</v>
      </c>
      <c r="G9" s="71">
        <v>32.963000000000001</v>
      </c>
      <c r="H9" s="71">
        <v>36.0886</v>
      </c>
      <c r="I9" s="71">
        <f>'Historical Financials THB_EN'!I9</f>
        <v>35.8307</v>
      </c>
      <c r="J9" s="71">
        <f>'Historical Financials THB_EN'!J9</f>
        <v>32.680900000000001</v>
      </c>
      <c r="K9" s="71">
        <f>'Historical Financials THB_EN'!K9</f>
        <v>32.449800000000003</v>
      </c>
      <c r="L9" s="72">
        <f>'Historical Financials THB_EN'!L9</f>
        <v>30.154</v>
      </c>
      <c r="M9" s="72">
        <f>'Historical Financials THB_EN'!M9</f>
        <v>30.037099999999999</v>
      </c>
      <c r="N9" s="72">
        <f>'Historical Financials THB_EN'!N9</f>
        <v>30.154</v>
      </c>
      <c r="O9" s="72">
        <f>'Historical Financials THB_EN'!O9</f>
        <v>30.037099999999999</v>
      </c>
      <c r="P9" s="148">
        <f>'Historical Financials THB_EN'!P9</f>
        <v>29.308499999999999</v>
      </c>
      <c r="Q9" s="148">
        <f>'Historical Financials THB_EN'!Q9</f>
        <v>31.127099999999999</v>
      </c>
      <c r="R9" s="148">
        <f>'Historical Financials THB_EN'!R9</f>
        <v>31.390699999999999</v>
      </c>
      <c r="S9" s="148">
        <f>'Historical Financials THB_EN'!S9</f>
        <v>32.813600000000001</v>
      </c>
      <c r="T9" s="148">
        <f>'Historical Financials THB_EN'!T9</f>
        <v>32.443199999999997</v>
      </c>
      <c r="U9" s="148">
        <f>'Historical Financials THB_EN'!U9</f>
        <v>32.454999999999998</v>
      </c>
      <c r="V9" s="148">
        <f>'Historical Financials THB_EN'!V9</f>
        <v>32.3733</v>
      </c>
      <c r="W9" s="148">
        <f>'Historical Financials THB_EN'!W9</f>
        <v>32.963000000000001</v>
      </c>
      <c r="X9" s="148">
        <f>'Historical Financials THB_EN'!X9</f>
        <v>32.555100000000003</v>
      </c>
      <c r="Y9" s="148">
        <f>'Historical Financials THB_EN'!Y9</f>
        <v>33.776800000000001</v>
      </c>
      <c r="Z9" s="148">
        <f>'Historical Financials THB_EN'!Z9</f>
        <v>36.369599999999998</v>
      </c>
      <c r="AA9" s="148">
        <f>'Historical Financials THB_EN'!AA9</f>
        <v>36.0886</v>
      </c>
      <c r="AB9" s="148">
        <f>'Historical Financials THB_EN'!AB9</f>
        <v>35.239199999999997</v>
      </c>
      <c r="AC9" s="148">
        <f>'Historical Financials THB_EN'!AC9</f>
        <v>35.180199999999999</v>
      </c>
      <c r="AD9" s="148">
        <f>'Historical Financials THB_EN'!AD9</f>
        <v>34.6999</v>
      </c>
      <c r="AE9" s="148">
        <f>'Historical Financials THB_EN'!AE9</f>
        <v>35.8307</v>
      </c>
      <c r="AF9" s="148">
        <f>'Historical Financials THB_EN'!AF9</f>
        <v>34.450099999999999</v>
      </c>
      <c r="AG9" s="148">
        <f>'Historical Financials THB_EN'!AG9</f>
        <v>33.981400000000001</v>
      </c>
      <c r="AH9" s="148">
        <f>'Historical Financials THB_EN'!AH9</f>
        <v>33.368400000000001</v>
      </c>
      <c r="AI9" s="148">
        <f>'Historical Financials THB_EN'!AI9</f>
        <v>32.680900000000001</v>
      </c>
      <c r="AJ9" s="148">
        <f>'Historical Financials THB_EN'!AJ9</f>
        <v>31.2318</v>
      </c>
      <c r="AK9" s="148">
        <f>'Historical Financials THB_EN'!AK9</f>
        <v>33.167200000000001</v>
      </c>
      <c r="AL9" s="148">
        <f>'Historical Financials THB_EN'!AL9</f>
        <v>32.406599999999997</v>
      </c>
      <c r="AM9" s="148">
        <f>'Historical Financials THB_EN'!AM9</f>
        <v>32.449800000000003</v>
      </c>
      <c r="AN9" s="148">
        <f>'Historical Financials THB_EN'!AN9</f>
        <v>31.811699999999998</v>
      </c>
      <c r="AO9" s="148">
        <f>'Historical Financials THB_EN'!AO9</f>
        <v>30.744299999999999</v>
      </c>
      <c r="AP9" s="148">
        <f>'Historical Financials THB_EN'!AP9</f>
        <v>30.591899999999999</v>
      </c>
      <c r="AQ9" s="148">
        <f>'Historical Financials THB_EN'!AQ9</f>
        <v>30.154</v>
      </c>
      <c r="AR9" s="148">
        <f>'Historical Financials THB_EN'!AR9</f>
        <v>32.671199999999999</v>
      </c>
      <c r="AS9" s="148">
        <f>'Historical Financials THB_EN'!AS9</f>
        <v>30.890499999999999</v>
      </c>
      <c r="AT9" s="148">
        <f>'Historical Financials THB_EN'!AT9</f>
        <v>31.657900000000001</v>
      </c>
      <c r="AU9" s="265">
        <f>'Historical Financials THB_EN'!AU9</f>
        <v>30.037099999999999</v>
      </c>
      <c r="AW9" s="266">
        <f>'Historical Financials THB_EN'!AW9</f>
        <v>35.180199999999999</v>
      </c>
      <c r="AX9" s="266">
        <f>'Historical Financials THB_EN'!AX9</f>
        <v>35.8307</v>
      </c>
      <c r="AY9" s="266">
        <f>'Historical Financials THB_EN'!AY9</f>
        <v>33.981400000000001</v>
      </c>
      <c r="AZ9" s="266">
        <f>'Historical Financials THB_EN'!AZ9</f>
        <v>32.680900000000001</v>
      </c>
      <c r="BA9" s="266">
        <f>'Historical Financials THB_EN'!BA9</f>
        <v>33.167200000000001</v>
      </c>
      <c r="BB9" s="266">
        <f>'Historical Financials THB_EN'!BB9</f>
        <v>32.449800000000003</v>
      </c>
      <c r="BC9" s="267">
        <f>'Historical Financials THB_EN'!BC9</f>
        <v>30.744299999999999</v>
      </c>
      <c r="BD9" s="268"/>
      <c r="BE9" s="268"/>
      <c r="BF9" s="269"/>
      <c r="BI9" s="46">
        <v>0</v>
      </c>
      <c r="BJ9" s="46">
        <v>0</v>
      </c>
      <c r="BK9" s="46">
        <v>0</v>
      </c>
      <c r="BL9" s="46">
        <v>0</v>
      </c>
      <c r="BM9" s="46">
        <v>0</v>
      </c>
      <c r="BN9" s="46"/>
      <c r="BQ9" s="266">
        <f>'Historical Financials THB_EN'!BO9</f>
        <v>30.591899999999999</v>
      </c>
      <c r="BS9" s="46">
        <f>BU9</f>
        <v>30.591899999999999</v>
      </c>
      <c r="BT9" s="79">
        <v>30.744299999999999</v>
      </c>
      <c r="BU9" s="79">
        <v>30.591899999999999</v>
      </c>
      <c r="BW9" s="249"/>
      <c r="BX9" s="249"/>
    </row>
    <row r="10" spans="1:76" s="237" customFormat="1" ht="26">
      <c r="A10" s="270" t="s">
        <v>174</v>
      </c>
      <c r="B10" s="271"/>
      <c r="C10" s="82"/>
      <c r="D10" s="82"/>
      <c r="E10" s="82"/>
      <c r="F10" s="82"/>
      <c r="G10" s="82"/>
      <c r="H10" s="82"/>
      <c r="I10" s="82"/>
      <c r="J10" s="82"/>
      <c r="K10" s="82"/>
      <c r="L10" s="83"/>
      <c r="M10" s="83"/>
      <c r="N10" s="83"/>
      <c r="O10" s="83"/>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272"/>
      <c r="AW10" s="155"/>
      <c r="AX10" s="155"/>
      <c r="AY10" s="31"/>
      <c r="AZ10" s="31"/>
      <c r="BA10" s="31"/>
      <c r="BB10" s="31"/>
      <c r="BC10" s="238"/>
      <c r="BD10" s="32"/>
      <c r="BE10" s="32"/>
      <c r="BF10" s="239"/>
      <c r="BG10" s="30"/>
      <c r="BH10" s="30"/>
      <c r="BI10" s="46">
        <v>0</v>
      </c>
      <c r="BJ10" s="46">
        <v>0</v>
      </c>
      <c r="BK10" s="46">
        <v>0</v>
      </c>
      <c r="BL10" s="46">
        <v>0</v>
      </c>
      <c r="BM10" s="46">
        <v>0</v>
      </c>
      <c r="BN10" s="46"/>
      <c r="BQ10" s="155"/>
      <c r="BW10" s="249"/>
      <c r="BX10" s="249"/>
    </row>
    <row r="11" spans="1:76">
      <c r="A11" s="35"/>
      <c r="B11" s="240"/>
      <c r="C11" s="105"/>
      <c r="D11" s="105"/>
      <c r="E11" s="105"/>
      <c r="F11" s="105"/>
      <c r="G11" s="105"/>
      <c r="H11" s="105"/>
      <c r="I11" s="105"/>
      <c r="J11" s="105"/>
      <c r="K11" s="105"/>
      <c r="L11" s="106"/>
      <c r="M11" s="106"/>
      <c r="N11" s="106"/>
      <c r="O11" s="106"/>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273"/>
      <c r="AW11" s="159"/>
      <c r="AX11" s="159"/>
      <c r="AY11" s="90"/>
      <c r="AZ11" s="90"/>
      <c r="BA11" s="90"/>
      <c r="BB11" s="90"/>
      <c r="BC11" s="274"/>
      <c r="BD11" s="92"/>
      <c r="BE11" s="92"/>
      <c r="BF11" s="202"/>
      <c r="BI11" s="46">
        <v>0</v>
      </c>
      <c r="BJ11" s="46">
        <v>0</v>
      </c>
      <c r="BK11" s="46">
        <v>0</v>
      </c>
      <c r="BL11" s="46">
        <v>0</v>
      </c>
      <c r="BM11" s="46">
        <v>0</v>
      </c>
      <c r="BN11" s="46"/>
      <c r="BQ11" s="159"/>
      <c r="BW11" s="249"/>
      <c r="BX11" s="249"/>
    </row>
    <row r="12" spans="1:76" s="280" customFormat="1">
      <c r="A12" s="93" t="s">
        <v>177</v>
      </c>
      <c r="B12" s="275" t="s">
        <v>237</v>
      </c>
      <c r="C12" s="95">
        <v>3055.3610296205165</v>
      </c>
      <c r="D12" s="95">
        <v>6102.1684313384721</v>
      </c>
      <c r="E12" s="95">
        <v>6778.685109531315</v>
      </c>
      <c r="F12" s="95">
        <v>7455.9693847665785</v>
      </c>
      <c r="G12" s="95">
        <v>7509.2737144666353</v>
      </c>
      <c r="H12" s="95">
        <v>6845.2786040171941</v>
      </c>
      <c r="I12" s="95">
        <v>7215.1220239255199</v>
      </c>
      <c r="J12" s="95">
        <v>8438.0660941727037</v>
      </c>
      <c r="K12" s="95">
        <v>10741.009230502443</v>
      </c>
      <c r="L12" s="96">
        <v>11360.611237808098</v>
      </c>
      <c r="M12" s="96">
        <v>10593.700482306174</v>
      </c>
      <c r="N12" s="96">
        <f>SUM(AN12:AQ12)</f>
        <v>11360.611237808098</v>
      </c>
      <c r="O12" s="96">
        <f>SUM(AR12:AU12)</f>
        <v>10593.700482306172</v>
      </c>
      <c r="P12" s="95">
        <v>1861.8586377773379</v>
      </c>
      <c r="Q12" s="95">
        <v>1899.6937990004214</v>
      </c>
      <c r="R12" s="95">
        <v>1877.2696341834057</v>
      </c>
      <c r="S12" s="95">
        <v>1817.1473138054134</v>
      </c>
      <c r="T12" s="95">
        <v>1887.1482057008513</v>
      </c>
      <c r="U12" s="95">
        <v>1972.3551611329997</v>
      </c>
      <c r="V12" s="95">
        <v>1981.4910508493485</v>
      </c>
      <c r="W12" s="95">
        <v>1668.2792967834357</v>
      </c>
      <c r="X12" s="95">
        <v>1643.6953741709021</v>
      </c>
      <c r="Y12" s="95">
        <v>1842.3452437457681</v>
      </c>
      <c r="Z12" s="95">
        <v>1763.9337278786243</v>
      </c>
      <c r="AA12" s="95">
        <v>1595.3065729086529</v>
      </c>
      <c r="AB12" s="95">
        <v>1603.6197107913426</v>
      </c>
      <c r="AC12" s="95">
        <v>1888.740212692057</v>
      </c>
      <c r="AD12" s="95">
        <v>1877.8535087463338</v>
      </c>
      <c r="AE12" s="95">
        <v>1844.9085259280391</v>
      </c>
      <c r="AF12" s="95">
        <v>2040.9668870113308</v>
      </c>
      <c r="AG12" s="95">
        <v>2088.690547958081</v>
      </c>
      <c r="AH12" s="95">
        <v>2173.5285232848573</v>
      </c>
      <c r="AI12" s="95">
        <f>J12-AF12-AG12-AH12</f>
        <v>2134.8801359184345</v>
      </c>
      <c r="AJ12" s="95">
        <v>2414.0152557526108</v>
      </c>
      <c r="AK12" s="95">
        <v>2618.3808414333807</v>
      </c>
      <c r="AL12" s="95">
        <v>2920.3300635757732</v>
      </c>
      <c r="AM12" s="95">
        <v>2788.283069740678</v>
      </c>
      <c r="AN12" s="95">
        <v>3029.6223828993343</v>
      </c>
      <c r="AO12" s="95">
        <v>2929.6640477384663</v>
      </c>
      <c r="AP12" s="95">
        <v>2832.4463962041145</v>
      </c>
      <c r="AQ12" s="95">
        <f>L12-(AN12+AO12+AP12)</f>
        <v>2568.8784109661829</v>
      </c>
      <c r="AR12" s="95">
        <v>2941.6039537136189</v>
      </c>
      <c r="AS12" s="95">
        <v>2343.431011758476</v>
      </c>
      <c r="AT12" s="95">
        <v>2586.2124562923377</v>
      </c>
      <c r="AU12" s="276">
        <v>2722.4530605417413</v>
      </c>
      <c r="AV12" s="277"/>
      <c r="AW12" s="99">
        <f>AB12+AC12</f>
        <v>3492.3599234833996</v>
      </c>
      <c r="AX12" s="99">
        <f>AD12+AE12</f>
        <v>3722.7620346743729</v>
      </c>
      <c r="AY12" s="99">
        <f>AF12+AG12</f>
        <v>4129.657434969412</v>
      </c>
      <c r="AZ12" s="99">
        <f>AH12+AI12</f>
        <v>4308.4086592032918</v>
      </c>
      <c r="BA12" s="99">
        <f>AJ12+AK12</f>
        <v>5032.3960971859915</v>
      </c>
      <c r="BB12" s="99">
        <f>AL12+AM12</f>
        <v>5708.6131333164512</v>
      </c>
      <c r="BC12" s="278">
        <f>AO12+AN12</f>
        <v>5959.2864306378005</v>
      </c>
      <c r="BD12" s="124"/>
      <c r="BE12" s="279">
        <v>8791.7328268419151</v>
      </c>
      <c r="BF12" s="34">
        <f>AO12+AN12+AM12+AL12-N12</f>
        <v>307.28832614615385</v>
      </c>
      <c r="BG12" s="103">
        <f>AS12+AR12+AQ12+AP12-O12</f>
        <v>92.659290336219783</v>
      </c>
      <c r="BH12" s="214"/>
      <c r="BI12" s="46">
        <v>0</v>
      </c>
      <c r="BJ12" s="46">
        <v>0</v>
      </c>
      <c r="BK12" s="46">
        <v>0</v>
      </c>
      <c r="BL12" s="46">
        <v>0</v>
      </c>
      <c r="BM12" s="46">
        <v>0</v>
      </c>
      <c r="BN12" s="46"/>
      <c r="BQ12" s="281">
        <v>2679.808653304513</v>
      </c>
      <c r="BS12" s="282">
        <f>BU12-BT12</f>
        <v>78.660134814254306</v>
      </c>
      <c r="BT12" s="282">
        <v>73.977608085347001</v>
      </c>
      <c r="BU12" s="282">
        <v>152.63774289960131</v>
      </c>
      <c r="BV12" s="283"/>
      <c r="BW12" s="249"/>
      <c r="BX12" s="249"/>
    </row>
    <row r="13" spans="1:76" hidden="1" outlineLevel="1">
      <c r="A13" s="35"/>
      <c r="B13" s="240"/>
      <c r="C13" s="105"/>
      <c r="D13" s="105"/>
      <c r="E13" s="105"/>
      <c r="F13" s="105"/>
      <c r="G13" s="105"/>
      <c r="H13" s="105"/>
      <c r="I13" s="105"/>
      <c r="J13" s="105"/>
      <c r="K13" s="105"/>
      <c r="L13" s="106"/>
      <c r="M13" s="106"/>
      <c r="N13" s="106"/>
      <c r="O13" s="106"/>
      <c r="P13" s="105"/>
      <c r="Q13" s="105"/>
      <c r="R13" s="105"/>
      <c r="S13" s="105"/>
      <c r="T13" s="105"/>
      <c r="U13" s="105"/>
      <c r="V13" s="105"/>
      <c r="W13" s="105"/>
      <c r="X13" s="105"/>
      <c r="Y13" s="105"/>
      <c r="Z13" s="105"/>
      <c r="AA13" s="105"/>
      <c r="AB13" s="105"/>
      <c r="AC13" s="105"/>
      <c r="AD13" s="105"/>
      <c r="AE13" s="105"/>
      <c r="AF13" s="105"/>
      <c r="AG13" s="105"/>
      <c r="AH13" s="105"/>
      <c r="AI13" s="105"/>
      <c r="AJ13" s="105"/>
      <c r="AK13" s="88"/>
      <c r="AL13" s="88"/>
      <c r="AM13" s="88"/>
      <c r="AN13" s="88"/>
      <c r="AO13" s="88"/>
      <c r="AP13" s="88"/>
      <c r="AQ13" s="88"/>
      <c r="AR13" s="88"/>
      <c r="AS13" s="88"/>
      <c r="AT13" s="88"/>
      <c r="AU13" s="278"/>
      <c r="AV13" s="284"/>
      <c r="AW13" s="99">
        <f>AB13+AC13</f>
        <v>0</v>
      </c>
      <c r="AX13" s="99">
        <f>AD13+AE13</f>
        <v>0</v>
      </c>
      <c r="AY13" s="99">
        <f>AF13+AG13</f>
        <v>0</v>
      </c>
      <c r="AZ13" s="99">
        <f>AH13+AI13</f>
        <v>0</v>
      </c>
      <c r="BA13" s="99">
        <f>AJ13+AK13</f>
        <v>0</v>
      </c>
      <c r="BB13" s="99">
        <f>AL13+AM13</f>
        <v>0</v>
      </c>
      <c r="BC13" s="278">
        <f>AO13+AN13</f>
        <v>0</v>
      </c>
      <c r="BD13" s="124"/>
      <c r="BE13" s="124"/>
      <c r="BF13" s="34">
        <f t="shared" ref="BF13:BF26" si="2">AO13+AN13+AM13+AL13-N13</f>
        <v>0</v>
      </c>
      <c r="BG13" s="103">
        <f t="shared" ref="BG13:BG27" si="3">AS13+AR13+AQ13+AP13-O13</f>
        <v>0</v>
      </c>
      <c r="BH13" s="285"/>
      <c r="BI13" s="46">
        <v>0</v>
      </c>
      <c r="BJ13" s="46">
        <v>0</v>
      </c>
      <c r="BK13" s="46">
        <v>0</v>
      </c>
      <c r="BL13" s="46">
        <v>0</v>
      </c>
      <c r="BM13" s="46">
        <v>0</v>
      </c>
      <c r="BN13" s="46"/>
      <c r="BQ13" s="99"/>
      <c r="BV13" s="98"/>
      <c r="BW13" s="249"/>
      <c r="BX13" s="249"/>
    </row>
    <row r="14" spans="1:76" hidden="1" outlineLevel="1">
      <c r="A14" s="35"/>
      <c r="B14" s="240"/>
      <c r="C14" s="105"/>
      <c r="D14" s="105"/>
      <c r="E14" s="105"/>
      <c r="F14" s="105"/>
      <c r="G14" s="105"/>
      <c r="H14" s="105"/>
      <c r="I14" s="105"/>
      <c r="J14" s="105"/>
      <c r="K14" s="105"/>
      <c r="L14" s="106"/>
      <c r="M14" s="106"/>
      <c r="N14" s="106"/>
      <c r="O14" s="106"/>
      <c r="P14" s="105"/>
      <c r="Q14" s="105"/>
      <c r="R14" s="105"/>
      <c r="S14" s="105"/>
      <c r="T14" s="105"/>
      <c r="U14" s="105"/>
      <c r="V14" s="105"/>
      <c r="W14" s="105"/>
      <c r="X14" s="105"/>
      <c r="Y14" s="105"/>
      <c r="Z14" s="105"/>
      <c r="AA14" s="105"/>
      <c r="AB14" s="105"/>
      <c r="AC14" s="105"/>
      <c r="AD14" s="105"/>
      <c r="AE14" s="105"/>
      <c r="AF14" s="105"/>
      <c r="AG14" s="105"/>
      <c r="AH14" s="105"/>
      <c r="AI14" s="105"/>
      <c r="AJ14" s="105"/>
      <c r="AK14" s="88"/>
      <c r="AL14" s="88"/>
      <c r="AM14" s="88"/>
      <c r="AN14" s="88"/>
      <c r="AO14" s="88"/>
      <c r="AP14" s="88"/>
      <c r="AQ14" s="88"/>
      <c r="AR14" s="88"/>
      <c r="AS14" s="88"/>
      <c r="AT14" s="88"/>
      <c r="AU14" s="278"/>
      <c r="AV14" s="284"/>
      <c r="AW14" s="99">
        <f>AB14+AC14</f>
        <v>0</v>
      </c>
      <c r="AX14" s="99">
        <f>AD14+AE14</f>
        <v>0</v>
      </c>
      <c r="AY14" s="99">
        <f>AF14+AG14</f>
        <v>0</v>
      </c>
      <c r="AZ14" s="99">
        <f>AH14+AI14</f>
        <v>0</v>
      </c>
      <c r="BA14" s="99">
        <f>AJ14+AK14</f>
        <v>0</v>
      </c>
      <c r="BB14" s="99">
        <f>AL14+AM14</f>
        <v>0</v>
      </c>
      <c r="BC14" s="278">
        <f>AO14+AN14</f>
        <v>0</v>
      </c>
      <c r="BD14" s="124"/>
      <c r="BE14" s="124"/>
      <c r="BF14" s="34">
        <f t="shared" si="2"/>
        <v>0</v>
      </c>
      <c r="BG14" s="103">
        <f t="shared" si="3"/>
        <v>0</v>
      </c>
      <c r="BH14" s="285"/>
      <c r="BI14" s="46">
        <v>0</v>
      </c>
      <c r="BJ14" s="46">
        <v>0</v>
      </c>
      <c r="BK14" s="46">
        <v>0</v>
      </c>
      <c r="BL14" s="46">
        <v>0</v>
      </c>
      <c r="BM14" s="46">
        <v>0</v>
      </c>
      <c r="BN14" s="46"/>
      <c r="BQ14" s="99"/>
      <c r="BV14" s="98"/>
      <c r="BW14" s="249"/>
      <c r="BX14" s="249"/>
    </row>
    <row r="15" spans="1:76" s="289" customFormat="1" collapsed="1">
      <c r="A15" s="93" t="s">
        <v>84</v>
      </c>
      <c r="B15" s="275" t="s">
        <v>237</v>
      </c>
      <c r="C15" s="95">
        <v>397.42885199797178</v>
      </c>
      <c r="D15" s="95">
        <v>553.95371852544827</v>
      </c>
      <c r="E15" s="95">
        <v>461.31942145290526</v>
      </c>
      <c r="F15" s="95">
        <v>477.81732825296655</v>
      </c>
      <c r="G15" s="95">
        <v>568.2826667683745</v>
      </c>
      <c r="H15" s="95">
        <v>640.42140834613429</v>
      </c>
      <c r="I15" s="95">
        <v>775.45759419058766</v>
      </c>
      <c r="J15" s="95">
        <v>1004.2450850368494</v>
      </c>
      <c r="K15" s="95">
        <v>1441.4048154345535</v>
      </c>
      <c r="L15" s="96">
        <v>1146.8000054353004</v>
      </c>
      <c r="M15" s="286">
        <v>1113.5520708658132</v>
      </c>
      <c r="N15" s="96">
        <f>SUM(AN15:AQ15)</f>
        <v>1146.8000054353004</v>
      </c>
      <c r="O15" s="286">
        <f>SUM(AR15:AU15)</f>
        <v>1113.5520708658128</v>
      </c>
      <c r="P15" s="95">
        <v>91.557287036988996</v>
      </c>
      <c r="Q15" s="95">
        <v>132.95544735590909</v>
      </c>
      <c r="R15" s="95">
        <v>127.30929224791949</v>
      </c>
      <c r="S15" s="95">
        <v>125.99530161214834</v>
      </c>
      <c r="T15" s="95">
        <v>139.73673381266647</v>
      </c>
      <c r="U15" s="95">
        <v>153.00190201054238</v>
      </c>
      <c r="V15" s="95">
        <v>135.71271579048877</v>
      </c>
      <c r="W15" s="95">
        <v>139.8313151546765</v>
      </c>
      <c r="X15" s="95">
        <v>145.83525829447248</v>
      </c>
      <c r="Y15" s="95">
        <v>187.12774380063289</v>
      </c>
      <c r="Z15" s="95">
        <v>167.22499514455529</v>
      </c>
      <c r="AA15" s="95">
        <v>140.23341110647354</v>
      </c>
      <c r="AB15" s="95">
        <v>134.76860136557323</v>
      </c>
      <c r="AC15" s="95">
        <v>219.09517624800907</v>
      </c>
      <c r="AD15" s="95">
        <v>216.67175167448752</v>
      </c>
      <c r="AE15" s="95">
        <v>204.92206490251792</v>
      </c>
      <c r="AF15" s="95">
        <v>218.80670292258026</v>
      </c>
      <c r="AG15" s="95">
        <v>238.50753171692691</v>
      </c>
      <c r="AH15" s="95">
        <v>291.24958753349239</v>
      </c>
      <c r="AI15" s="95">
        <f>J15-AF15-AG15-AH15</f>
        <v>255.68126286384989</v>
      </c>
      <c r="AJ15" s="95">
        <v>326.22326700803973</v>
      </c>
      <c r="AK15" s="95">
        <v>388.43675287149466</v>
      </c>
      <c r="AL15" s="95">
        <v>408.94250676954834</v>
      </c>
      <c r="AM15" s="95">
        <v>317.80228878547109</v>
      </c>
      <c r="AN15" s="95">
        <v>303.69787721264333</v>
      </c>
      <c r="AO15" s="95">
        <v>361.40675987990335</v>
      </c>
      <c r="AP15" s="95">
        <v>281.09380402098111</v>
      </c>
      <c r="AQ15" s="95">
        <f>L15-(AN15+AO15+AP15)</f>
        <v>200.60156432177257</v>
      </c>
      <c r="AR15" s="287">
        <v>303.7519626869103</v>
      </c>
      <c r="AS15" s="287">
        <v>304.50580606962433</v>
      </c>
      <c r="AT15" s="287">
        <v>250.61711103750221</v>
      </c>
      <c r="AU15" s="276">
        <v>254.67719107177595</v>
      </c>
      <c r="AV15" s="288"/>
      <c r="AW15" s="99">
        <f>AB15+AC15</f>
        <v>353.86377761358233</v>
      </c>
      <c r="AX15" s="99">
        <f>AD15+AE15</f>
        <v>421.59381657700544</v>
      </c>
      <c r="AY15" s="99">
        <f>AF15+AG15</f>
        <v>457.31423463950716</v>
      </c>
      <c r="AZ15" s="99">
        <f>AH15+AI15</f>
        <v>546.93085039734228</v>
      </c>
      <c r="BA15" s="99">
        <f>AJ15+AK15</f>
        <v>714.66001987953439</v>
      </c>
      <c r="BB15" s="99">
        <f>AL15+AM15</f>
        <v>726.74479555501944</v>
      </c>
      <c r="BC15" s="278">
        <f>AO15+AN15</f>
        <v>665.10463709254668</v>
      </c>
      <c r="BD15" s="124"/>
      <c r="BE15" s="279">
        <v>946.19844111352779</v>
      </c>
      <c r="BF15" s="34">
        <f t="shared" si="2"/>
        <v>245.04942721226575</v>
      </c>
      <c r="BG15" s="103">
        <f t="shared" si="3"/>
        <v>-23.598933766524397</v>
      </c>
      <c r="BH15" s="214"/>
      <c r="BI15" s="46">
        <v>0</v>
      </c>
      <c r="BJ15" s="46">
        <v>0</v>
      </c>
      <c r="BK15" s="46">
        <v>0</v>
      </c>
      <c r="BL15" s="46">
        <v>0</v>
      </c>
      <c r="BM15" s="46">
        <v>0</v>
      </c>
      <c r="BN15" s="46"/>
      <c r="BQ15" s="281">
        <v>278.35573008530878</v>
      </c>
      <c r="BS15" s="282">
        <f>BU15-BT15</f>
        <v>0.72342119690242512</v>
      </c>
      <c r="BT15" s="289">
        <v>2.0146527387698665</v>
      </c>
      <c r="BU15" s="289">
        <v>2.7380739356722916</v>
      </c>
      <c r="BV15" s="290"/>
      <c r="BW15" s="249"/>
      <c r="BX15" s="249"/>
    </row>
    <row r="16" spans="1:76" s="119" customFormat="1">
      <c r="A16" s="120" t="s">
        <v>179</v>
      </c>
      <c r="B16" s="291" t="s">
        <v>237</v>
      </c>
      <c r="C16" s="115">
        <v>-109.492</v>
      </c>
      <c r="D16" s="115">
        <v>-156.60710831007944</v>
      </c>
      <c r="E16" s="115">
        <v>-216.13967253192652</v>
      </c>
      <c r="F16" s="115">
        <v>-222.62280243303508</v>
      </c>
      <c r="G16" s="115">
        <v>-243.1618338366907</v>
      </c>
      <c r="H16" s="115">
        <v>-271.97623296713152</v>
      </c>
      <c r="I16" s="115">
        <v>-313.44649981759875</v>
      </c>
      <c r="J16" s="115">
        <v>-356.83712802135949</v>
      </c>
      <c r="K16" s="115">
        <v>-441.45193214866651</v>
      </c>
      <c r="L16" s="96">
        <v>-548.68861530929087</v>
      </c>
      <c r="M16" s="96">
        <v>-654.10716451392318</v>
      </c>
      <c r="N16" s="96">
        <f>SUM(AN16:AQ16)</f>
        <v>-548.68861530929087</v>
      </c>
      <c r="O16" s="96">
        <f>SUM(AR16:AU16)</f>
        <v>-654.10716451392318</v>
      </c>
      <c r="P16" s="115">
        <v>-57.807734762142807</v>
      </c>
      <c r="Q16" s="115">
        <v>-55.188379791533301</v>
      </c>
      <c r="R16" s="115">
        <v>-56.99217915583688</v>
      </c>
      <c r="S16" s="115">
        <v>-59.469756782192121</v>
      </c>
      <c r="T16" s="115">
        <v>-57.204571041109979</v>
      </c>
      <c r="U16" s="115">
        <v>-61.453179205733768</v>
      </c>
      <c r="V16" s="115">
        <v>-63.37831122609618</v>
      </c>
      <c r="W16" s="115">
        <v>-61.125772363750791</v>
      </c>
      <c r="X16" s="115">
        <v>-63.065814797640975</v>
      </c>
      <c r="Y16" s="115">
        <v>-71.046134807740799</v>
      </c>
      <c r="Z16" s="115">
        <v>-67.862930583985303</v>
      </c>
      <c r="AA16" s="115">
        <f>H16-X16-Y16-Z16</f>
        <v>-70.001352777764453</v>
      </c>
      <c r="AB16" s="115">
        <v>-65.700283333800883</v>
      </c>
      <c r="AC16" s="115">
        <v>-83.349040430568067</v>
      </c>
      <c r="AD16" s="115">
        <v>-81.402229095318575</v>
      </c>
      <c r="AE16" s="115">
        <f>I16-AB16-AC16-AD16</f>
        <v>-82.994946957911225</v>
      </c>
      <c r="AF16" s="115">
        <v>-80.014933554549373</v>
      </c>
      <c r="AG16" s="115">
        <v>-83.761344134058788</v>
      </c>
      <c r="AH16" s="115">
        <v>-93.579845505086155</v>
      </c>
      <c r="AI16" s="115">
        <f>J16-AF16-AG16-AH16</f>
        <v>-99.481004827665174</v>
      </c>
      <c r="AJ16" s="115">
        <v>-96.715701504650909</v>
      </c>
      <c r="AK16" s="115">
        <v>-100.78887371619773</v>
      </c>
      <c r="AL16" s="115">
        <v>-116.57972239490411</v>
      </c>
      <c r="AM16" s="115">
        <v>-127.36763453291377</v>
      </c>
      <c r="AN16" s="115">
        <v>-126.04212487153947</v>
      </c>
      <c r="AO16" s="115">
        <v>-130.13231531469143</v>
      </c>
      <c r="AP16" s="115">
        <v>-145.43721848796713</v>
      </c>
      <c r="AQ16" s="115">
        <f>L16-(AN16+AO16+AP16)</f>
        <v>-147.07695663509287</v>
      </c>
      <c r="AR16" s="115">
        <v>-155.99982569085938</v>
      </c>
      <c r="AS16" s="115">
        <v>-163.82486324620379</v>
      </c>
      <c r="AT16" s="115">
        <v>-160.48939327453934</v>
      </c>
      <c r="AU16" s="292">
        <v>-173.79308230232067</v>
      </c>
      <c r="AV16" s="284"/>
      <c r="AW16" s="113">
        <f>AB16+AC16</f>
        <v>-149.04932376436895</v>
      </c>
      <c r="AX16" s="113">
        <f>AD16+AE16</f>
        <v>-164.3971760532298</v>
      </c>
      <c r="AY16" s="113">
        <f>AF16+AG16</f>
        <v>-163.77627768860816</v>
      </c>
      <c r="AZ16" s="113">
        <f>AH16+AI16</f>
        <v>-193.06085033275133</v>
      </c>
      <c r="BA16" s="113">
        <f>AJ16+AK16</f>
        <v>-197.50457522084864</v>
      </c>
      <c r="BB16" s="113">
        <f>AL16+AM16</f>
        <v>-243.94735692781788</v>
      </c>
      <c r="BC16" s="292">
        <f>AO16+AN16</f>
        <v>-256.17444018623087</v>
      </c>
      <c r="BD16" s="124"/>
      <c r="BE16" s="293">
        <v>-401.611658674198</v>
      </c>
      <c r="BF16" s="34">
        <f t="shared" si="2"/>
        <v>48.566818195242149</v>
      </c>
      <c r="BG16" s="103">
        <f t="shared" si="3"/>
        <v>41.768300453800066</v>
      </c>
      <c r="BH16" s="285"/>
      <c r="BI16" s="46">
        <v>0</v>
      </c>
      <c r="BJ16" s="46">
        <v>0</v>
      </c>
      <c r="BK16" s="46">
        <v>0</v>
      </c>
      <c r="BL16" s="46">
        <v>0</v>
      </c>
      <c r="BM16" s="46">
        <v>0</v>
      </c>
      <c r="BN16" s="46"/>
      <c r="BQ16" s="293">
        <v>-132.74281001160341</v>
      </c>
      <c r="BS16" s="282">
        <f>BU16-BT16</f>
        <v>-6.4360929917413854</v>
      </c>
      <c r="BT16" s="119">
        <v>-6.2583154846223232</v>
      </c>
      <c r="BU16" s="119">
        <v>-12.694408476363709</v>
      </c>
      <c r="BV16" s="98"/>
      <c r="BW16" s="249"/>
      <c r="BX16" s="249"/>
    </row>
    <row r="17" spans="1:76" s="289" customFormat="1">
      <c r="A17" s="93" t="s">
        <v>85</v>
      </c>
      <c r="B17" s="275" t="s">
        <v>237</v>
      </c>
      <c r="C17" s="95">
        <f t="shared" ref="C17:AU17" si="4">C15+C16</f>
        <v>287.93685199797176</v>
      </c>
      <c r="D17" s="95">
        <f t="shared" si="4"/>
        <v>397.34661021536886</v>
      </c>
      <c r="E17" s="95">
        <f t="shared" si="4"/>
        <v>245.17974892097874</v>
      </c>
      <c r="F17" s="95">
        <f t="shared" si="4"/>
        <v>255.19452581993147</v>
      </c>
      <c r="G17" s="95">
        <f t="shared" si="4"/>
        <v>325.12083293168382</v>
      </c>
      <c r="H17" s="95">
        <f t="shared" si="4"/>
        <v>368.44517537900276</v>
      </c>
      <c r="I17" s="95">
        <f t="shared" si="4"/>
        <v>462.01109437298891</v>
      </c>
      <c r="J17" s="95">
        <f t="shared" si="4"/>
        <v>647.40795701548996</v>
      </c>
      <c r="K17" s="95">
        <f t="shared" si="4"/>
        <v>999.95288328588697</v>
      </c>
      <c r="L17" s="96">
        <f t="shared" si="4"/>
        <v>598.1113901260095</v>
      </c>
      <c r="M17" s="96">
        <f t="shared" si="4"/>
        <v>459.44490635189004</v>
      </c>
      <c r="N17" s="96">
        <f t="shared" si="4"/>
        <v>598.1113901260095</v>
      </c>
      <c r="O17" s="96">
        <f t="shared" si="4"/>
        <v>459.44490635188959</v>
      </c>
      <c r="P17" s="95">
        <f t="shared" si="4"/>
        <v>33.749552274846188</v>
      </c>
      <c r="Q17" s="95">
        <f t="shared" si="4"/>
        <v>77.767067564375793</v>
      </c>
      <c r="R17" s="95">
        <f t="shared" si="4"/>
        <v>70.317113092082607</v>
      </c>
      <c r="S17" s="95">
        <f t="shared" si="4"/>
        <v>66.525544829956218</v>
      </c>
      <c r="T17" s="95">
        <f t="shared" si="4"/>
        <v>82.5321627715565</v>
      </c>
      <c r="U17" s="95">
        <f t="shared" si="4"/>
        <v>91.548722804808619</v>
      </c>
      <c r="V17" s="95">
        <f t="shared" si="4"/>
        <v>72.334404564392599</v>
      </c>
      <c r="W17" s="95">
        <f t="shared" si="4"/>
        <v>78.705542790925705</v>
      </c>
      <c r="X17" s="95">
        <f t="shared" si="4"/>
        <v>82.769443496831514</v>
      </c>
      <c r="Y17" s="95">
        <f t="shared" si="4"/>
        <v>116.08160899289209</v>
      </c>
      <c r="Z17" s="95">
        <f t="shared" si="4"/>
        <v>99.362064560569991</v>
      </c>
      <c r="AA17" s="95">
        <f t="shared" si="4"/>
        <v>70.232058328709087</v>
      </c>
      <c r="AB17" s="95">
        <f t="shared" si="4"/>
        <v>69.06831803177235</v>
      </c>
      <c r="AC17" s="95">
        <f t="shared" si="4"/>
        <v>135.746135817441</v>
      </c>
      <c r="AD17" s="95">
        <f t="shared" si="4"/>
        <v>135.26952257916895</v>
      </c>
      <c r="AE17" s="95">
        <f t="shared" si="4"/>
        <v>121.92711794460669</v>
      </c>
      <c r="AF17" s="95">
        <f t="shared" si="4"/>
        <v>138.79176936803088</v>
      </c>
      <c r="AG17" s="95">
        <f t="shared" si="4"/>
        <v>154.74618758286812</v>
      </c>
      <c r="AH17" s="95">
        <f t="shared" si="4"/>
        <v>197.66974202840623</v>
      </c>
      <c r="AI17" s="95">
        <f t="shared" si="4"/>
        <v>156.20025803618472</v>
      </c>
      <c r="AJ17" s="95">
        <f t="shared" si="4"/>
        <v>229.50756550338883</v>
      </c>
      <c r="AK17" s="95">
        <f t="shared" si="4"/>
        <v>287.64787915529695</v>
      </c>
      <c r="AL17" s="95">
        <f t="shared" si="4"/>
        <v>292.36278437464421</v>
      </c>
      <c r="AM17" s="95">
        <f t="shared" si="4"/>
        <v>190.43465425255732</v>
      </c>
      <c r="AN17" s="95">
        <f t="shared" si="4"/>
        <v>177.65575234110386</v>
      </c>
      <c r="AO17" s="95">
        <f t="shared" si="4"/>
        <v>231.27444456521192</v>
      </c>
      <c r="AP17" s="95">
        <f t="shared" si="4"/>
        <v>135.65658553301398</v>
      </c>
      <c r="AQ17" s="95">
        <f t="shared" si="4"/>
        <v>53.524607686679701</v>
      </c>
      <c r="AR17" s="95">
        <f t="shared" si="4"/>
        <v>147.75213699605092</v>
      </c>
      <c r="AS17" s="95">
        <f t="shared" si="4"/>
        <v>140.68094282342054</v>
      </c>
      <c r="AT17" s="95">
        <f t="shared" si="4"/>
        <v>90.127717762962874</v>
      </c>
      <c r="AU17" s="276">
        <f t="shared" si="4"/>
        <v>80.884108769455281</v>
      </c>
      <c r="AV17" s="294"/>
      <c r="AW17" s="108">
        <f t="shared" ref="AW17:BC17" si="5">AW15+AW16</f>
        <v>204.81445384921338</v>
      </c>
      <c r="AX17" s="108">
        <f t="shared" si="5"/>
        <v>257.19664052377561</v>
      </c>
      <c r="AY17" s="108">
        <f t="shared" si="5"/>
        <v>293.537956950899</v>
      </c>
      <c r="AZ17" s="108">
        <f t="shared" si="5"/>
        <v>353.87000006459095</v>
      </c>
      <c r="BA17" s="108">
        <f t="shared" si="5"/>
        <v>517.15544465868572</v>
      </c>
      <c r="BB17" s="108">
        <f t="shared" si="5"/>
        <v>482.79743862720159</v>
      </c>
      <c r="BC17" s="276">
        <f t="shared" si="5"/>
        <v>408.93019690631581</v>
      </c>
      <c r="BD17" s="167"/>
      <c r="BE17" s="167"/>
      <c r="BF17" s="34">
        <f t="shared" si="2"/>
        <v>293.61624540750779</v>
      </c>
      <c r="BG17" s="103">
        <f t="shared" si="3"/>
        <v>18.169366687275556</v>
      </c>
      <c r="BH17" s="285"/>
      <c r="BI17" s="46">
        <v>0</v>
      </c>
      <c r="BJ17" s="46">
        <v>0</v>
      </c>
      <c r="BK17" s="46">
        <v>0</v>
      </c>
      <c r="BL17" s="46">
        <v>0</v>
      </c>
      <c r="BM17" s="46">
        <v>0</v>
      </c>
      <c r="BN17" s="46"/>
      <c r="BQ17" s="108">
        <f>BQ15+BQ16</f>
        <v>145.61292007370537</v>
      </c>
      <c r="BV17" s="290"/>
      <c r="BW17" s="249"/>
      <c r="BX17" s="249"/>
    </row>
    <row r="18" spans="1:76" s="119" customFormat="1">
      <c r="A18" s="120" t="s">
        <v>180</v>
      </c>
      <c r="B18" s="291" t="s">
        <v>237</v>
      </c>
      <c r="C18" s="88">
        <v>-40.872834610895559</v>
      </c>
      <c r="D18" s="88">
        <v>-61.744385458098741</v>
      </c>
      <c r="E18" s="88">
        <v>-102.1172837520507</v>
      </c>
      <c r="F18" s="88">
        <v>-118.0369543570085</v>
      </c>
      <c r="G18" s="88">
        <v>-107.16215626497895</v>
      </c>
      <c r="H18" s="88">
        <v>-104.42501058449841</v>
      </c>
      <c r="I18" s="88">
        <v>-116.12337986821122</v>
      </c>
      <c r="J18" s="88">
        <v>-110.86537158080239</v>
      </c>
      <c r="K18" s="88">
        <v>-123.1428603118619</v>
      </c>
      <c r="L18" s="96">
        <v>-174.96971834615334</v>
      </c>
      <c r="M18" s="96">
        <v>-239.08628340161187</v>
      </c>
      <c r="N18" s="96">
        <f>SUM(AN18:AQ18)</f>
        <v>-174.96971834615334</v>
      </c>
      <c r="O18" s="96">
        <f>SUM(AR18:AU18)</f>
        <v>-239.08628340161187</v>
      </c>
      <c r="P18" s="88">
        <v>-27.10890869867173</v>
      </c>
      <c r="Q18" s="88">
        <v>-29.772953635945584</v>
      </c>
      <c r="R18" s="88">
        <v>-28.370381919106666</v>
      </c>
      <c r="S18" s="88">
        <v>-32.784710103284525</v>
      </c>
      <c r="T18" s="88">
        <v>-26.190283675869203</v>
      </c>
      <c r="U18" s="88">
        <v>-27.923698536792088</v>
      </c>
      <c r="V18" s="88">
        <v>-27.758578030998041</v>
      </c>
      <c r="W18" s="88">
        <v>-25.289596021319614</v>
      </c>
      <c r="X18" s="88">
        <v>-25.002654391853525</v>
      </c>
      <c r="Y18" s="88">
        <v>-26.839898838372328</v>
      </c>
      <c r="Z18" s="88">
        <v>-25.575862519421317</v>
      </c>
      <c r="AA18" s="88">
        <v>-27.006594834851242</v>
      </c>
      <c r="AB18" s="88">
        <v>-26.562599938283725</v>
      </c>
      <c r="AC18" s="88">
        <v>-30.4796213144222</v>
      </c>
      <c r="AD18" s="88">
        <v>-30.494850872006165</v>
      </c>
      <c r="AE18" s="88">
        <f>I18-AB18-AC18-AD18</f>
        <v>-28.586307743499123</v>
      </c>
      <c r="AF18" s="88">
        <v>-28.070947615907901</v>
      </c>
      <c r="AG18" s="88">
        <v>-28.600697104690067</v>
      </c>
      <c r="AH18" s="88">
        <v>-28.574509125555874</v>
      </c>
      <c r="AI18" s="88">
        <f>J18-AF18-AG18-AH18</f>
        <v>-25.619217734648547</v>
      </c>
      <c r="AJ18" s="88">
        <v>-27.078929180589814</v>
      </c>
      <c r="AK18" s="88">
        <v>-24.918978901020214</v>
      </c>
      <c r="AL18" s="88">
        <v>-31.556196947170726</v>
      </c>
      <c r="AM18" s="88">
        <v>-39.588755283081142</v>
      </c>
      <c r="AN18" s="88">
        <v>-42.393283403690177</v>
      </c>
      <c r="AO18" s="88">
        <v>-43.681429902714996</v>
      </c>
      <c r="AP18" s="88">
        <v>-46.22593556916469</v>
      </c>
      <c r="AQ18" s="88">
        <f>L18-(AN18+AO18+AP18)</f>
        <v>-42.66906947058348</v>
      </c>
      <c r="AR18" s="88">
        <v>-68.400434733965184</v>
      </c>
      <c r="AS18" s="88">
        <v>-52.880134153266425</v>
      </c>
      <c r="AT18" s="88">
        <v>-59.152225634533451</v>
      </c>
      <c r="AU18" s="278">
        <v>-58.653488879846819</v>
      </c>
      <c r="AV18" s="284"/>
      <c r="AW18" s="123">
        <f>AB18+AC18</f>
        <v>-57.042221252705929</v>
      </c>
      <c r="AX18" s="123">
        <f>AD18+AE18</f>
        <v>-59.081158615505288</v>
      </c>
      <c r="AY18" s="123">
        <f>AF18+AG18</f>
        <v>-56.671644720597968</v>
      </c>
      <c r="AZ18" s="123">
        <f>AH18+AI18</f>
        <v>-54.193726860204421</v>
      </c>
      <c r="BA18" s="123">
        <f>AJ18+AK18</f>
        <v>-51.997908081610028</v>
      </c>
      <c r="BB18" s="123">
        <f>AL18+AM18</f>
        <v>-71.144952230251874</v>
      </c>
      <c r="BC18" s="278">
        <f>AO18+AN18</f>
        <v>-86.074713306405172</v>
      </c>
      <c r="BD18" s="124"/>
      <c r="BE18" s="295">
        <v>-132.30064887556986</v>
      </c>
      <c r="BF18" s="34">
        <f t="shared" si="2"/>
        <v>17.75005280949631</v>
      </c>
      <c r="BG18" s="103">
        <f t="shared" si="3"/>
        <v>28.910709474632085</v>
      </c>
      <c r="BH18" s="285"/>
      <c r="BI18" s="46">
        <v>0</v>
      </c>
      <c r="BJ18" s="46">
        <v>0</v>
      </c>
      <c r="BK18" s="46">
        <v>0</v>
      </c>
      <c r="BL18" s="46">
        <v>0</v>
      </c>
      <c r="BM18" s="46">
        <v>0</v>
      </c>
      <c r="BN18" s="46"/>
      <c r="BQ18" s="125">
        <v>-39.031576994212045</v>
      </c>
      <c r="BU18" s="119">
        <v>-3.5971792874763202</v>
      </c>
      <c r="BV18" s="98"/>
      <c r="BW18" s="249"/>
      <c r="BX18" s="249"/>
    </row>
    <row r="19" spans="1:76" s="119" customFormat="1">
      <c r="A19" s="120" t="s">
        <v>181</v>
      </c>
      <c r="B19" s="291" t="s">
        <v>237</v>
      </c>
      <c r="C19" s="115"/>
      <c r="D19" s="115">
        <v>-9.935501218164589</v>
      </c>
      <c r="E19" s="115">
        <v>-28.60070125776048</v>
      </c>
      <c r="F19" s="115">
        <f>SUM(P19:S19)</f>
        <v>-24.100970393559344</v>
      </c>
      <c r="G19" s="115">
        <f>SUM(T19:W19)</f>
        <v>-28.835120027997885</v>
      </c>
      <c r="H19" s="115">
        <v>-11.559726205187104</v>
      </c>
      <c r="I19" s="115">
        <v>-4.9044329603194088</v>
      </c>
      <c r="J19" s="115">
        <v>0.83708087017510779</v>
      </c>
      <c r="K19" s="115">
        <v>18.126251345832561</v>
      </c>
      <c r="L19" s="96">
        <v>0.17136262610645123</v>
      </c>
      <c r="M19" s="96">
        <v>4.5636460084235022</v>
      </c>
      <c r="N19" s="96">
        <f>SUM(AN19:AQ19)</f>
        <v>0.1713626261064512</v>
      </c>
      <c r="O19" s="96">
        <f>SUM(AR19:AU19)</f>
        <v>4.5636460084235022</v>
      </c>
      <c r="P19" s="115">
        <v>-5.9384614352288319</v>
      </c>
      <c r="Q19" s="115">
        <v>-2.645125903575388</v>
      </c>
      <c r="R19" s="115">
        <v>-6.6140714030983805</v>
      </c>
      <c r="S19" s="115">
        <v>-8.9033116516567432</v>
      </c>
      <c r="T19" s="115">
        <v>-7.2149876842589835</v>
      </c>
      <c r="U19" s="115">
        <v>-6.2892453061506668</v>
      </c>
      <c r="V19" s="115">
        <v>-4.1235118177878514</v>
      </c>
      <c r="W19" s="115">
        <v>-11.207375219800383</v>
      </c>
      <c r="X19" s="115">
        <v>-2.8112942314531284</v>
      </c>
      <c r="Y19" s="115">
        <v>-0.94105360307725938</v>
      </c>
      <c r="Z19" s="115">
        <v>-3.5928525362335857</v>
      </c>
      <c r="AA19" s="115">
        <v>-4.2145258344231307</v>
      </c>
      <c r="AB19" s="115">
        <v>-0.72626027435688834</v>
      </c>
      <c r="AC19" s="115">
        <v>-1.2551035453475561</v>
      </c>
      <c r="AD19" s="115">
        <v>-1.5493376858719747</v>
      </c>
      <c r="AE19" s="115">
        <f>I19-AB19-AC19-AD19</f>
        <v>-1.3737314547429897</v>
      </c>
      <c r="AF19" s="115">
        <v>4.1725575352357493</v>
      </c>
      <c r="AG19" s="115">
        <v>-3.4120230652546528</v>
      </c>
      <c r="AH19" s="115">
        <v>1.3724680114084817</v>
      </c>
      <c r="AI19" s="115">
        <f>J19-AF19-AG19-AH19</f>
        <v>-1.2959216112144705</v>
      </c>
      <c r="AJ19" s="115">
        <v>-1.3377633773167374</v>
      </c>
      <c r="AK19" s="115">
        <v>6.5097327735588459</v>
      </c>
      <c r="AL19" s="115">
        <v>14.833321163482243</v>
      </c>
      <c r="AM19" s="115">
        <v>-1.8790392138917902</v>
      </c>
      <c r="AN19" s="115">
        <v>-9.0857721070688856E-3</v>
      </c>
      <c r="AO19" s="115">
        <v>-0.16798404977910278</v>
      </c>
      <c r="AP19" s="115">
        <v>-0.15634551279113174</v>
      </c>
      <c r="AQ19" s="115">
        <f>L19-(AN19+AO19+AP19)</f>
        <v>0.50477796078375459</v>
      </c>
      <c r="AR19" s="115">
        <v>0.47763197851902761</v>
      </c>
      <c r="AS19" s="115">
        <v>2.071486258156515</v>
      </c>
      <c r="AT19" s="115">
        <v>1.3305065308866046</v>
      </c>
      <c r="AU19" s="292">
        <v>0.68402124086135485</v>
      </c>
      <c r="AV19" s="284"/>
      <c r="AW19" s="113">
        <f>AB19+AC19</f>
        <v>-1.9813638197044443</v>
      </c>
      <c r="AX19" s="113">
        <f>AD19+AE19</f>
        <v>-2.9230691406149645</v>
      </c>
      <c r="AY19" s="113">
        <f>AF19+AG19</f>
        <v>0.76053446998109653</v>
      </c>
      <c r="AZ19" s="113">
        <f>AH19+AI19</f>
        <v>7.6546400194011266E-2</v>
      </c>
      <c r="BA19" s="113">
        <f>AJ19+AK19</f>
        <v>5.1719693962421083</v>
      </c>
      <c r="BB19" s="113">
        <f>AL19+AM19</f>
        <v>12.954281949590452</v>
      </c>
      <c r="BC19" s="292">
        <f>AO19+AN19</f>
        <v>-0.17706982188617165</v>
      </c>
      <c r="BD19" s="124"/>
      <c r="BE19" s="293">
        <v>-0.33341533467730339</v>
      </c>
      <c r="BF19" s="34">
        <f t="shared" si="2"/>
        <v>12.605849501597831</v>
      </c>
      <c r="BG19" s="103">
        <f t="shared" si="3"/>
        <v>-1.6660953237553366</v>
      </c>
      <c r="BH19" s="285"/>
      <c r="BI19" s="46">
        <v>0</v>
      </c>
      <c r="BJ19" s="46">
        <v>0</v>
      </c>
      <c r="BK19" s="46">
        <v>0</v>
      </c>
      <c r="BL19" s="46">
        <v>0</v>
      </c>
      <c r="BM19" s="46">
        <v>0</v>
      </c>
      <c r="BN19" s="46"/>
      <c r="BQ19" s="113">
        <v>-0.15634551279113174</v>
      </c>
      <c r="BV19" s="98"/>
      <c r="BW19" s="249"/>
      <c r="BX19" s="249"/>
    </row>
    <row r="20" spans="1:76" s="289" customFormat="1">
      <c r="A20" s="93" t="s">
        <v>182</v>
      </c>
      <c r="B20" s="275" t="s">
        <v>237</v>
      </c>
      <c r="C20" s="95">
        <f t="shared" ref="C20:Y20" si="6">C17+C18+C19</f>
        <v>247.06401738707621</v>
      </c>
      <c r="D20" s="95">
        <f t="shared" si="6"/>
        <v>325.66672353910553</v>
      </c>
      <c r="E20" s="95">
        <f t="shared" si="6"/>
        <v>114.46176391116757</v>
      </c>
      <c r="F20" s="95">
        <f t="shared" si="6"/>
        <v>113.05660106936364</v>
      </c>
      <c r="G20" s="95">
        <f t="shared" si="6"/>
        <v>189.12355663870702</v>
      </c>
      <c r="H20" s="95">
        <f t="shared" si="6"/>
        <v>252.46043858931725</v>
      </c>
      <c r="I20" s="95">
        <f t="shared" si="6"/>
        <v>340.98328154445829</v>
      </c>
      <c r="J20" s="95">
        <f t="shared" si="6"/>
        <v>537.37966630486267</v>
      </c>
      <c r="K20" s="95">
        <f t="shared" si="6"/>
        <v>894.9362743198576</v>
      </c>
      <c r="L20" s="96">
        <f t="shared" si="6"/>
        <v>423.31303440596258</v>
      </c>
      <c r="M20" s="96">
        <f t="shared" si="6"/>
        <v>224.92226895870166</v>
      </c>
      <c r="N20" s="96">
        <f t="shared" si="6"/>
        <v>423.31303440596258</v>
      </c>
      <c r="O20" s="96">
        <f t="shared" si="6"/>
        <v>224.92226895870121</v>
      </c>
      <c r="P20" s="95">
        <f t="shared" si="6"/>
        <v>0.70218214094562637</v>
      </c>
      <c r="Q20" s="95">
        <f t="shared" si="6"/>
        <v>45.348988024854819</v>
      </c>
      <c r="R20" s="95">
        <f t="shared" si="6"/>
        <v>35.332659769877566</v>
      </c>
      <c r="S20" s="95">
        <f t="shared" si="6"/>
        <v>24.83752307501495</v>
      </c>
      <c r="T20" s="95">
        <f t="shared" si="6"/>
        <v>49.126891411428311</v>
      </c>
      <c r="U20" s="95">
        <f t="shared" si="6"/>
        <v>57.335778961865863</v>
      </c>
      <c r="V20" s="95">
        <f t="shared" si="6"/>
        <v>40.452314715606711</v>
      </c>
      <c r="W20" s="95">
        <f t="shared" si="6"/>
        <v>42.208571549805711</v>
      </c>
      <c r="X20" s="95">
        <f t="shared" si="6"/>
        <v>54.955494873524863</v>
      </c>
      <c r="Y20" s="95">
        <f t="shared" si="6"/>
        <v>88.300656551442486</v>
      </c>
      <c r="Z20" s="95">
        <f>Z17+Z18+Z19</f>
        <v>70.193349504915091</v>
      </c>
      <c r="AA20" s="95">
        <f>AA17+AA18+AA19</f>
        <v>39.010937659434717</v>
      </c>
      <c r="AB20" s="95">
        <f>AB17+AB18+AB19</f>
        <v>41.779457819131736</v>
      </c>
      <c r="AC20" s="95">
        <f t="shared" ref="AC20:AH20" si="7">AC17+AC18+AC19</f>
        <v>104.01141095767125</v>
      </c>
      <c r="AD20" s="95">
        <f t="shared" si="7"/>
        <v>103.22533402129081</v>
      </c>
      <c r="AE20" s="95">
        <f t="shared" si="7"/>
        <v>91.967078746364578</v>
      </c>
      <c r="AF20" s="95">
        <f t="shared" si="7"/>
        <v>114.89337928735874</v>
      </c>
      <c r="AG20" s="95">
        <f t="shared" si="7"/>
        <v>122.73346741292339</v>
      </c>
      <c r="AH20" s="95">
        <f t="shared" si="7"/>
        <v>170.46770091425884</v>
      </c>
      <c r="AI20" s="95">
        <f>AI17+AI18+AI19</f>
        <v>129.2851186903217</v>
      </c>
      <c r="AJ20" s="95">
        <f>AJ17+AJ18+AJ19</f>
        <v>201.09087294548226</v>
      </c>
      <c r="AK20" s="95">
        <f>AK17+AK18+AK19</f>
        <v>269.23863302783553</v>
      </c>
      <c r="AL20" s="95">
        <f>AL17+AL18+AL19</f>
        <v>275.63990859095571</v>
      </c>
      <c r="AM20" s="95">
        <f>AM17+AM18+AM19</f>
        <v>148.96685975558441</v>
      </c>
      <c r="AN20" s="95">
        <f t="shared" ref="AN20:AU20" si="8">AN17+AN18+AN19</f>
        <v>135.25338316530664</v>
      </c>
      <c r="AO20" s="95">
        <f t="shared" si="8"/>
        <v>187.42503061271782</v>
      </c>
      <c r="AP20" s="95">
        <f t="shared" si="8"/>
        <v>89.274304451058157</v>
      </c>
      <c r="AQ20" s="95">
        <f t="shared" si="8"/>
        <v>11.360316176879977</v>
      </c>
      <c r="AR20" s="95">
        <f t="shared" si="8"/>
        <v>79.829334240604766</v>
      </c>
      <c r="AS20" s="95">
        <f t="shared" si="8"/>
        <v>89.872294928310623</v>
      </c>
      <c r="AT20" s="95">
        <f t="shared" si="8"/>
        <v>32.305998659316025</v>
      </c>
      <c r="AU20" s="276">
        <f t="shared" si="8"/>
        <v>22.914641130469818</v>
      </c>
      <c r="AV20" s="294"/>
      <c r="AW20" s="108">
        <f t="shared" ref="AW20:BC20" si="9">AW17+AW18+AW19</f>
        <v>145.79086877680299</v>
      </c>
      <c r="AX20" s="108">
        <f t="shared" si="9"/>
        <v>195.19241276765538</v>
      </c>
      <c r="AY20" s="108">
        <f t="shared" si="9"/>
        <v>237.62684670028216</v>
      </c>
      <c r="AZ20" s="108">
        <f t="shared" si="9"/>
        <v>299.75281960458051</v>
      </c>
      <c r="BA20" s="108">
        <f t="shared" si="9"/>
        <v>470.32950597331779</v>
      </c>
      <c r="BB20" s="108">
        <f t="shared" si="9"/>
        <v>424.60676834654015</v>
      </c>
      <c r="BC20" s="276">
        <f t="shared" si="9"/>
        <v>322.67841377802449</v>
      </c>
      <c r="BD20" s="167"/>
      <c r="BE20" s="167"/>
      <c r="BF20" s="34">
        <f t="shared" si="2"/>
        <v>323.97214771860212</v>
      </c>
      <c r="BG20" s="103">
        <f t="shared" si="3"/>
        <v>45.413980838152298</v>
      </c>
      <c r="BH20" s="285"/>
      <c r="BI20" s="46">
        <v>0</v>
      </c>
      <c r="BJ20" s="46">
        <v>0</v>
      </c>
      <c r="BK20" s="46">
        <v>0</v>
      </c>
      <c r="BL20" s="46">
        <v>0</v>
      </c>
      <c r="BM20" s="46">
        <v>0</v>
      </c>
      <c r="BN20" s="46"/>
      <c r="BQ20" s="108">
        <f>BQ17+BQ18+BQ19</f>
        <v>106.42499756670219</v>
      </c>
      <c r="BV20" s="290"/>
      <c r="BW20" s="249"/>
      <c r="BX20" s="249"/>
    </row>
    <row r="21" spans="1:76" s="119" customFormat="1">
      <c r="A21" s="120" t="s">
        <v>183</v>
      </c>
      <c r="B21" s="291" t="s">
        <v>237</v>
      </c>
      <c r="C21" s="88">
        <v>-15.39</v>
      </c>
      <c r="D21" s="88">
        <v>-24.330501332931103</v>
      </c>
      <c r="E21" s="88">
        <v>-18.649499790909381</v>
      </c>
      <c r="F21" s="88">
        <v>-9.8434744124595692</v>
      </c>
      <c r="G21" s="88">
        <v>-13.891773133748337</v>
      </c>
      <c r="H21" s="88">
        <v>-24.111457741864765</v>
      </c>
      <c r="I21" s="88">
        <v>-37.220230150239786</v>
      </c>
      <c r="J21" s="88">
        <v>-84.000571266068249</v>
      </c>
      <c r="K21" s="88">
        <v>-129.64960014850564</v>
      </c>
      <c r="L21" s="122">
        <v>-39.74059033280507</v>
      </c>
      <c r="M21" s="122">
        <v>-2.5271177308953328</v>
      </c>
      <c r="N21" s="122">
        <f>SUM(AN21:AQ21)</f>
        <v>-39.74059033280507</v>
      </c>
      <c r="O21" s="122">
        <f>SUM(AR21:AU21)</f>
        <v>-2.5271177308953341</v>
      </c>
      <c r="P21" s="88">
        <v>-2.5833984774724295</v>
      </c>
      <c r="Q21" s="88">
        <v>-3.4258462051602958</v>
      </c>
      <c r="R21" s="88">
        <v>-4.7581092353574759</v>
      </c>
      <c r="S21" s="88">
        <v>0.92387950553063369</v>
      </c>
      <c r="T21" s="88">
        <v>-3.2781251597274039</v>
      </c>
      <c r="U21" s="88">
        <v>-6.2843028561686154</v>
      </c>
      <c r="V21" s="88">
        <v>-5.55595194090197</v>
      </c>
      <c r="W21" s="88">
        <v>1.2266068230496519</v>
      </c>
      <c r="X21" s="88">
        <v>-5.2014537011450503</v>
      </c>
      <c r="Y21" s="88">
        <v>-8.5420302880647725</v>
      </c>
      <c r="Z21" s="88">
        <v>-7.682938822636677</v>
      </c>
      <c r="AA21" s="88">
        <v>-2.685034930018265</v>
      </c>
      <c r="AB21" s="88">
        <v>-5.9255987881168117</v>
      </c>
      <c r="AC21" s="88">
        <v>-19.184032481650185</v>
      </c>
      <c r="AD21" s="88">
        <v>-9.3415618456529579</v>
      </c>
      <c r="AE21" s="88">
        <f>I21-AB21-AC21-AD21</f>
        <v>-2.7690370348198314</v>
      </c>
      <c r="AF21" s="88">
        <v>-14.637250480100635</v>
      </c>
      <c r="AG21" s="88">
        <v>-17.255772581372611</v>
      </c>
      <c r="AH21" s="88">
        <v>-19.159551540774597</v>
      </c>
      <c r="AI21" s="88">
        <f>J21-AF21-AG21-AH21</f>
        <v>-32.947996663820405</v>
      </c>
      <c r="AJ21" s="88">
        <v>-26.441804598284204</v>
      </c>
      <c r="AK21" s="88">
        <v>-42.454655648965428</v>
      </c>
      <c r="AL21" s="88">
        <v>-45.494022790605371</v>
      </c>
      <c r="AM21" s="88">
        <v>-15.259117110650635</v>
      </c>
      <c r="AN21" s="88">
        <v>-5.6708480134073262</v>
      </c>
      <c r="AO21" s="88">
        <v>-9.8588201827393398</v>
      </c>
      <c r="AP21" s="88">
        <v>-9.8671440034169144</v>
      </c>
      <c r="AQ21" s="88">
        <f>L21-(AN21+AO21+AP21)</f>
        <v>-14.343778133241489</v>
      </c>
      <c r="AR21" s="88">
        <v>-17.944916329694568</v>
      </c>
      <c r="AS21" s="88">
        <v>-14.101286167760893</v>
      </c>
      <c r="AT21" s="88">
        <v>-9.4518640003962773</v>
      </c>
      <c r="AU21" s="278">
        <v>38.970948766956404</v>
      </c>
      <c r="AV21" s="284"/>
      <c r="AW21" s="128">
        <f>AB21+AC21</f>
        <v>-25.109631269766997</v>
      </c>
      <c r="AX21" s="128">
        <f>AD21+AE21</f>
        <v>-12.110598880472789</v>
      </c>
      <c r="AY21" s="128">
        <f>AF21+AG21</f>
        <v>-31.893023061473244</v>
      </c>
      <c r="AZ21" s="128">
        <f>AH21+AI21</f>
        <v>-52.107548204595005</v>
      </c>
      <c r="BA21" s="128">
        <f>AJ21+AK21</f>
        <v>-68.896460247249635</v>
      </c>
      <c r="BB21" s="128">
        <f>AL21+AM21</f>
        <v>-60.753139901256006</v>
      </c>
      <c r="BC21" s="278">
        <f>AO21+AN21</f>
        <v>-15.529668196146666</v>
      </c>
      <c r="BD21" s="124"/>
      <c r="BE21" s="124">
        <v>-25.39681219956358</v>
      </c>
      <c r="BF21" s="34">
        <f t="shared" si="2"/>
        <v>-36.542217764597595</v>
      </c>
      <c r="BG21" s="103">
        <f t="shared" si="3"/>
        <v>-53.730006903218531</v>
      </c>
      <c r="BH21" s="285"/>
      <c r="BI21" s="46">
        <v>0</v>
      </c>
      <c r="BJ21" s="46">
        <v>0</v>
      </c>
      <c r="BK21" s="46">
        <v>0</v>
      </c>
      <c r="BL21" s="46">
        <v>0</v>
      </c>
      <c r="BM21" s="46">
        <v>0</v>
      </c>
      <c r="BN21" s="46"/>
      <c r="BQ21" s="128">
        <v>-9.8671440034169144</v>
      </c>
      <c r="BV21" s="98"/>
      <c r="BW21" s="249"/>
      <c r="BX21" s="249"/>
    </row>
    <row r="22" spans="1:76" s="119" customFormat="1">
      <c r="A22" s="120" t="s">
        <v>184</v>
      </c>
      <c r="B22" s="291" t="s">
        <v>237</v>
      </c>
      <c r="C22" s="88"/>
      <c r="D22" s="88"/>
      <c r="E22" s="88">
        <v>-47.99581818766687</v>
      </c>
      <c r="F22" s="88">
        <v>-32.664290567974376</v>
      </c>
      <c r="G22" s="88">
        <v>-36.14936341777296</v>
      </c>
      <c r="H22" s="88">
        <v>-23.358072733209852</v>
      </c>
      <c r="I22" s="88">
        <v>-27.220855419643332</v>
      </c>
      <c r="J22" s="88">
        <v>6.4149415620008483</v>
      </c>
      <c r="K22" s="88">
        <v>11.699505507084956</v>
      </c>
      <c r="L22" s="122">
        <v>5.0856884156004822</v>
      </c>
      <c r="M22" s="122">
        <v>37.519949733809689</v>
      </c>
      <c r="N22" s="122">
        <f>SUM(AN22:AQ22)</f>
        <v>5.0856884156004822</v>
      </c>
      <c r="O22" s="122">
        <f>SUM(AR22:AU22)</f>
        <v>37.519949733809689</v>
      </c>
      <c r="P22" s="88">
        <v>-3.7241198831096063</v>
      </c>
      <c r="Q22" s="88">
        <v>-9.6835170286304706</v>
      </c>
      <c r="R22" s="88">
        <v>-7.2135527893549209</v>
      </c>
      <c r="S22" s="88">
        <v>-11.640784018226313</v>
      </c>
      <c r="T22" s="88">
        <v>-11.336142515852083</v>
      </c>
      <c r="U22" s="88">
        <v>-9.4103976844943436</v>
      </c>
      <c r="V22" s="88">
        <v>-4.4728501267305756</v>
      </c>
      <c r="W22" s="88">
        <v>-10.92971212966741</v>
      </c>
      <c r="X22" s="88">
        <v>-5.9263661053673831</v>
      </c>
      <c r="Y22" s="88">
        <f>H22-(X22+Z22+AA22)</f>
        <v>-23.573515695419406</v>
      </c>
      <c r="Z22" s="88">
        <v>-7.3912297721552198</v>
      </c>
      <c r="AA22" s="88">
        <v>13.533038839732157</v>
      </c>
      <c r="AB22" s="88">
        <v>1.7918861895811709</v>
      </c>
      <c r="AC22" s="88">
        <v>-3.4149128161829672</v>
      </c>
      <c r="AD22" s="88">
        <v>-9.1193335374572477</v>
      </c>
      <c r="AE22" s="88">
        <f>I22-AB22-AC22-AD22</f>
        <v>-16.478495255584289</v>
      </c>
      <c r="AF22" s="88">
        <v>-9.5824802537234053</v>
      </c>
      <c r="AG22" s="88">
        <v>7.4821317814055295</v>
      </c>
      <c r="AH22" s="88">
        <v>-12.417888602561703</v>
      </c>
      <c r="AI22" s="88">
        <f>J22-AF22-AG22-AH22</f>
        <v>20.933178636880427</v>
      </c>
      <c r="AJ22" s="88">
        <v>-1.494174978283062</v>
      </c>
      <c r="AK22" s="88">
        <v>6.5673624444154068</v>
      </c>
      <c r="AL22" s="88">
        <v>14.649139188489212</v>
      </c>
      <c r="AM22" s="88">
        <v>-8.022821147536602</v>
      </c>
      <c r="AN22" s="88">
        <v>2.4250798589701019</v>
      </c>
      <c r="AO22" s="88">
        <v>-6.3517584301808663</v>
      </c>
      <c r="AP22" s="88">
        <v>11.15882698512373</v>
      </c>
      <c r="AQ22" s="88">
        <f>L22-(AN22+AO22+AP22)</f>
        <v>-2.1464599983124826</v>
      </c>
      <c r="AR22" s="88">
        <v>13.3226939121262</v>
      </c>
      <c r="AS22" s="88">
        <v>32.195525629689811</v>
      </c>
      <c r="AT22" s="88">
        <v>3.539939772516119</v>
      </c>
      <c r="AU22" s="278">
        <v>-11.538209580522441</v>
      </c>
      <c r="AV22" s="284"/>
      <c r="AW22" s="128">
        <f>AB22+AC22</f>
        <v>-1.6230266266017963</v>
      </c>
      <c r="AX22" s="128">
        <f>AD22+AE22</f>
        <v>-25.597828793041536</v>
      </c>
      <c r="AY22" s="128">
        <f>AF22+AG22</f>
        <v>-2.1003484723178758</v>
      </c>
      <c r="AZ22" s="128">
        <f>AH22+AI22</f>
        <v>8.5152900343187241</v>
      </c>
      <c r="BA22" s="128">
        <f>AJ22+AK22</f>
        <v>5.0731874661323451</v>
      </c>
      <c r="BB22" s="128">
        <f>AL22+AM22</f>
        <v>6.6263180409526097</v>
      </c>
      <c r="BC22" s="278">
        <f>AO22+AN22</f>
        <v>-3.9266785712107644</v>
      </c>
      <c r="BD22" s="124"/>
      <c r="BE22" s="124">
        <v>7.2321484139129657</v>
      </c>
      <c r="BF22" s="34">
        <f t="shared" si="2"/>
        <v>-2.3860489458586374</v>
      </c>
      <c r="BG22" s="103">
        <f t="shared" si="3"/>
        <v>17.010636794817572</v>
      </c>
      <c r="BH22" s="285"/>
      <c r="BI22" s="46">
        <v>0</v>
      </c>
      <c r="BJ22" s="46">
        <v>0</v>
      </c>
      <c r="BK22" s="46">
        <v>0</v>
      </c>
      <c r="BL22" s="46">
        <v>0</v>
      </c>
      <c r="BM22" s="46">
        <v>0</v>
      </c>
      <c r="BN22" s="46"/>
      <c r="BQ22" s="177">
        <v>6.7353111537212147</v>
      </c>
      <c r="BU22" s="119">
        <v>2.2117579157012575</v>
      </c>
      <c r="BV22" s="98"/>
      <c r="BW22" s="249"/>
      <c r="BX22" s="249"/>
    </row>
    <row r="23" spans="1:76" s="119" customFormat="1">
      <c r="A23" s="120" t="s">
        <v>185</v>
      </c>
      <c r="B23" s="291" t="s">
        <v>237</v>
      </c>
      <c r="C23" s="115"/>
      <c r="D23" s="115"/>
      <c r="E23" s="115">
        <v>3.7295829708445778</v>
      </c>
      <c r="F23" s="115">
        <v>-8.7296155807936557</v>
      </c>
      <c r="G23" s="115">
        <v>-12.034538503636391</v>
      </c>
      <c r="H23" s="115">
        <v>-17.299107518763456</v>
      </c>
      <c r="I23" s="115">
        <v>1.5967122915987675</v>
      </c>
      <c r="J23" s="115">
        <v>4.9849309398531103</v>
      </c>
      <c r="K23" s="115">
        <v>7.6401945852252018</v>
      </c>
      <c r="L23" s="122">
        <v>-20.733242958124798</v>
      </c>
      <c r="M23" s="122">
        <v>-42.115101018217992</v>
      </c>
      <c r="N23" s="122">
        <f>SUM(AN23:AQ23)</f>
        <v>-20.733242958124798</v>
      </c>
      <c r="O23" s="122">
        <f>SUM(AR23:AU23)</f>
        <v>-42.115101018217985</v>
      </c>
      <c r="P23" s="115">
        <v>1.8364617307786564</v>
      </c>
      <c r="Q23" s="115">
        <v>-6.7444439905258236</v>
      </c>
      <c r="R23" s="115">
        <v>-3.1167205658001045</v>
      </c>
      <c r="S23" s="115">
        <v>-0.7049127552463843</v>
      </c>
      <c r="T23" s="115">
        <v>-3.5832150526483324</v>
      </c>
      <c r="U23" s="115">
        <v>0.60095429474264883</v>
      </c>
      <c r="V23" s="115">
        <v>0.89991241094340169</v>
      </c>
      <c r="W23" s="115">
        <v>-9.95219015667411</v>
      </c>
      <c r="X23" s="115">
        <v>-11.509849142170365</v>
      </c>
      <c r="Y23" s="115">
        <v>7.9505491046887373</v>
      </c>
      <c r="Z23" s="115">
        <v>-7.3402305073042502</v>
      </c>
      <c r="AA23" s="115">
        <v>-6.3995769739775783</v>
      </c>
      <c r="AB23" s="115">
        <v>-1.6575761239823301</v>
      </c>
      <c r="AC23" s="115">
        <v>3.7938415595506001</v>
      </c>
      <c r="AD23" s="115">
        <v>-1.7116384669547318</v>
      </c>
      <c r="AE23" s="115">
        <v>1.1720853229852288</v>
      </c>
      <c r="AF23" s="115">
        <v>5.9635845080908005</v>
      </c>
      <c r="AG23" s="115">
        <v>-1.2513801611229693</v>
      </c>
      <c r="AH23" s="115">
        <v>-0.47103525838693439</v>
      </c>
      <c r="AI23" s="115">
        <f>J23-AF23-AG23-AH23</f>
        <v>0.7437618512722135</v>
      </c>
      <c r="AJ23" s="115">
        <v>2.9669376662067153</v>
      </c>
      <c r="AK23" s="115">
        <v>1.4830710528711462</v>
      </c>
      <c r="AL23" s="115">
        <v>12.956283109051427</v>
      </c>
      <c r="AM23" s="115">
        <v>-8.1383858576320947</v>
      </c>
      <c r="AN23" s="115">
        <v>-3.3767813122834638</v>
      </c>
      <c r="AO23" s="115">
        <v>-10.39590376485258</v>
      </c>
      <c r="AP23" s="115">
        <v>-10.212800740998185</v>
      </c>
      <c r="AQ23" s="115">
        <f>L23-(AN23+AO23+AP23)</f>
        <v>3.2522428600094315</v>
      </c>
      <c r="AR23" s="115">
        <v>-26.073535812832329</v>
      </c>
      <c r="AS23" s="115">
        <v>-25.715051582138518</v>
      </c>
      <c r="AT23" s="115">
        <v>2.8117090647997189</v>
      </c>
      <c r="AU23" s="292">
        <v>6.8617773119531442</v>
      </c>
      <c r="AV23" s="296"/>
      <c r="AW23" s="113">
        <f>AB23+AC23</f>
        <v>2.1362654355682702</v>
      </c>
      <c r="AX23" s="113">
        <f>AD23+AE23</f>
        <v>-0.53955314396950294</v>
      </c>
      <c r="AY23" s="113">
        <f>AF23+AG23</f>
        <v>4.7122043469678312</v>
      </c>
      <c r="AZ23" s="113">
        <f>AH23+AI23</f>
        <v>0.27272659288527912</v>
      </c>
      <c r="BA23" s="113">
        <f>AJ23+AK23</f>
        <v>4.4500087190778617</v>
      </c>
      <c r="BB23" s="113">
        <f>AL23+AM23</f>
        <v>4.8178972514193319</v>
      </c>
      <c r="BC23" s="292">
        <f>AO23+AN23</f>
        <v>-13.772685077136044</v>
      </c>
      <c r="BD23" s="124"/>
      <c r="BE23" s="124">
        <v>-23.985485818134229</v>
      </c>
      <c r="BF23" s="34">
        <f t="shared" si="2"/>
        <v>11.778455132408084</v>
      </c>
      <c r="BG23" s="103">
        <f t="shared" si="3"/>
        <v>-16.634044257741614</v>
      </c>
      <c r="BH23" s="285"/>
      <c r="BI23" s="46">
        <v>0</v>
      </c>
      <c r="BJ23" s="46">
        <v>0</v>
      </c>
      <c r="BK23" s="46">
        <v>0</v>
      </c>
      <c r="BL23" s="46">
        <v>0</v>
      </c>
      <c r="BM23" s="46">
        <v>0</v>
      </c>
      <c r="BN23" s="46"/>
      <c r="BQ23" s="132">
        <v>-10.395903764852578</v>
      </c>
      <c r="BS23" s="119">
        <f>BU23-BT23</f>
        <v>-0.56464439626519558</v>
      </c>
      <c r="BT23" s="119">
        <v>-0.74140224362581908</v>
      </c>
      <c r="BU23" s="119">
        <v>-1.3060466398910147</v>
      </c>
      <c r="BV23" s="98"/>
      <c r="BW23" s="249"/>
      <c r="BX23" s="249"/>
    </row>
    <row r="24" spans="1:76" s="289" customFormat="1">
      <c r="A24" s="93" t="s">
        <v>186</v>
      </c>
      <c r="B24" s="275" t="s">
        <v>237</v>
      </c>
      <c r="C24" s="95">
        <f>SUM(C20:C23)</f>
        <v>231.67401738707622</v>
      </c>
      <c r="D24" s="95">
        <f>SUM(D20:D23)</f>
        <v>301.33622220617445</v>
      </c>
      <c r="E24" s="95">
        <f>SUM(E20:E23)</f>
        <v>51.546028903435896</v>
      </c>
      <c r="F24" s="95">
        <f>SUM(F20:F23)</f>
        <v>61.819220508136034</v>
      </c>
      <c r="G24" s="95">
        <f>SUM(G20:G23)</f>
        <v>127.04788158354933</v>
      </c>
      <c r="H24" s="95">
        <f t="shared" ref="H24:AU24" si="10">SUM(H20:H23)</f>
        <v>187.69180059547918</v>
      </c>
      <c r="I24" s="95">
        <f t="shared" si="10"/>
        <v>278.13890826617393</v>
      </c>
      <c r="J24" s="95">
        <f t="shared" si="10"/>
        <v>464.77896754064835</v>
      </c>
      <c r="K24" s="95">
        <f t="shared" si="10"/>
        <v>784.62637426366211</v>
      </c>
      <c r="L24" s="96">
        <f t="shared" si="10"/>
        <v>367.92488953063321</v>
      </c>
      <c r="M24" s="96">
        <f t="shared" si="10"/>
        <v>217.79999994339803</v>
      </c>
      <c r="N24" s="96">
        <f t="shared" si="10"/>
        <v>367.92488953063321</v>
      </c>
      <c r="O24" s="96">
        <f t="shared" si="10"/>
        <v>217.79999994339758</v>
      </c>
      <c r="P24" s="95">
        <f t="shared" si="10"/>
        <v>-3.7688744888577537</v>
      </c>
      <c r="Q24" s="95">
        <f t="shared" si="10"/>
        <v>25.495180800538229</v>
      </c>
      <c r="R24" s="95">
        <f t="shared" si="10"/>
        <v>20.244277179365064</v>
      </c>
      <c r="S24" s="95">
        <f t="shared" si="10"/>
        <v>13.415705807072888</v>
      </c>
      <c r="T24" s="95">
        <f t="shared" si="10"/>
        <v>30.929408683200496</v>
      </c>
      <c r="U24" s="95">
        <f t="shared" si="10"/>
        <v>42.242032715945555</v>
      </c>
      <c r="V24" s="95">
        <f t="shared" si="10"/>
        <v>31.323425058917564</v>
      </c>
      <c r="W24" s="95">
        <f t="shared" si="10"/>
        <v>22.553276086513844</v>
      </c>
      <c r="X24" s="95">
        <f t="shared" si="10"/>
        <v>32.317825924842062</v>
      </c>
      <c r="Y24" s="95">
        <f t="shared" si="10"/>
        <v>64.135659672647051</v>
      </c>
      <c r="Z24" s="95">
        <f t="shared" si="10"/>
        <v>47.778950402818943</v>
      </c>
      <c r="AA24" s="95">
        <f t="shared" si="10"/>
        <v>43.459364595171031</v>
      </c>
      <c r="AB24" s="95">
        <f t="shared" si="10"/>
        <v>35.98816909661376</v>
      </c>
      <c r="AC24" s="95">
        <f t="shared" si="10"/>
        <v>85.206307219388705</v>
      </c>
      <c r="AD24" s="95">
        <f t="shared" si="10"/>
        <v>83.052800171225854</v>
      </c>
      <c r="AE24" s="95">
        <f t="shared" si="10"/>
        <v>73.89163177894568</v>
      </c>
      <c r="AF24" s="95">
        <f t="shared" si="10"/>
        <v>96.637233061625508</v>
      </c>
      <c r="AG24" s="95">
        <f t="shared" si="10"/>
        <v>111.70844645183334</v>
      </c>
      <c r="AH24" s="95">
        <f t="shared" si="10"/>
        <v>138.4192255125356</v>
      </c>
      <c r="AI24" s="95">
        <f t="shared" si="10"/>
        <v>118.01406251465393</v>
      </c>
      <c r="AJ24" s="95">
        <f t="shared" si="10"/>
        <v>176.12183103512172</v>
      </c>
      <c r="AK24" s="95">
        <f t="shared" si="10"/>
        <v>234.83441087615665</v>
      </c>
      <c r="AL24" s="95">
        <f t="shared" si="10"/>
        <v>257.75130809789101</v>
      </c>
      <c r="AM24" s="95">
        <f t="shared" si="10"/>
        <v>117.54653563976507</v>
      </c>
      <c r="AN24" s="95">
        <f t="shared" si="10"/>
        <v>128.63083369858595</v>
      </c>
      <c r="AO24" s="95">
        <f t="shared" si="10"/>
        <v>160.81854823494501</v>
      </c>
      <c r="AP24" s="95">
        <f t="shared" si="10"/>
        <v>80.35318669176678</v>
      </c>
      <c r="AQ24" s="95">
        <f t="shared" si="10"/>
        <v>-1.8776790946645638</v>
      </c>
      <c r="AR24" s="95">
        <f t="shared" si="10"/>
        <v>49.133576010204067</v>
      </c>
      <c r="AS24" s="95">
        <f t="shared" si="10"/>
        <v>82.251482808101031</v>
      </c>
      <c r="AT24" s="95">
        <f t="shared" si="10"/>
        <v>29.205783496235586</v>
      </c>
      <c r="AU24" s="276">
        <f t="shared" si="10"/>
        <v>57.209157628856929</v>
      </c>
      <c r="AV24" s="294"/>
      <c r="AW24" s="108">
        <f t="shared" ref="AW24:BC24" si="11">SUM(AW20:AW23)</f>
        <v>121.19447631600248</v>
      </c>
      <c r="AX24" s="108">
        <f t="shared" si="11"/>
        <v>156.94443195017155</v>
      </c>
      <c r="AY24" s="108">
        <f t="shared" si="11"/>
        <v>208.34567951345889</v>
      </c>
      <c r="AZ24" s="108">
        <f t="shared" si="11"/>
        <v>256.43328802718952</v>
      </c>
      <c r="BA24" s="108">
        <f t="shared" si="11"/>
        <v>410.95624191127837</v>
      </c>
      <c r="BB24" s="108">
        <f t="shared" si="11"/>
        <v>375.29784373765602</v>
      </c>
      <c r="BC24" s="276">
        <f t="shared" si="11"/>
        <v>289.44938193353107</v>
      </c>
      <c r="BD24" s="167"/>
      <c r="BE24" s="167"/>
      <c r="BF24" s="34">
        <f t="shared" si="2"/>
        <v>296.82233614055383</v>
      </c>
      <c r="BG24" s="103">
        <f t="shared" si="3"/>
        <v>-7.9394335279902748</v>
      </c>
      <c r="BH24" s="285"/>
      <c r="BI24" s="46">
        <v>0</v>
      </c>
      <c r="BJ24" s="46">
        <v>0</v>
      </c>
      <c r="BK24" s="46">
        <v>0</v>
      </c>
      <c r="BL24" s="46">
        <v>0</v>
      </c>
      <c r="BM24" s="46">
        <v>0</v>
      </c>
      <c r="BN24" s="46"/>
      <c r="BQ24" s="108">
        <f>SUM(BQ20:BQ23)</f>
        <v>92.897260952153914</v>
      </c>
      <c r="BV24" s="290"/>
      <c r="BW24" s="249"/>
      <c r="BX24" s="249"/>
    </row>
    <row r="25" spans="1:76" s="119" customFormat="1">
      <c r="A25" s="120" t="s">
        <v>187</v>
      </c>
      <c r="B25" s="291" t="s">
        <v>237</v>
      </c>
      <c r="C25" s="88">
        <v>-17.73</v>
      </c>
      <c r="D25" s="88">
        <v>4.5578701957916756</v>
      </c>
      <c r="E25" s="88">
        <v>-5.28719400392447</v>
      </c>
      <c r="F25" s="88">
        <v>-6.138012220818867</v>
      </c>
      <c r="G25" s="88">
        <v>-8.7755122255215827</v>
      </c>
      <c r="H25" s="88">
        <v>-8.1411986124315021</v>
      </c>
      <c r="I25" s="88">
        <v>-4.592727336411337</v>
      </c>
      <c r="J25" s="88">
        <v>-5.7588393735965155</v>
      </c>
      <c r="K25" s="88">
        <v>3.9528494523853719</v>
      </c>
      <c r="L25" s="96">
        <v>28.617145323592695</v>
      </c>
      <c r="M25" s="96">
        <v>-12.328030830782211</v>
      </c>
      <c r="N25" s="96">
        <f>SUM(AN25:AQ25)</f>
        <v>28.617145323592695</v>
      </c>
      <c r="O25" s="96">
        <f>SUM(AR25:AU25)</f>
        <v>-12.328030830782211</v>
      </c>
      <c r="P25" s="297">
        <v>-0.57036070281858831</v>
      </c>
      <c r="Q25" s="88">
        <v>-1.74268568807071</v>
      </c>
      <c r="R25" s="88">
        <v>-3.4439149909463458</v>
      </c>
      <c r="S25" s="88">
        <v>-0.37047441771293599</v>
      </c>
      <c r="T25" s="88">
        <v>-2.3068396927598869</v>
      </c>
      <c r="U25" s="88">
        <v>-3.5579837362439033</v>
      </c>
      <c r="V25" s="88">
        <v>-0.97394868490938102</v>
      </c>
      <c r="W25" s="88">
        <v>-1.936740111608408</v>
      </c>
      <c r="X25" s="88">
        <v>-2.7566260285266284</v>
      </c>
      <c r="Y25" s="88">
        <v>-2.7953085264392503</v>
      </c>
      <c r="Z25" s="88">
        <v>-1.0012926171499856</v>
      </c>
      <c r="AA25" s="88">
        <f>H25-X25-Y25-Z25</f>
        <v>-1.5879714403156373</v>
      </c>
      <c r="AB25" s="88">
        <v>-1.8637192470614641</v>
      </c>
      <c r="AC25" s="88">
        <v>-1.6167378532717207</v>
      </c>
      <c r="AD25" s="88">
        <v>-1.0753014174625699</v>
      </c>
      <c r="AE25" s="88">
        <f>I25-AB25-AC25-AD25</f>
        <v>-3.69688186155821E-2</v>
      </c>
      <c r="AF25" s="88">
        <v>-2.0164332502410089</v>
      </c>
      <c r="AG25" s="88">
        <v>-1.9933469122237999</v>
      </c>
      <c r="AH25" s="88">
        <v>-0.93262240650322425</v>
      </c>
      <c r="AI25" s="88">
        <f>J25-AF25-AG25-AH25</f>
        <v>-0.81643680462848245</v>
      </c>
      <c r="AJ25" s="88">
        <v>-0.84242697085174778</v>
      </c>
      <c r="AK25" s="88">
        <v>-0.81910441422506097</v>
      </c>
      <c r="AL25" s="88">
        <v>1.9963895337167585</v>
      </c>
      <c r="AM25" s="88">
        <v>3.6179913037454221</v>
      </c>
      <c r="AN25" s="88">
        <v>-0.80510363800218177</v>
      </c>
      <c r="AO25" s="88">
        <v>-1.7320270364892605</v>
      </c>
      <c r="AP25" s="88">
        <v>11.217335017580805</v>
      </c>
      <c r="AQ25" s="88">
        <f>L25-(AN25+AO25+AP25)</f>
        <v>19.93694098050333</v>
      </c>
      <c r="AR25" s="88">
        <v>0.79878005977592015</v>
      </c>
      <c r="AS25" s="88">
        <v>-0.20612153943619949</v>
      </c>
      <c r="AT25" s="88">
        <v>-3.4479473144553143</v>
      </c>
      <c r="AU25" s="278">
        <v>-9.4727420366666166</v>
      </c>
      <c r="AV25" s="284"/>
      <c r="AW25" s="113">
        <f>AB25+AC25</f>
        <v>-3.4804571003331848</v>
      </c>
      <c r="AX25" s="113">
        <f>AD25+AE25</f>
        <v>-1.112270236078152</v>
      </c>
      <c r="AY25" s="113">
        <f>AF25+AG25</f>
        <v>-4.0097801624648088</v>
      </c>
      <c r="AZ25" s="113">
        <f>AH25+AI25</f>
        <v>-1.7490592111317067</v>
      </c>
      <c r="BA25" s="113">
        <f>AJ25+AK25</f>
        <v>-1.6615313850768088</v>
      </c>
      <c r="BB25" s="113">
        <f>AL25+AM25</f>
        <v>5.6143808374621802</v>
      </c>
      <c r="BC25" s="292">
        <f>AO25+AN25</f>
        <v>-2.5371306744914421</v>
      </c>
      <c r="BD25" s="124"/>
      <c r="BE25" s="117">
        <v>8.680204343089363</v>
      </c>
      <c r="BF25" s="34">
        <f t="shared" si="2"/>
        <v>-25.539895160621956</v>
      </c>
      <c r="BG25" s="103">
        <f t="shared" si="3"/>
        <v>44.074965349206067</v>
      </c>
      <c r="BH25" s="285"/>
      <c r="BI25" s="46">
        <v>0</v>
      </c>
      <c r="BJ25" s="46">
        <v>0</v>
      </c>
      <c r="BK25" s="46">
        <v>0</v>
      </c>
      <c r="BL25" s="46">
        <v>0</v>
      </c>
      <c r="BM25" s="46">
        <v>0</v>
      </c>
      <c r="BN25" s="46"/>
      <c r="BQ25" s="132">
        <v>6.465929891580787</v>
      </c>
      <c r="BT25" s="119">
        <v>4.7514050900060107</v>
      </c>
      <c r="BU25" s="119">
        <v>4.6313435698605918</v>
      </c>
      <c r="BV25" s="98"/>
      <c r="BW25" s="249"/>
      <c r="BX25" s="249"/>
    </row>
    <row r="26" spans="1:76" s="119" customFormat="1">
      <c r="A26" s="120" t="s">
        <v>188</v>
      </c>
      <c r="B26" s="291" t="s">
        <v>237</v>
      </c>
      <c r="C26" s="88"/>
      <c r="D26" s="88"/>
      <c r="E26" s="88"/>
      <c r="F26" s="88"/>
      <c r="G26" s="88"/>
      <c r="H26" s="88"/>
      <c r="I26" s="88"/>
      <c r="J26" s="88"/>
      <c r="K26" s="88"/>
      <c r="L26" s="96">
        <v>-9.9308554164895035</v>
      </c>
      <c r="M26" s="96">
        <v>0</v>
      </c>
      <c r="N26" s="96">
        <f>SUM(AN26:AQ26)</f>
        <v>-9.9308554164895035</v>
      </c>
      <c r="O26" s="96">
        <f>SUM(AR26:AU26)</f>
        <v>0</v>
      </c>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v>-9.9308554164895035</v>
      </c>
      <c r="AR26" s="88">
        <v>0</v>
      </c>
      <c r="AS26" s="88">
        <v>0</v>
      </c>
      <c r="AT26" s="88">
        <v>0</v>
      </c>
      <c r="AU26" s="276">
        <v>0</v>
      </c>
      <c r="AV26" s="284"/>
      <c r="AW26" s="123"/>
      <c r="AX26" s="123"/>
      <c r="AY26" s="123"/>
      <c r="AZ26" s="123"/>
      <c r="BA26" s="123"/>
      <c r="BB26" s="123"/>
      <c r="BC26" s="278"/>
      <c r="BD26" s="124"/>
      <c r="BE26" s="124"/>
      <c r="BF26" s="34">
        <f t="shared" si="2"/>
        <v>9.9308554164895035</v>
      </c>
      <c r="BG26" s="103">
        <f t="shared" si="3"/>
        <v>-9.9308554164895035</v>
      </c>
      <c r="BH26" s="285"/>
      <c r="BI26" s="46"/>
      <c r="BJ26" s="46"/>
      <c r="BK26" s="46"/>
      <c r="BL26" s="46"/>
      <c r="BM26" s="46"/>
      <c r="BN26" s="46"/>
      <c r="BQ26" s="125"/>
      <c r="BV26" s="98"/>
      <c r="BW26" s="249"/>
      <c r="BX26" s="249"/>
    </row>
    <row r="27" spans="1:76" s="289" customFormat="1">
      <c r="A27" s="93" t="s">
        <v>189</v>
      </c>
      <c r="B27" s="275" t="s">
        <v>237</v>
      </c>
      <c r="C27" s="95">
        <f>SUM(C24:C25)</f>
        <v>213.94401738707623</v>
      </c>
      <c r="D27" s="95">
        <f>SUM(D24:D25)</f>
        <v>305.89409240196613</v>
      </c>
      <c r="E27" s="95">
        <f>SUM(E24:E25)</f>
        <v>46.258834899511427</v>
      </c>
      <c r="F27" s="95">
        <f>SUM(F24:F25)</f>
        <v>55.681208287317169</v>
      </c>
      <c r="G27" s="95">
        <f>SUM(G24:G25)</f>
        <v>118.27236935802775</v>
      </c>
      <c r="H27" s="95">
        <f>H24+H25</f>
        <v>179.55060198304767</v>
      </c>
      <c r="I27" s="95">
        <f>I24+I25</f>
        <v>273.54618092976261</v>
      </c>
      <c r="J27" s="95">
        <f>J24+J25</f>
        <v>459.02012816705184</v>
      </c>
      <c r="K27" s="95">
        <f>K24+K25</f>
        <v>788.57922371604752</v>
      </c>
      <c r="L27" s="96">
        <f>L24+L25+L26</f>
        <v>386.61117943773638</v>
      </c>
      <c r="M27" s="96">
        <f>M24+M25+M26</f>
        <v>205.47196911261582</v>
      </c>
      <c r="N27" s="96">
        <f>N24+N25+N26</f>
        <v>386.61117943773638</v>
      </c>
      <c r="O27" s="96">
        <f>O24+O25+O26</f>
        <v>205.47196911261537</v>
      </c>
      <c r="P27" s="95">
        <f t="shared" ref="P27:Z27" si="12">SUM(P24:P25)</f>
        <v>-4.3392351916763419</v>
      </c>
      <c r="Q27" s="95">
        <f t="shared" si="12"/>
        <v>23.752495112467518</v>
      </c>
      <c r="R27" s="95">
        <f t="shared" si="12"/>
        <v>16.800362188418717</v>
      </c>
      <c r="S27" s="95">
        <f t="shared" si="12"/>
        <v>13.045231389359952</v>
      </c>
      <c r="T27" s="95">
        <f t="shared" si="12"/>
        <v>28.622568990440609</v>
      </c>
      <c r="U27" s="95">
        <f t="shared" si="12"/>
        <v>38.68404897970165</v>
      </c>
      <c r="V27" s="95">
        <f t="shared" si="12"/>
        <v>30.349476374008184</v>
      </c>
      <c r="W27" s="95">
        <f t="shared" si="12"/>
        <v>20.616535974905435</v>
      </c>
      <c r="X27" s="95">
        <f t="shared" si="12"/>
        <v>29.561199896315433</v>
      </c>
      <c r="Y27" s="95">
        <f t="shared" si="12"/>
        <v>61.340351146207801</v>
      </c>
      <c r="Z27" s="95">
        <f t="shared" si="12"/>
        <v>46.777657785668957</v>
      </c>
      <c r="AA27" s="95">
        <f t="shared" ref="AA27:AO27" si="13">AA24+AA25</f>
        <v>41.871393154855397</v>
      </c>
      <c r="AB27" s="95">
        <f t="shared" si="13"/>
        <v>34.124449849552299</v>
      </c>
      <c r="AC27" s="95">
        <f t="shared" si="13"/>
        <v>83.58956936611699</v>
      </c>
      <c r="AD27" s="95">
        <f t="shared" si="13"/>
        <v>81.977498753763285</v>
      </c>
      <c r="AE27" s="95">
        <f t="shared" si="13"/>
        <v>73.854662960330103</v>
      </c>
      <c r="AF27" s="95">
        <f t="shared" si="13"/>
        <v>94.620799811384501</v>
      </c>
      <c r="AG27" s="95">
        <f t="shared" si="13"/>
        <v>109.71509953960954</v>
      </c>
      <c r="AH27" s="95">
        <f t="shared" si="13"/>
        <v>137.48660310603239</v>
      </c>
      <c r="AI27" s="95">
        <f t="shared" si="13"/>
        <v>117.19762571002545</v>
      </c>
      <c r="AJ27" s="95">
        <f t="shared" si="13"/>
        <v>175.27940406426995</v>
      </c>
      <c r="AK27" s="95">
        <f t="shared" si="13"/>
        <v>234.0153064619316</v>
      </c>
      <c r="AL27" s="95">
        <f t="shared" si="13"/>
        <v>259.74769763160776</v>
      </c>
      <c r="AM27" s="95">
        <f t="shared" si="13"/>
        <v>121.1645269435105</v>
      </c>
      <c r="AN27" s="95">
        <f t="shared" si="13"/>
        <v>127.82573006058377</v>
      </c>
      <c r="AO27" s="95">
        <f t="shared" si="13"/>
        <v>159.08652119845576</v>
      </c>
      <c r="AP27" s="95">
        <f t="shared" ref="AP27:AU27" si="14">AP24+AP25+AP26</f>
        <v>91.570521709347588</v>
      </c>
      <c r="AQ27" s="95">
        <f t="shared" si="14"/>
        <v>8.1284064693492617</v>
      </c>
      <c r="AR27" s="95">
        <f t="shared" si="14"/>
        <v>49.932356069979988</v>
      </c>
      <c r="AS27" s="95">
        <f t="shared" si="14"/>
        <v>82.045361268664834</v>
      </c>
      <c r="AT27" s="95">
        <f t="shared" si="14"/>
        <v>25.75783618178027</v>
      </c>
      <c r="AU27" s="276">
        <f t="shared" si="14"/>
        <v>47.736415592190312</v>
      </c>
      <c r="AW27" s="108">
        <f t="shared" ref="AW27:BC27" si="15">AW24+AW25</f>
        <v>117.7140192156693</v>
      </c>
      <c r="AX27" s="108">
        <f t="shared" si="15"/>
        <v>155.83216171409339</v>
      </c>
      <c r="AY27" s="108">
        <f t="shared" si="15"/>
        <v>204.33589935099408</v>
      </c>
      <c r="AZ27" s="108">
        <f t="shared" si="15"/>
        <v>254.68422881605781</v>
      </c>
      <c r="BA27" s="108">
        <f t="shared" si="15"/>
        <v>409.29471052620158</v>
      </c>
      <c r="BB27" s="108">
        <f t="shared" si="15"/>
        <v>380.91222457511822</v>
      </c>
      <c r="BC27" s="276">
        <f t="shared" si="15"/>
        <v>286.91225125903964</v>
      </c>
      <c r="BD27" s="167"/>
      <c r="BE27" s="167"/>
      <c r="BF27" s="34">
        <f>AO27+AN27+AM27+AL27-N27</f>
        <v>281.21329639642136</v>
      </c>
      <c r="BG27" s="103">
        <f t="shared" si="3"/>
        <v>26.204676404726314</v>
      </c>
      <c r="BH27" s="285"/>
      <c r="BI27" s="46">
        <v>0</v>
      </c>
      <c r="BJ27" s="46">
        <v>0</v>
      </c>
      <c r="BK27" s="46">
        <v>0</v>
      </c>
      <c r="BL27" s="46">
        <v>0</v>
      </c>
      <c r="BM27" s="46">
        <v>0</v>
      </c>
      <c r="BN27" s="46"/>
      <c r="BQ27" s="108">
        <f>BQ24+BQ25</f>
        <v>99.363190843734699</v>
      </c>
      <c r="BW27" s="249"/>
      <c r="BX27" s="249"/>
    </row>
    <row r="28" spans="1:76" s="137" customFormat="1">
      <c r="A28" s="133" t="s">
        <v>190</v>
      </c>
      <c r="B28" s="298" t="s">
        <v>78</v>
      </c>
      <c r="C28" s="256">
        <f t="shared" ref="C28:K28" si="16">-SUM(C21:C23)/(C20-C19)</f>
        <v>6.2291547602775457E-2</v>
      </c>
      <c r="D28" s="256">
        <f t="shared" si="16"/>
        <v>7.2498033499415998E-2</v>
      </c>
      <c r="E28" s="256">
        <f t="shared" si="16"/>
        <v>0.43977807130221636</v>
      </c>
      <c r="F28" s="256">
        <f t="shared" si="16"/>
        <v>0.37356581933268124</v>
      </c>
      <c r="G28" s="256">
        <f t="shared" si="16"/>
        <v>0.28480478962570382</v>
      </c>
      <c r="H28" s="256">
        <f t="shared" si="16"/>
        <v>0.24531701222234162</v>
      </c>
      <c r="I28" s="256">
        <f t="shared" si="16"/>
        <v>0.18169009954071752</v>
      </c>
      <c r="J28" s="256">
        <f t="shared" si="16"/>
        <v>0.1353120902889671</v>
      </c>
      <c r="K28" s="256">
        <f t="shared" si="16"/>
        <v>0.12580821063385969</v>
      </c>
      <c r="L28" s="257">
        <f t="shared" ref="L28:BC28" si="17">-SUM(L21:L23)/(L20-L19)</f>
        <v>0.13089740049083523</v>
      </c>
      <c r="M28" s="257">
        <f t="shared" ref="M28" si="18">-SUM(M21:M23)/(M20-M19)</f>
        <v>3.2321263039072033E-2</v>
      </c>
      <c r="N28" s="257">
        <f>-SUM(N21:N23)/(N20-N19)</f>
        <v>0.13089740049083523</v>
      </c>
      <c r="O28" s="257">
        <f>-SUM(O21:O23)/(O20-O19)</f>
        <v>3.2321263039072068E-2</v>
      </c>
      <c r="P28" s="256">
        <f t="shared" si="17"/>
        <v>0.67328664436151919</v>
      </c>
      <c r="Q28" s="256">
        <f t="shared" si="17"/>
        <v>0.41367171095028421</v>
      </c>
      <c r="R28" s="256">
        <f t="shared" si="17"/>
        <v>0.35970341832579189</v>
      </c>
      <c r="S28" s="256">
        <f t="shared" si="17"/>
        <v>0.33851614402749985</v>
      </c>
      <c r="T28" s="256">
        <f t="shared" si="17"/>
        <v>0.32298324124622158</v>
      </c>
      <c r="U28" s="256">
        <f t="shared" si="17"/>
        <v>0.23722971298743753</v>
      </c>
      <c r="V28" s="256">
        <f t="shared" si="17"/>
        <v>0.20479462450012265</v>
      </c>
      <c r="W28" s="256">
        <f t="shared" si="17"/>
        <v>0.36796680863992132</v>
      </c>
      <c r="X28" s="256">
        <f t="shared" si="17"/>
        <v>0.39188033988775095</v>
      </c>
      <c r="Y28" s="256">
        <f t="shared" si="17"/>
        <v>0.27078141865450994</v>
      </c>
      <c r="Z28" s="256">
        <f t="shared" si="17"/>
        <v>0.30377494005716965</v>
      </c>
      <c r="AA28" s="256">
        <f t="shared" si="17"/>
        <v>-0.10291218592412356</v>
      </c>
      <c r="AB28" s="256">
        <f t="shared" si="17"/>
        <v>0.1362472858305887</v>
      </c>
      <c r="AC28" s="256">
        <f t="shared" si="17"/>
        <v>0.17864278899196634</v>
      </c>
      <c r="AD28" s="256">
        <f t="shared" si="17"/>
        <v>0.19253254170478942</v>
      </c>
      <c r="AE28" s="256">
        <f t="shared" si="17"/>
        <v>0.19364999005766514</v>
      </c>
      <c r="AF28" s="256">
        <f t="shared" si="17"/>
        <v>0.16488448998874228</v>
      </c>
      <c r="AG28" s="256">
        <f t="shared" si="17"/>
        <v>8.7399247640939426E-2</v>
      </c>
      <c r="AH28" s="256">
        <f t="shared" si="17"/>
        <v>0.18952914787453484</v>
      </c>
      <c r="AI28" s="256">
        <f t="shared" si="17"/>
        <v>8.6314645293380843E-2</v>
      </c>
      <c r="AJ28" s="256">
        <f t="shared" si="17"/>
        <v>0.12334737991587386</v>
      </c>
      <c r="AK28" s="256">
        <f t="shared" si="17"/>
        <v>0.13094951533075144</v>
      </c>
      <c r="AL28" s="256">
        <f t="shared" si="17"/>
        <v>6.8589527087920252E-2</v>
      </c>
      <c r="AM28" s="256">
        <f t="shared" si="17"/>
        <v>0.20829418850940895</v>
      </c>
      <c r="AN28" s="256">
        <f t="shared" si="17"/>
        <v>4.8960731818261868E-2</v>
      </c>
      <c r="AO28" s="256">
        <f t="shared" si="17"/>
        <v>0.14183088014039938</v>
      </c>
      <c r="AP28" s="256">
        <f t="shared" si="17"/>
        <v>9.9754589314709985E-2</v>
      </c>
      <c r="AQ28" s="256">
        <f t="shared" si="17"/>
        <v>1.2194692707097372</v>
      </c>
      <c r="AR28" s="256">
        <f>-SUM(AR21:AR23)/(AR20-AR19)</f>
        <v>0.38683175477468162</v>
      </c>
      <c r="AS28" s="256">
        <f>-SUM(AS21:AS23)/(AS20-AS19)</f>
        <v>8.6796605129676005E-2</v>
      </c>
      <c r="AT28" s="256">
        <f>-SUM(AT21:AT23)/(AT20-AT19)</f>
        <v>0.10008606643686059</v>
      </c>
      <c r="AU28" s="258">
        <f>-SUM(AU21:AU23)/(AU20-AU19)</f>
        <v>-1.5426702749938983</v>
      </c>
      <c r="AW28" s="135">
        <f t="shared" si="17"/>
        <v>0.166447999252749</v>
      </c>
      <c r="AX28" s="135">
        <f t="shared" si="17"/>
        <v>0.19305902016881785</v>
      </c>
      <c r="AY28" s="135">
        <f t="shared" si="17"/>
        <v>0.12361896004170367</v>
      </c>
      <c r="AZ28" s="135">
        <f t="shared" si="17"/>
        <v>0.144554425728079</v>
      </c>
      <c r="BA28" s="135">
        <f t="shared" si="17"/>
        <v>0.12764119549463945</v>
      </c>
      <c r="BB28" s="135">
        <f t="shared" si="17"/>
        <v>0.11978289027346303</v>
      </c>
      <c r="BC28" s="299">
        <f t="shared" si="17"/>
        <v>0.10292230899714745</v>
      </c>
      <c r="BD28" s="300"/>
      <c r="BE28" s="300"/>
      <c r="BF28" s="301"/>
      <c r="BG28" s="302"/>
      <c r="BH28" s="302"/>
      <c r="BI28" s="46">
        <v>0</v>
      </c>
      <c r="BJ28" s="46">
        <v>0</v>
      </c>
      <c r="BK28" s="46">
        <v>0</v>
      </c>
      <c r="BL28" s="46">
        <v>0</v>
      </c>
      <c r="BM28" s="46">
        <v>0</v>
      </c>
      <c r="BN28" s="46"/>
      <c r="BQ28" s="135">
        <f>-SUM(BQ21:BQ23)/(BQ20-BQ19)</f>
        <v>0.12692405841103599</v>
      </c>
      <c r="BW28" s="249"/>
      <c r="BX28" s="249"/>
    </row>
    <row r="29" spans="1:76" s="137" customFormat="1">
      <c r="A29" s="133" t="s">
        <v>191</v>
      </c>
      <c r="B29" s="298" t="s">
        <v>78</v>
      </c>
      <c r="C29" s="256">
        <f>C28</f>
        <v>6.2291547602775457E-2</v>
      </c>
      <c r="D29" s="256">
        <f>D28</f>
        <v>7.2498033499415998E-2</v>
      </c>
      <c r="E29" s="256">
        <f t="shared" ref="E29:AQ29" si="19">-E21/E20</f>
        <v>0.16293213693074868</v>
      </c>
      <c r="F29" s="256">
        <f t="shared" si="19"/>
        <v>8.7066781765536186E-2</v>
      </c>
      <c r="G29" s="256">
        <f t="shared" si="19"/>
        <v>7.3453425795531879E-2</v>
      </c>
      <c r="H29" s="256">
        <f t="shared" si="19"/>
        <v>9.5505885502668336E-2</v>
      </c>
      <c r="I29" s="256">
        <f t="shared" si="19"/>
        <v>0.10915558669519965</v>
      </c>
      <c r="J29" s="256">
        <f t="shared" si="19"/>
        <v>0.15631512789397878</v>
      </c>
      <c r="K29" s="256">
        <f t="shared" si="19"/>
        <v>0.14487020346452936</v>
      </c>
      <c r="L29" s="257">
        <f t="shared" si="19"/>
        <v>9.3879911797597373E-2</v>
      </c>
      <c r="M29" s="257">
        <f t="shared" si="19"/>
        <v>1.1235515907761631E-2</v>
      </c>
      <c r="N29" s="257">
        <f t="shared" si="19"/>
        <v>9.3879911797597373E-2</v>
      </c>
      <c r="O29" s="257">
        <f t="shared" si="19"/>
        <v>1.1235515907761661E-2</v>
      </c>
      <c r="P29" s="256">
        <f t="shared" si="19"/>
        <v>3.6791002317338566</v>
      </c>
      <c r="Q29" s="256">
        <f t="shared" si="19"/>
        <v>7.5544049699249341E-2</v>
      </c>
      <c r="R29" s="256">
        <f t="shared" si="19"/>
        <v>0.1346660360795692</v>
      </c>
      <c r="S29" s="256">
        <f t="shared" si="19"/>
        <v>-3.7196925906834918E-2</v>
      </c>
      <c r="T29" s="256">
        <f t="shared" si="19"/>
        <v>6.6727713998301533E-2</v>
      </c>
      <c r="U29" s="256">
        <f t="shared" si="19"/>
        <v>0.10960525818177716</v>
      </c>
      <c r="V29" s="256">
        <f t="shared" si="19"/>
        <v>0.13734571136317336</v>
      </c>
      <c r="W29" s="256">
        <f t="shared" si="19"/>
        <v>-2.9060609682141636E-2</v>
      </c>
      <c r="X29" s="256">
        <f t="shared" si="19"/>
        <v>9.4648473516901796E-2</v>
      </c>
      <c r="Y29" s="256">
        <f t="shared" si="19"/>
        <v>9.6738015567169974E-2</v>
      </c>
      <c r="Z29" s="256">
        <f t="shared" si="19"/>
        <v>0.10945394224418228</v>
      </c>
      <c r="AA29" s="256">
        <f t="shared" si="19"/>
        <v>6.8827746552995117E-2</v>
      </c>
      <c r="AB29" s="256">
        <f t="shared" si="19"/>
        <v>0.14183043767033637</v>
      </c>
      <c r="AC29" s="256">
        <f t="shared" si="19"/>
        <v>0.1844416137134931</v>
      </c>
      <c r="AD29" s="256">
        <f t="shared" si="19"/>
        <v>9.0496794553614215E-2</v>
      </c>
      <c r="AE29" s="256">
        <f t="shared" si="19"/>
        <v>3.0109002836292552E-2</v>
      </c>
      <c r="AF29" s="256">
        <f t="shared" si="19"/>
        <v>0.12739855482439547</v>
      </c>
      <c r="AG29" s="256">
        <f t="shared" si="19"/>
        <v>0.14059549481574934</v>
      </c>
      <c r="AH29" s="256">
        <f t="shared" si="19"/>
        <v>0.11239402794791836</v>
      </c>
      <c r="AI29" s="256">
        <f t="shared" si="19"/>
        <v>0.25484755707067236</v>
      </c>
      <c r="AJ29" s="256">
        <f t="shared" si="19"/>
        <v>0.13149181865381251</v>
      </c>
      <c r="AK29" s="256">
        <f t="shared" si="19"/>
        <v>0.15768411528287699</v>
      </c>
      <c r="AL29" s="256">
        <f t="shared" si="19"/>
        <v>0.16504875155113194</v>
      </c>
      <c r="AM29" s="256">
        <f t="shared" si="19"/>
        <v>0.1024329648600155</v>
      </c>
      <c r="AN29" s="256">
        <f t="shared" si="19"/>
        <v>4.1927587175223685E-2</v>
      </c>
      <c r="AO29" s="256">
        <f t="shared" si="19"/>
        <v>5.2601406282338711E-2</v>
      </c>
      <c r="AP29" s="256">
        <f t="shared" si="19"/>
        <v>0.11052613698968965</v>
      </c>
      <c r="AQ29" s="256">
        <f t="shared" si="19"/>
        <v>1.2626213839394123</v>
      </c>
      <c r="AR29" s="256">
        <f>-AR21/AR20</f>
        <v>0.22479100571738178</v>
      </c>
      <c r="AS29" s="256">
        <f>-AS21/AS20</f>
        <v>0.15690359502902662</v>
      </c>
      <c r="AT29" s="256">
        <f>-AT21/AT20</f>
        <v>0.2925730326454607</v>
      </c>
      <c r="AU29" s="258">
        <f>-AU21/AU20</f>
        <v>-1.7007008115495363</v>
      </c>
      <c r="AW29" s="135" t="s">
        <v>134</v>
      </c>
      <c r="AX29" s="135">
        <f t="shared" ref="AX29:BC29" si="20">-AX21/AX20</f>
        <v>6.2044414066895495E-2</v>
      </c>
      <c r="AY29" s="135">
        <f t="shared" si="20"/>
        <v>0.13421472996146683</v>
      </c>
      <c r="AZ29" s="135">
        <f t="shared" si="20"/>
        <v>0.17383505607497796</v>
      </c>
      <c r="BA29" s="135">
        <f t="shared" si="20"/>
        <v>0.14648551573364013</v>
      </c>
      <c r="BB29" s="135">
        <f t="shared" si="20"/>
        <v>0.14308095025859954</v>
      </c>
      <c r="BC29" s="299">
        <f t="shared" si="20"/>
        <v>4.8127384829744969E-2</v>
      </c>
      <c r="BD29" s="300"/>
      <c r="BE29" s="300"/>
      <c r="BF29" s="301"/>
      <c r="BG29" s="302"/>
      <c r="BH29" s="302"/>
      <c r="BI29" s="46" t="e">
        <v>#VALUE!</v>
      </c>
      <c r="BJ29" s="46">
        <v>0</v>
      </c>
      <c r="BK29" s="46">
        <v>0</v>
      </c>
      <c r="BL29" s="46">
        <v>0</v>
      </c>
      <c r="BM29" s="46">
        <v>0</v>
      </c>
      <c r="BN29" s="46"/>
      <c r="BQ29" s="135">
        <f>-BQ21/BQ20</f>
        <v>9.2714533512041217E-2</v>
      </c>
      <c r="BW29" s="249"/>
      <c r="BX29" s="249"/>
    </row>
    <row r="30" spans="1:76" s="304" customFormat="1">
      <c r="A30" s="303" t="s">
        <v>192</v>
      </c>
      <c r="B30" s="291" t="s">
        <v>237</v>
      </c>
      <c r="C30" s="140"/>
      <c r="D30" s="140"/>
      <c r="E30" s="140"/>
      <c r="F30" s="140"/>
      <c r="G30" s="88">
        <f>'Historical Financials THB_EN'!G30/G8</f>
        <v>-5.4911259692976158</v>
      </c>
      <c r="H30" s="88">
        <f>'Historical Financials THB_EN'!H30/H8</f>
        <v>-30.624655472625943</v>
      </c>
      <c r="I30" s="88">
        <f>'Historical Financials THB_EN'!I30/I8</f>
        <v>-29.753718645770526</v>
      </c>
      <c r="J30" s="88">
        <f>'Historical Financials THB_EN'!J30/J8</f>
        <v>-30.942964748595788</v>
      </c>
      <c r="K30" s="88">
        <v>-32.485613514015228</v>
      </c>
      <c r="L30" s="96">
        <v>-31.650713789121262</v>
      </c>
      <c r="M30" s="96">
        <v>-23.930578035142602</v>
      </c>
      <c r="N30" s="96">
        <f>SUM(AN30:AQ30)</f>
        <v>-31.650713789121262</v>
      </c>
      <c r="O30" s="96">
        <f>SUM(AR30:AU30)</f>
        <v>-23.930578035142602</v>
      </c>
      <c r="P30" s="88"/>
      <c r="Q30" s="88"/>
      <c r="R30" s="88"/>
      <c r="S30" s="88"/>
      <c r="T30" s="88"/>
      <c r="U30" s="88"/>
      <c r="V30" s="88"/>
      <c r="W30" s="88">
        <f>'Historical Financials THB_EN'!W30/W8</f>
        <v>-5.4539758447488049</v>
      </c>
      <c r="X30" s="88">
        <f>'Historical Financials THB_EN'!X30/X8</f>
        <v>-7.9306111463224251</v>
      </c>
      <c r="Y30" s="88">
        <v>-7.8688339153159763</v>
      </c>
      <c r="Z30" s="88">
        <v>-7.4656923901807488</v>
      </c>
      <c r="AA30" s="88">
        <f>H30-X30-Y30-Z30</f>
        <v>-7.3595180208067941</v>
      </c>
      <c r="AB30" s="88">
        <f>'Historical Financials THB_EN'!AB30/AB8</f>
        <v>-7.3436985417512837</v>
      </c>
      <c r="AC30" s="88">
        <v>-7.37425419056156</v>
      </c>
      <c r="AD30" s="88">
        <v>-7.5782377670827668</v>
      </c>
      <c r="AE30" s="88">
        <f>I30-AB30-AC30-AD30</f>
        <v>-7.4575281463749157</v>
      </c>
      <c r="AF30" s="88">
        <f>'Historical Financials THB_EN'!AF30/AF8</f>
        <v>-7.3749118396982318</v>
      </c>
      <c r="AG30" s="88">
        <v>-7.6291636556306699</v>
      </c>
      <c r="AH30" s="88">
        <v>-7.9222846200827135</v>
      </c>
      <c r="AI30" s="88">
        <f>J30-AF30-AG30-AH30</f>
        <v>-8.0166046331841727</v>
      </c>
      <c r="AJ30" s="88">
        <v>-8.2081817244529898</v>
      </c>
      <c r="AK30" s="88">
        <v>-8.1958903177775912</v>
      </c>
      <c r="AL30" s="88">
        <v>-8.0181348792520524</v>
      </c>
      <c r="AM30" s="88">
        <v>-8.0634065925325942</v>
      </c>
      <c r="AN30" s="88">
        <v>-8.1868206482012713</v>
      </c>
      <c r="AO30" s="88">
        <v>-8.2858590160351593</v>
      </c>
      <c r="AP30" s="88">
        <v>-8.6178934533830471</v>
      </c>
      <c r="AQ30" s="88">
        <f>L30-(AN30+AO30+AP30)</f>
        <v>-6.5601406715017845</v>
      </c>
      <c r="AR30" s="88">
        <v>-5.8753226951666857</v>
      </c>
      <c r="AS30" s="88">
        <v>-5.8565683134396167</v>
      </c>
      <c r="AT30" s="88">
        <v>-6.0326456388306919</v>
      </c>
      <c r="AU30" s="278">
        <v>-6.1660413877056079</v>
      </c>
      <c r="AW30" s="128">
        <f>AB30+AC30</f>
        <v>-14.717952732312844</v>
      </c>
      <c r="AX30" s="128">
        <f>AD30+AE30</f>
        <v>-15.035765913457682</v>
      </c>
      <c r="AY30" s="128">
        <f>AF30+AG30</f>
        <v>-15.004075495328902</v>
      </c>
      <c r="AZ30" s="128">
        <f>AH30+AI30</f>
        <v>-15.938889253266886</v>
      </c>
      <c r="BA30" s="128">
        <f>AJ30+AK30</f>
        <v>-16.404072042230581</v>
      </c>
      <c r="BB30" s="128">
        <f>AL30+AM30</f>
        <v>-16.081541471784647</v>
      </c>
      <c r="BC30" s="278">
        <f>AO30+AN30</f>
        <v>-16.472679664236431</v>
      </c>
      <c r="BD30" s="124"/>
      <c r="BE30" s="128">
        <v>-25.090573117619478</v>
      </c>
      <c r="BF30" s="123"/>
      <c r="BG30" s="305"/>
      <c r="BH30" s="305"/>
      <c r="BI30" s="46">
        <v>0</v>
      </c>
      <c r="BJ30" s="46">
        <v>0</v>
      </c>
      <c r="BK30" s="46">
        <v>0</v>
      </c>
      <c r="BL30" s="46">
        <v>0</v>
      </c>
      <c r="BM30" s="46">
        <v>0</v>
      </c>
      <c r="BN30" s="46"/>
      <c r="BQ30" s="128">
        <v>-8.6178934533830454</v>
      </c>
      <c r="BW30" s="249"/>
      <c r="BX30" s="249"/>
    </row>
    <row r="31" spans="1:76" s="304" customFormat="1">
      <c r="A31" s="306" t="s">
        <v>193</v>
      </c>
      <c r="B31" s="307" t="s">
        <v>194</v>
      </c>
      <c r="C31" s="88">
        <v>4240.0370000000003</v>
      </c>
      <c r="D31" s="88">
        <v>4737.9849999999997</v>
      </c>
      <c r="E31" s="88">
        <v>4814.2569999999996</v>
      </c>
      <c r="F31" s="88">
        <v>4814.2569999999996</v>
      </c>
      <c r="G31" s="147">
        <v>4814.2569999999996</v>
      </c>
      <c r="H31" s="147">
        <v>4814.2569999999996</v>
      </c>
      <c r="I31" s="145">
        <v>4814.2719999999999</v>
      </c>
      <c r="J31" s="145">
        <f>'Historical Financials THB_EN'!J31</f>
        <v>4985.1961624739724</v>
      </c>
      <c r="K31" s="145">
        <f>'Historical Financials THB_EN'!K31</f>
        <v>5511.506733268493</v>
      </c>
      <c r="L31" s="308">
        <f>'Historical Financials THB_EN'!L31</f>
        <v>5614.5519080000004</v>
      </c>
      <c r="M31" s="308">
        <f>'Historical Financials THB_EN'!M31</f>
        <v>5614.5519080000004</v>
      </c>
      <c r="N31" s="308">
        <f>'Historical Financials THB_EN'!N31</f>
        <v>5614.5519080000004</v>
      </c>
      <c r="O31" s="308">
        <f>'Historical Financials THB_EN'!O31</f>
        <v>5614.5519080000004</v>
      </c>
      <c r="P31" s="88">
        <f>'Historical Financials THB_EN'!P31</f>
        <v>4814.2569999999996</v>
      </c>
      <c r="Q31" s="88">
        <f>'Historical Financials THB_EN'!Q31</f>
        <v>4814.2569999999996</v>
      </c>
      <c r="R31" s="88">
        <f>'Historical Financials THB_EN'!R31</f>
        <v>4814.2569999999996</v>
      </c>
      <c r="S31" s="88">
        <f>'Historical Financials THB_EN'!S31</f>
        <v>4814.2569999999996</v>
      </c>
      <c r="T31" s="88">
        <f>'Historical Financials THB_EN'!T31</f>
        <v>4814.2569999999996</v>
      </c>
      <c r="U31" s="88">
        <f>'Historical Financials THB_EN'!U31</f>
        <v>4814.2569999999996</v>
      </c>
      <c r="V31" s="88">
        <f>'Historical Financials THB_EN'!V31</f>
        <v>4814.2569999999996</v>
      </c>
      <c r="W31" s="88">
        <f>'Historical Financials THB_EN'!W31</f>
        <v>4814.2569999999996</v>
      </c>
      <c r="X31" s="88">
        <f>'Historical Financials THB_EN'!X31</f>
        <v>4814.2569999999996</v>
      </c>
      <c r="Y31" s="88">
        <f>'Historical Financials THB_EN'!Y31</f>
        <v>4814.2569999999996</v>
      </c>
      <c r="Z31" s="88">
        <f>'Historical Financials THB_EN'!Z31</f>
        <v>4814.2569999999996</v>
      </c>
      <c r="AA31" s="88">
        <f>'Historical Financials THB_EN'!AA31</f>
        <v>4814.2569999999996</v>
      </c>
      <c r="AB31" s="88">
        <f>'Historical Financials THB_EN'!AB31</f>
        <v>4814</v>
      </c>
      <c r="AC31" s="88">
        <f>'Historical Financials THB_EN'!AC31</f>
        <v>4814.2719999999999</v>
      </c>
      <c r="AD31" s="88">
        <f>'Historical Financials THB_EN'!AD31</f>
        <v>4814.2719999999999</v>
      </c>
      <c r="AE31" s="88">
        <f>'Historical Financials THB_EN'!AE31</f>
        <v>4814.2719999999999</v>
      </c>
      <c r="AF31" s="88">
        <f>'Historical Financials THB_EN'!AF31</f>
        <v>4814.2929999999997</v>
      </c>
      <c r="AG31" s="88">
        <f>'Historical Financials THB_EN'!AG31</f>
        <v>4814.3190583626374</v>
      </c>
      <c r="AH31" s="88">
        <f>'Historical Financials THB_EN'!AH31</f>
        <v>5061.3676620326087</v>
      </c>
      <c r="AI31" s="88">
        <f>'Historical Financials THB_EN'!AI31</f>
        <v>5245.2320779239126</v>
      </c>
      <c r="AJ31" s="88">
        <f>'Historical Financials THB_EN'!AJ31</f>
        <v>5345.1549869999999</v>
      </c>
      <c r="AK31" s="88">
        <f>'Historical Financials THB_EN'!AK31</f>
        <v>5500.1167873956038</v>
      </c>
      <c r="AL31" s="88">
        <f>'Historical Financials THB_EN'!AL31</f>
        <v>5584.9049171521738</v>
      </c>
      <c r="AM31" s="88">
        <f>'Historical Financials THB_EN'!AM31</f>
        <v>5614.5519080000004</v>
      </c>
      <c r="AN31" s="88">
        <f>'Historical Financials THB_EN'!AN31</f>
        <v>5614.5519080000004</v>
      </c>
      <c r="AO31" s="88">
        <f>'Historical Financials THB_EN'!AO31</f>
        <v>5614.5519080000004</v>
      </c>
      <c r="AP31" s="88">
        <f>'Historical Financials THB_EN'!AP31</f>
        <v>5614.5519080000004</v>
      </c>
      <c r="AQ31" s="88">
        <f>'Historical Financials THB_EN'!AQ31</f>
        <v>5614.5519080000004</v>
      </c>
      <c r="AR31" s="88">
        <f>'Historical Financials THB_EN'!AR31</f>
        <v>5614.5519080000004</v>
      </c>
      <c r="AS31" s="88">
        <f>'Historical Financials THB_EN'!AS31</f>
        <v>5614.5519080000004</v>
      </c>
      <c r="AT31" s="88">
        <f>'Historical Financials THB_EN'!AT31</f>
        <v>5614.5519080000004</v>
      </c>
      <c r="AU31" s="278">
        <f>'Historical Financials THB_EN'!AU31</f>
        <v>5614.5519080000004</v>
      </c>
      <c r="AW31" s="43"/>
      <c r="AX31" s="43"/>
      <c r="AY31" s="43"/>
      <c r="AZ31" s="43"/>
      <c r="BA31" s="43"/>
      <c r="BB31" s="43"/>
      <c r="BC31" s="242"/>
      <c r="BD31" s="45"/>
      <c r="BE31" s="45"/>
      <c r="BF31" s="247"/>
      <c r="BG31" s="305"/>
      <c r="BH31" s="305"/>
      <c r="BI31" s="46">
        <v>0</v>
      </c>
      <c r="BJ31" s="46">
        <v>0</v>
      </c>
      <c r="BK31" s="46">
        <v>0</v>
      </c>
      <c r="BL31" s="46">
        <v>0</v>
      </c>
      <c r="BM31" s="46">
        <v>0</v>
      </c>
      <c r="BN31" s="46"/>
      <c r="BQ31" s="43">
        <f>'Historical Financials THB_EN'!BO31</f>
        <v>5614.5519080000004</v>
      </c>
      <c r="BW31" s="249"/>
      <c r="BX31" s="249"/>
    </row>
    <row r="32" spans="1:76" s="304" customFormat="1">
      <c r="A32" s="138" t="s">
        <v>195</v>
      </c>
      <c r="B32" s="309" t="s">
        <v>196</v>
      </c>
      <c r="C32" s="148">
        <f>'Historical Financials THB_EN'!C32</f>
        <v>1.5999605751524579</v>
      </c>
      <c r="D32" s="148">
        <f>'Historical Financials THB_EN'!D32</f>
        <v>1.9688994707148779</v>
      </c>
      <c r="E32" s="148">
        <f>'Historical Financials THB_EN'!E32</f>
        <v>0.29870619713926977</v>
      </c>
      <c r="F32" s="148">
        <f>'Historical Financials THB_EN'!F32</f>
        <v>0.35491567464316087</v>
      </c>
      <c r="G32" s="148">
        <f>'Historical Financials THB_EN'!G32</f>
        <v>0.76081727979374414</v>
      </c>
      <c r="H32" s="148">
        <f>'Historical Financials THB_EN'!H32</f>
        <v>1.0606187004532617</v>
      </c>
      <c r="I32" s="148">
        <f>'Historical Financials THB_EN'!I32</f>
        <v>1.787054095186986</v>
      </c>
      <c r="J32" s="148">
        <f>'Historical Financials THB_EN'!J32</f>
        <v>2.9138499556926156</v>
      </c>
      <c r="K32" s="148">
        <f>'Historical Financials THB_EN'!K32</f>
        <v>4.4340792548496726</v>
      </c>
      <c r="L32" s="149">
        <f>'Historical Financials THB_EN'!L32</f>
        <v>1.9627245110072975</v>
      </c>
      <c r="M32" s="149">
        <f>'Historical Financials THB_EN'!M32</f>
        <v>1.0118434134430285</v>
      </c>
      <c r="N32" s="149">
        <f>SUM(AN32:AQ32)</f>
        <v>1.9627245110072977</v>
      </c>
      <c r="O32" s="149">
        <f>SUM(AR32:AU32)</f>
        <v>1.0118434134430285</v>
      </c>
      <c r="P32" s="148">
        <f>'Historical Financials THB_EN'!P32</f>
        <v>-2.6894273062810385E-2</v>
      </c>
      <c r="Q32" s="148">
        <f>'Historical Financials THB_EN'!Q32</f>
        <v>0.14728312536861987</v>
      </c>
      <c r="R32" s="148">
        <f>'Historical Financials THB_EN'!R32</f>
        <v>0.10787075546880817</v>
      </c>
      <c r="S32" s="148">
        <f>'Historical Financials THB_EN'!S32</f>
        <v>8.5661645883702162E-2</v>
      </c>
      <c r="T32" s="148">
        <f>'Historical Financials THB_EN'!T32</f>
        <v>0.19420692496876557</v>
      </c>
      <c r="U32" s="148">
        <f>'Historical Financials THB_EN'!U32</f>
        <v>0.26108301157378233</v>
      </c>
      <c r="V32" s="148">
        <f>'Historical Financials THB_EN'!V32</f>
        <v>0.20194272859664245</v>
      </c>
      <c r="W32" s="148">
        <f>'Historical Financials THB_EN'!W32</f>
        <v>0.10358461465455344</v>
      </c>
      <c r="X32" s="148">
        <f>'Historical Financials THB_EN'!X32</f>
        <v>0.14667915112975538</v>
      </c>
      <c r="Y32" s="148">
        <f>'Historical Financials THB_EN'!Y32</f>
        <v>0.36745616825598271</v>
      </c>
      <c r="Z32" s="148">
        <f>'Historical Financials THB_EN'!Z32</f>
        <v>0.28810197343867916</v>
      </c>
      <c r="AA32" s="148">
        <f>'Historical Financials THB_EN'!AA32</f>
        <v>0.25838140762884426</v>
      </c>
      <c r="AB32" s="148">
        <f>'Historical Financials THB_EN'!AB32</f>
        <v>0.19830773615894809</v>
      </c>
      <c r="AC32" s="148">
        <f>'Historical Financials THB_EN'!AC32</f>
        <v>0.56066927948422318</v>
      </c>
      <c r="AD32" s="148">
        <f>'Historical Financials THB_EN'!AD32</f>
        <v>0.54012545444095528</v>
      </c>
      <c r="AE32" s="148">
        <f>'Historical Financials THB_EN'!AE32</f>
        <v>0.48796282915433864</v>
      </c>
      <c r="AF32" s="148">
        <f>'Historical Financials THB_EN'!AF32</f>
        <v>0.63620135534683242</v>
      </c>
      <c r="AG32" s="148">
        <f>'Historical Financials THB_EN'!AG32</f>
        <v>0.72855653643298801</v>
      </c>
      <c r="AH32" s="148">
        <f>'Historical Financials THB_EN'!AH32</f>
        <v>0.86012799237804227</v>
      </c>
      <c r="AI32" s="148">
        <f>'Historical Financials THB_EN'!AI32</f>
        <v>0.68678110095322353</v>
      </c>
      <c r="AJ32" s="148">
        <f>'Historical Financials THB_EN'!AJ32</f>
        <v>0.98590409087270725</v>
      </c>
      <c r="AK32" s="148">
        <f>'Historical Financials THB_EN'!AK32</f>
        <v>1.3092497311080276</v>
      </c>
      <c r="AL32" s="148">
        <f>'Historical Financials THB_EN'!AL32</f>
        <v>1.4786584798474938</v>
      </c>
      <c r="AM32" s="148">
        <f>'Historical Financials THB_EN'!AM32</f>
        <v>0.66026695302144378</v>
      </c>
      <c r="AN32" s="148">
        <f>'Historical Financials THB_EN'!AN32</f>
        <v>0.67387758679741983</v>
      </c>
      <c r="AO32" s="148">
        <f>'Historical Financials THB_EN'!AO32</f>
        <v>0.84865259634472001</v>
      </c>
      <c r="AP32" s="148">
        <f>'Historical Financials THB_EN'!AP32</f>
        <v>0.44757937123159131</v>
      </c>
      <c r="AQ32" s="148">
        <f>'Historical Financials THB_EN'!AQ32</f>
        <v>-7.3850433664336187E-3</v>
      </c>
      <c r="AR32" s="148">
        <f>'Historical Financials THB_EN'!AR32</f>
        <v>0.24547964399743705</v>
      </c>
      <c r="AS32" s="148">
        <f>'Historical Financials THB_EN'!AS32</f>
        <v>0.43139883240347426</v>
      </c>
      <c r="AT32" s="148">
        <f>'Historical Financials THB_EN'!AT32</f>
        <v>0.10876189237844817</v>
      </c>
      <c r="AU32" s="265">
        <f>'Historical Financials THB_EN'!AU32</f>
        <v>0.22620304466366919</v>
      </c>
      <c r="AW32" s="151">
        <f>AB32+AC32</f>
        <v>0.75897701564317122</v>
      </c>
      <c r="AX32" s="151">
        <f>AD32+AE32</f>
        <v>1.0280882835952938</v>
      </c>
      <c r="AY32" s="151">
        <f>AF32+AG32</f>
        <v>1.3647578917798204</v>
      </c>
      <c r="AZ32" s="151">
        <f>AH32+AI32</f>
        <v>1.5469090933312657</v>
      </c>
      <c r="BA32" s="151">
        <f>AJ32+AK32</f>
        <v>2.295153821980735</v>
      </c>
      <c r="BB32" s="151">
        <f>AL32+AM32</f>
        <v>2.1389254328689375</v>
      </c>
      <c r="BC32" s="265">
        <f>AN32+AO32</f>
        <v>1.5225301831421398</v>
      </c>
      <c r="BD32" s="174"/>
      <c r="BE32" s="174"/>
      <c r="BF32" s="176"/>
      <c r="BG32" s="214"/>
      <c r="BH32" s="214"/>
      <c r="BI32" s="46">
        <v>0</v>
      </c>
      <c r="BJ32" s="46">
        <v>-7.3304695646925211E-11</v>
      </c>
      <c r="BK32" s="46">
        <v>0</v>
      </c>
      <c r="BL32" s="46">
        <v>0</v>
      </c>
      <c r="BM32" s="46">
        <v>3.041772411727095E-6</v>
      </c>
      <c r="BN32" s="46"/>
      <c r="BQ32" s="151">
        <f>'Historical Financials THB_EN'!BO32</f>
        <v>0.49776737030980817</v>
      </c>
      <c r="BW32" s="249"/>
      <c r="BX32" s="249"/>
    </row>
    <row r="33" spans="1:76" s="237" customFormat="1" ht="26">
      <c r="A33" s="80" t="s">
        <v>197</v>
      </c>
      <c r="B33" s="271"/>
      <c r="C33" s="82"/>
      <c r="D33" s="82"/>
      <c r="E33" s="82"/>
      <c r="F33" s="82"/>
      <c r="G33" s="82"/>
      <c r="H33" s="82"/>
      <c r="I33" s="82"/>
      <c r="J33" s="82"/>
      <c r="K33" s="82"/>
      <c r="L33" s="83"/>
      <c r="M33" s="83"/>
      <c r="N33" s="83"/>
      <c r="O33" s="83"/>
      <c r="P33" s="82"/>
      <c r="Q33" s="82"/>
      <c r="R33" s="82"/>
      <c r="S33" s="82"/>
      <c r="T33" s="82"/>
      <c r="U33" s="82"/>
      <c r="V33" s="82"/>
      <c r="W33" s="82"/>
      <c r="X33" s="82"/>
      <c r="Y33" s="82"/>
      <c r="Z33" s="82"/>
      <c r="AA33" s="82"/>
      <c r="AB33" s="82"/>
      <c r="AC33" s="82"/>
      <c r="AD33" s="82"/>
      <c r="AE33" s="82"/>
      <c r="AF33" s="82"/>
      <c r="AG33" s="82"/>
      <c r="AH33" s="82"/>
      <c r="AI33" s="82"/>
      <c r="AJ33" s="82"/>
      <c r="AK33" s="82"/>
      <c r="AL33" s="82"/>
      <c r="AM33" s="310"/>
      <c r="AN33" s="82"/>
      <c r="AO33" s="82"/>
      <c r="AP33" s="82"/>
      <c r="AQ33" s="82"/>
      <c r="AR33" s="82"/>
      <c r="AS33" s="82"/>
      <c r="AT33" s="82"/>
      <c r="AU33" s="272"/>
      <c r="AW33" s="155"/>
      <c r="AX33" s="155"/>
      <c r="AY33" s="155"/>
      <c r="AZ33" s="155"/>
      <c r="BA33" s="155"/>
      <c r="BB33" s="155"/>
      <c r="BC33" s="311"/>
      <c r="BD33" s="156"/>
      <c r="BE33" s="156"/>
      <c r="BF33" s="33"/>
      <c r="BG33" s="30"/>
      <c r="BH33" s="30"/>
      <c r="BI33" s="46">
        <v>0</v>
      </c>
      <c r="BJ33" s="46">
        <v>0</v>
      </c>
      <c r="BK33" s="46">
        <v>0</v>
      </c>
      <c r="BL33" s="46">
        <v>0</v>
      </c>
      <c r="BM33" s="46">
        <v>0</v>
      </c>
      <c r="BN33" s="46"/>
      <c r="BQ33" s="155"/>
      <c r="BW33" s="249"/>
      <c r="BX33" s="249"/>
    </row>
    <row r="34" spans="1:76">
      <c r="A34" s="157"/>
      <c r="B34" s="240"/>
      <c r="C34" s="105"/>
      <c r="D34" s="105"/>
      <c r="E34" s="105"/>
      <c r="F34" s="105"/>
      <c r="G34" s="105"/>
      <c r="H34" s="105"/>
      <c r="I34" s="105"/>
      <c r="J34" s="105"/>
      <c r="K34" s="105"/>
      <c r="L34" s="106"/>
      <c r="M34" s="106"/>
      <c r="N34" s="106"/>
      <c r="O34" s="106"/>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273"/>
      <c r="AW34" s="159"/>
      <c r="AX34" s="159"/>
      <c r="AY34" s="159"/>
      <c r="AZ34" s="159"/>
      <c r="BA34" s="159"/>
      <c r="BB34" s="159"/>
      <c r="BC34" s="312"/>
      <c r="BD34" s="161"/>
      <c r="BE34" s="161"/>
      <c r="BF34" s="214"/>
      <c r="BI34" s="46">
        <v>0</v>
      </c>
      <c r="BJ34" s="46">
        <v>0</v>
      </c>
      <c r="BK34" s="46">
        <v>0</v>
      </c>
      <c r="BL34" s="46">
        <v>0</v>
      </c>
      <c r="BM34" s="46">
        <v>0</v>
      </c>
      <c r="BN34" s="46"/>
      <c r="BQ34" s="159"/>
      <c r="BW34" s="249"/>
      <c r="BX34" s="249"/>
    </row>
    <row r="35" spans="1:76">
      <c r="A35" s="35" t="s">
        <v>198</v>
      </c>
      <c r="B35" s="240" t="s">
        <v>237</v>
      </c>
      <c r="C35" s="88">
        <v>37.180585356528894</v>
      </c>
      <c r="D35" s="88">
        <v>7.4422426441206788</v>
      </c>
      <c r="E35" s="88">
        <v>2.2129554248891612</v>
      </c>
      <c r="F35" s="88">
        <v>-21.009929571556498</v>
      </c>
      <c r="G35" s="88">
        <v>-76.936388741522407</v>
      </c>
      <c r="H35" s="88">
        <v>-74.453093223606174</v>
      </c>
      <c r="I35" s="88">
        <v>7.3980511257612749</v>
      </c>
      <c r="J35" s="88">
        <f>'Historical Financials THB_EN'!J35/J$8</f>
        <v>37.461732464492499</v>
      </c>
      <c r="K35" s="88">
        <v>16.689355644067302</v>
      </c>
      <c r="L35" s="122">
        <f>'Historical Financials THB_EN'!L35/'Historical Financials THB_EN'!L8</f>
        <v>-215.46356687789418</v>
      </c>
      <c r="M35" s="122">
        <f>'Historical Financials THB_EN'!M35/'Historical Financials THB_EN'!M8</f>
        <v>-173.29244252369188</v>
      </c>
      <c r="N35" s="122">
        <f>SUM(AN35:AQ35)</f>
        <v>-215.46356687789418</v>
      </c>
      <c r="O35" s="122">
        <f>SUM(AR35:AU35)</f>
        <v>-173.29172638369184</v>
      </c>
      <c r="P35" s="88">
        <v>12.882467775010003</v>
      </c>
      <c r="Q35" s="88">
        <v>-26.777215231046409</v>
      </c>
      <c r="R35" s="88">
        <v>3.79762298877377</v>
      </c>
      <c r="S35" s="88">
        <v>-10.91280510429387</v>
      </c>
      <c r="T35" s="88">
        <v>-17.802145913318327</v>
      </c>
      <c r="U35" s="88">
        <v>0.52844242498975147</v>
      </c>
      <c r="V35" s="88">
        <v>-0.70310251902687737</v>
      </c>
      <c r="W35" s="88">
        <v>-58.959582734166951</v>
      </c>
      <c r="X35" s="88">
        <v>-32.716098976380337</v>
      </c>
      <c r="Y35" s="88">
        <v>30.273026817947624</v>
      </c>
      <c r="Z35" s="88">
        <v>-41.659802073272949</v>
      </c>
      <c r="AA35" s="88">
        <v>-30.350218991900501</v>
      </c>
      <c r="AB35" s="88">
        <v>-12.545514878631639</v>
      </c>
      <c r="AC35" s="88">
        <v>17.969922486755998</v>
      </c>
      <c r="AD35" s="88">
        <v>-4.0697698305358649</v>
      </c>
      <c r="AE35" s="88">
        <v>6.0434133481727788</v>
      </c>
      <c r="AF35" s="88">
        <v>38.196031051793604</v>
      </c>
      <c r="AG35" s="88">
        <v>-22.316894640358996</v>
      </c>
      <c r="AH35" s="88">
        <v>7.5379639086318564</v>
      </c>
      <c r="AI35" s="88">
        <f>J35-AF35-AG35-AH35</f>
        <v>14.044632144426036</v>
      </c>
      <c r="AJ35" s="88">
        <v>18.174971859255567</v>
      </c>
      <c r="AK35" s="88">
        <v>9.1371631261799937</v>
      </c>
      <c r="AL35" s="88">
        <v>67.847332044909763</v>
      </c>
      <c r="AM35" s="88">
        <v>-78.47011138627802</v>
      </c>
      <c r="AN35" s="88">
        <v>-38.310149200525778</v>
      </c>
      <c r="AO35" s="88">
        <v>-88.710735732826763</v>
      </c>
      <c r="AP35" s="88">
        <v>-70.70244082556124</v>
      </c>
      <c r="AQ35" s="88">
        <f>L35-(AN35+AO35+AP35)</f>
        <v>-17.740241118980407</v>
      </c>
      <c r="AR35" s="88">
        <v>-109.86200871756544</v>
      </c>
      <c r="AS35" s="88">
        <v>-103.01288494392188</v>
      </c>
      <c r="AT35" s="88">
        <v>8.3139048295048177</v>
      </c>
      <c r="AU35" s="278">
        <v>31.269262448290647</v>
      </c>
      <c r="AV35" s="98"/>
      <c r="AW35" s="128">
        <f>AB35+AC35</f>
        <v>5.4244076081243584</v>
      </c>
      <c r="AX35" s="128">
        <f>AD35+AE35</f>
        <v>1.9736435176369138</v>
      </c>
      <c r="AY35" s="128">
        <f>AF35+AG35</f>
        <v>15.879136411434608</v>
      </c>
      <c r="AZ35" s="128">
        <f>AH35+AI35</f>
        <v>21.582596053057891</v>
      </c>
      <c r="BA35" s="128">
        <f>AJ35+AK35</f>
        <v>27.312134985435563</v>
      </c>
      <c r="BB35" s="128">
        <f>AL35+AM35</f>
        <v>-10.622779341368258</v>
      </c>
      <c r="BC35" s="278">
        <f>AO35+AN35</f>
        <v>-127.02088493335253</v>
      </c>
      <c r="BD35" s="124"/>
      <c r="BE35" s="92">
        <v>-197.72332575891377</v>
      </c>
      <c r="BF35" s="34">
        <f>AO35+AN35+AM35+AL35-N35</f>
        <v>77.819902603173404</v>
      </c>
      <c r="BG35" s="103">
        <f>AS35+AR35+AQ35+AP35-O35</f>
        <v>-128.02584922233714</v>
      </c>
      <c r="BH35" s="285"/>
      <c r="BI35" s="46">
        <v>0</v>
      </c>
      <c r="BJ35" s="46">
        <v>0</v>
      </c>
      <c r="BK35" s="46">
        <v>0</v>
      </c>
      <c r="BL35" s="46">
        <v>0</v>
      </c>
      <c r="BM35" s="46">
        <v>0</v>
      </c>
      <c r="BN35" s="46"/>
      <c r="BQ35" s="177">
        <v>-67.964366889888979</v>
      </c>
      <c r="BS35" s="313">
        <v>0.7234211969024249</v>
      </c>
      <c r="BT35" s="313">
        <v>2.0146527387698665</v>
      </c>
      <c r="BU35" s="313">
        <v>2.7380739356722916</v>
      </c>
      <c r="BV35" s="98"/>
      <c r="BW35" s="249"/>
      <c r="BX35" s="249"/>
    </row>
    <row r="36" spans="1:76" s="315" customFormat="1">
      <c r="A36" s="163" t="s">
        <v>3</v>
      </c>
      <c r="B36" s="314" t="s">
        <v>237</v>
      </c>
      <c r="C36" s="165">
        <f t="shared" ref="C36:AU36" si="21">C15+C35</f>
        <v>434.60943735450064</v>
      </c>
      <c r="D36" s="165">
        <f t="shared" si="21"/>
        <v>561.39596116956898</v>
      </c>
      <c r="E36" s="165">
        <f t="shared" si="21"/>
        <v>463.53237687779443</v>
      </c>
      <c r="F36" s="165">
        <f t="shared" si="21"/>
        <v>456.80739868141006</v>
      </c>
      <c r="G36" s="165">
        <f t="shared" si="21"/>
        <v>491.34627802685208</v>
      </c>
      <c r="H36" s="165">
        <f t="shared" si="21"/>
        <v>565.96831512252811</v>
      </c>
      <c r="I36" s="165">
        <f t="shared" si="21"/>
        <v>782.85564531634896</v>
      </c>
      <c r="J36" s="165">
        <f t="shared" si="21"/>
        <v>1041.7068175013419</v>
      </c>
      <c r="K36" s="165">
        <f t="shared" si="21"/>
        <v>1458.0941710786208</v>
      </c>
      <c r="L36" s="96">
        <f t="shared" si="21"/>
        <v>931.33643855740615</v>
      </c>
      <c r="M36" s="96">
        <f t="shared" si="21"/>
        <v>940.25962834212135</v>
      </c>
      <c r="N36" s="96">
        <f t="shared" si="21"/>
        <v>931.33643855740615</v>
      </c>
      <c r="O36" s="96">
        <f t="shared" si="21"/>
        <v>940.2603444821209</v>
      </c>
      <c r="P36" s="165">
        <f t="shared" si="21"/>
        <v>104.43975481199899</v>
      </c>
      <c r="Q36" s="165">
        <f t="shared" si="21"/>
        <v>106.17823212486267</v>
      </c>
      <c r="R36" s="165">
        <f t="shared" si="21"/>
        <v>131.10691523669325</v>
      </c>
      <c r="S36" s="165">
        <f t="shared" si="21"/>
        <v>115.08249650785447</v>
      </c>
      <c r="T36" s="165">
        <f t="shared" si="21"/>
        <v>121.93458789934814</v>
      </c>
      <c r="U36" s="165">
        <f t="shared" si="21"/>
        <v>153.53034443553213</v>
      </c>
      <c r="V36" s="165">
        <f t="shared" si="21"/>
        <v>135.00961327146189</v>
      </c>
      <c r="W36" s="165">
        <f t="shared" si="21"/>
        <v>80.871732420509545</v>
      </c>
      <c r="X36" s="165">
        <f t="shared" si="21"/>
        <v>113.11915931809214</v>
      </c>
      <c r="Y36" s="165">
        <f t="shared" si="21"/>
        <v>217.40077061858051</v>
      </c>
      <c r="Z36" s="165">
        <f t="shared" si="21"/>
        <v>125.56519307128235</v>
      </c>
      <c r="AA36" s="165">
        <f t="shared" si="21"/>
        <v>109.88319211457303</v>
      </c>
      <c r="AB36" s="165">
        <f t="shared" si="21"/>
        <v>122.2230864869416</v>
      </c>
      <c r="AC36" s="165">
        <f t="shared" si="21"/>
        <v>237.06509873476506</v>
      </c>
      <c r="AD36" s="165">
        <f t="shared" si="21"/>
        <v>212.60198184395165</v>
      </c>
      <c r="AE36" s="165">
        <f t="shared" si="21"/>
        <v>210.96547825069069</v>
      </c>
      <c r="AF36" s="165">
        <f t="shared" si="21"/>
        <v>257.00273397437388</v>
      </c>
      <c r="AG36" s="165">
        <f t="shared" si="21"/>
        <v>216.1906370765679</v>
      </c>
      <c r="AH36" s="165">
        <f t="shared" si="21"/>
        <v>298.78755144212425</v>
      </c>
      <c r="AI36" s="165">
        <f t="shared" si="21"/>
        <v>269.72589500827593</v>
      </c>
      <c r="AJ36" s="165">
        <f t="shared" si="21"/>
        <v>344.39823886729528</v>
      </c>
      <c r="AK36" s="165">
        <f t="shared" si="21"/>
        <v>397.57391599767465</v>
      </c>
      <c r="AL36" s="165">
        <f t="shared" si="21"/>
        <v>476.78983881445811</v>
      </c>
      <c r="AM36" s="165">
        <f t="shared" si="21"/>
        <v>239.33217739919309</v>
      </c>
      <c r="AN36" s="165">
        <f t="shared" si="21"/>
        <v>265.38772801211758</v>
      </c>
      <c r="AO36" s="165">
        <f t="shared" si="21"/>
        <v>272.69602414707657</v>
      </c>
      <c r="AP36" s="165">
        <f t="shared" si="21"/>
        <v>210.39136319541987</v>
      </c>
      <c r="AQ36" s="165">
        <f t="shared" si="21"/>
        <v>182.86132320279216</v>
      </c>
      <c r="AR36" s="165">
        <f t="shared" si="21"/>
        <v>193.88995396934484</v>
      </c>
      <c r="AS36" s="165">
        <f t="shared" si="21"/>
        <v>201.49292112570245</v>
      </c>
      <c r="AT36" s="165">
        <f t="shared" si="21"/>
        <v>258.93101586700703</v>
      </c>
      <c r="AU36" s="276">
        <f t="shared" si="21"/>
        <v>285.9464535200666</v>
      </c>
      <c r="AW36" s="166">
        <f t="shared" ref="AW36:BC36" si="22">AW15+AW35</f>
        <v>359.28818522170667</v>
      </c>
      <c r="AX36" s="166">
        <f t="shared" si="22"/>
        <v>423.56746009464234</v>
      </c>
      <c r="AY36" s="166">
        <f t="shared" si="22"/>
        <v>473.19337105094178</v>
      </c>
      <c r="AZ36" s="166">
        <f t="shared" si="22"/>
        <v>568.51344645040012</v>
      </c>
      <c r="BA36" s="166">
        <f t="shared" si="22"/>
        <v>741.97215486496998</v>
      </c>
      <c r="BB36" s="166">
        <f t="shared" si="22"/>
        <v>716.12201621365114</v>
      </c>
      <c r="BC36" s="276">
        <f t="shared" si="22"/>
        <v>538.08375215919409</v>
      </c>
      <c r="BD36" s="167"/>
      <c r="BE36" s="167"/>
      <c r="BF36" s="34">
        <f t="shared" ref="BF36:BF44" si="23">AO36+AN36+AM36+AL36-N36</f>
        <v>322.86932981543919</v>
      </c>
      <c r="BG36" s="103">
        <f t="shared" ref="BG36:BG44" si="24">AS36+AR36+AQ36+AP36-O36</f>
        <v>-151.62478298886151</v>
      </c>
      <c r="BH36" s="285"/>
      <c r="BI36" s="46">
        <v>0</v>
      </c>
      <c r="BJ36" s="46">
        <v>0</v>
      </c>
      <c r="BK36" s="46">
        <v>0</v>
      </c>
      <c r="BL36" s="46">
        <v>0</v>
      </c>
      <c r="BM36" s="46">
        <v>0</v>
      </c>
      <c r="BN36" s="46"/>
      <c r="BQ36" s="166">
        <f>BQ15+BQ35</f>
        <v>210.39136319541979</v>
      </c>
      <c r="BW36" s="249"/>
      <c r="BX36" s="249"/>
    </row>
    <row r="37" spans="1:76">
      <c r="A37" s="35" t="s">
        <v>199</v>
      </c>
      <c r="B37" s="240" t="s">
        <v>237</v>
      </c>
      <c r="C37" s="88">
        <v>77.319999999999993</v>
      </c>
      <c r="D37" s="88">
        <f>200.132496590853-3.26523538812501</f>
        <v>196.867261202728</v>
      </c>
      <c r="E37" s="88">
        <f>49.8280353202303-6.443</f>
        <v>43.385035320230301</v>
      </c>
      <c r="F37" s="88">
        <v>6.2458941270639308</v>
      </c>
      <c r="G37" s="88">
        <f>SUM(T37:W37)</f>
        <v>-1.7796244317620915</v>
      </c>
      <c r="H37" s="88">
        <v>70.371391485432753</v>
      </c>
      <c r="I37" s="88">
        <v>179.6277617013757</v>
      </c>
      <c r="J37" s="88">
        <f t="shared" ref="J37:O37" si="25">SUM(J38:J40)</f>
        <v>123.91038495409974</v>
      </c>
      <c r="K37" s="88">
        <f t="shared" si="25"/>
        <v>21.176240784488996</v>
      </c>
      <c r="L37" s="122">
        <f t="shared" si="25"/>
        <v>-22.704657810592632</v>
      </c>
      <c r="M37" s="122">
        <f t="shared" si="25"/>
        <v>2.8543501385775087</v>
      </c>
      <c r="N37" s="122">
        <f t="shared" si="25"/>
        <v>-22.704657810592632</v>
      </c>
      <c r="O37" s="122">
        <f t="shared" si="25"/>
        <v>2.854350138577507</v>
      </c>
      <c r="P37" s="88">
        <v>9.7665882700288869</v>
      </c>
      <c r="Q37" s="88">
        <v>3.4256408373233178</v>
      </c>
      <c r="R37" s="88">
        <v>11.780280839706421</v>
      </c>
      <c r="S37" s="88">
        <v>-18.726553253555903</v>
      </c>
      <c r="T37" s="88">
        <v>-1.6853204653989287</v>
      </c>
      <c r="U37" s="88">
        <v>8.4179974717497004</v>
      </c>
      <c r="V37" s="88">
        <v>-8.8431048346428529</v>
      </c>
      <c r="W37" s="88">
        <v>0.33080339652999013</v>
      </c>
      <c r="X37" s="88">
        <v>4.2129566842015898</v>
      </c>
      <c r="Y37" s="88">
        <v>80.592070640192517</v>
      </c>
      <c r="Z37" s="88">
        <v>-2.4458283763442807</v>
      </c>
      <c r="AA37" s="88">
        <f>H37-X37-Y37-Z37</f>
        <v>-11.98780746261707</v>
      </c>
      <c r="AB37" s="88">
        <v>91.905215109265853</v>
      </c>
      <c r="AC37" s="88">
        <v>70.497108968314066</v>
      </c>
      <c r="AD37" s="88">
        <v>12.453103145329351</v>
      </c>
      <c r="AE37" s="88">
        <f>SUM(AE38:AE40)</f>
        <v>4.7723581589591113</v>
      </c>
      <c r="AF37" s="88">
        <f>SUM(AF38:AF40)</f>
        <v>-0.76472598199578079</v>
      </c>
      <c r="AG37" s="88">
        <f>SUM(AG38:AG40)</f>
        <v>-2.5498486848736164</v>
      </c>
      <c r="AH37" s="88">
        <v>-40.066162126404436</v>
      </c>
      <c r="AI37" s="88">
        <f>SUM(AI38:AI40)</f>
        <v>167.29112444191833</v>
      </c>
      <c r="AJ37" s="88">
        <f>SUM(AJ38:AJ40)</f>
        <v>-6.1623388173941578</v>
      </c>
      <c r="AK37" s="88">
        <f>SUM(AK38:AK40)</f>
        <v>16.859329265854576</v>
      </c>
      <c r="AL37" s="88">
        <f t="shared" ref="AL37:AW37" si="26">SUM(AL38:AL40)</f>
        <v>-7.7099475843354206</v>
      </c>
      <c r="AM37" s="88">
        <f t="shared" si="26"/>
        <v>18.189197920363998</v>
      </c>
      <c r="AN37" s="88">
        <f t="shared" si="26"/>
        <v>24.349117474213291</v>
      </c>
      <c r="AO37" s="88">
        <f t="shared" si="26"/>
        <v>-6.0978063870010413</v>
      </c>
      <c r="AP37" s="88">
        <f t="shared" si="26"/>
        <v>-6.7779646306819377</v>
      </c>
      <c r="AQ37" s="88">
        <f>SUM(AQ38:AQ40)</f>
        <v>-34.178004267122944</v>
      </c>
      <c r="AR37" s="88">
        <f>SUM(AR38:AR40)</f>
        <v>52.099365778129055</v>
      </c>
      <c r="AS37" s="88">
        <f>SUM(AS38:AS40)</f>
        <v>-7.5775111165157227E-2</v>
      </c>
      <c r="AT37" s="88">
        <f>SUM(AT38:AT40)</f>
        <v>-19.13303519028689</v>
      </c>
      <c r="AU37" s="278">
        <f>SUM(AU38:AU40)</f>
        <v>-30.036205338099499</v>
      </c>
      <c r="AV37" s="98"/>
      <c r="AW37" s="128">
        <f t="shared" si="26"/>
        <v>162.4023219778492</v>
      </c>
      <c r="AX37" s="128">
        <f>SUM(AX38:AX40)</f>
        <v>17.225454542439671</v>
      </c>
      <c r="AY37" s="128">
        <f>SUM(AY38:AY40)</f>
        <v>-3.3145746668693969</v>
      </c>
      <c r="AZ37" s="128">
        <f>SUM(AZ38:AZ40)</f>
        <v>127.22495962096914</v>
      </c>
      <c r="BA37" s="128">
        <f>SUM(BA38:BA40)</f>
        <v>10.69699044846042</v>
      </c>
      <c r="BB37" s="128">
        <f>SUM(BB38:BB40)</f>
        <v>10.479250336028578</v>
      </c>
      <c r="BC37" s="278">
        <f>AO37+AN37</f>
        <v>18.251311087212251</v>
      </c>
      <c r="BD37" s="124"/>
      <c r="BE37" s="124"/>
      <c r="BF37" s="34">
        <f t="shared" si="23"/>
        <v>51.435219233833465</v>
      </c>
      <c r="BG37" s="103">
        <f t="shared" si="24"/>
        <v>8.2132716305815094</v>
      </c>
      <c r="BH37" s="285"/>
      <c r="BI37" s="46">
        <v>0</v>
      </c>
      <c r="BJ37" s="46">
        <v>0</v>
      </c>
      <c r="BK37" s="46">
        <v>0</v>
      </c>
      <c r="BL37" s="46">
        <v>0</v>
      </c>
      <c r="BM37" s="46">
        <v>0</v>
      </c>
      <c r="BN37" s="46"/>
      <c r="BQ37" s="128">
        <f>SUM(BQ38:BQ40)</f>
        <v>-6.7779646306819377</v>
      </c>
      <c r="BV37" s="98"/>
      <c r="BW37" s="249"/>
      <c r="BX37" s="249"/>
    </row>
    <row r="38" spans="1:76" hidden="1" outlineLevel="1">
      <c r="A38" s="35" t="s">
        <v>200</v>
      </c>
      <c r="B38" s="240" t="s">
        <v>237</v>
      </c>
      <c r="C38" s="88">
        <f>'Historical Financials THB_EN'!C38/'Historical Financials USD_TH'!C$8</f>
        <v>0</v>
      </c>
      <c r="D38" s="88">
        <f>'Historical Financials THB_EN'!D38/'Historical Financials USD_TH'!D$8</f>
        <v>-20.100535467771923</v>
      </c>
      <c r="E38" s="88">
        <f>'Historical Financials THB_EN'!E38/'Historical Financials USD_TH'!E$8</f>
        <v>-12.440698684337505</v>
      </c>
      <c r="F38" s="88">
        <f>'Historical Financials THB_EN'!F38/'Historical Financials USD_TH'!F$8</f>
        <v>1.0387800433801064</v>
      </c>
      <c r="G38" s="88">
        <f>'Historical Financials THB_EN'!G38/'Historical Financials USD_TH'!G$8</f>
        <v>-3.8858058833791653</v>
      </c>
      <c r="H38" s="88">
        <f>'Historical Financials THB_EN'!H38/'Historical Financials USD_TH'!H$8</f>
        <v>-4.8273525344795134</v>
      </c>
      <c r="I38" s="88">
        <f>'Historical Financials THB_EN'!I38/'Historical Financials USD_TH'!I$8</f>
        <v>-5.2825851272437161</v>
      </c>
      <c r="J38" s="88">
        <f>'Historical Financials THB_EN'!J38/J$8</f>
        <v>-15.904235513087757</v>
      </c>
      <c r="K38" s="88">
        <f>'Historical Financials THB_EN'!K38/K$8</f>
        <v>-34.893683699366768</v>
      </c>
      <c r="L38" s="122">
        <v>-25.748795432772454</v>
      </c>
      <c r="M38" s="122">
        <v>-31.68142101039399</v>
      </c>
      <c r="N38" s="122">
        <f>SUM(AN38:AQ38)</f>
        <v>-25.748795432772454</v>
      </c>
      <c r="O38" s="122">
        <f>SUM(AR38:AU38)</f>
        <v>-31.68142101039399</v>
      </c>
      <c r="P38" s="88">
        <f>'Historical Financials THB_EN'!P38/'Historical Financials USD_TH'!P$8</f>
        <v>-4.6806009796119624E-4</v>
      </c>
      <c r="Q38" s="88">
        <v>1.0353786559217764</v>
      </c>
      <c r="R38" s="88">
        <v>3.8686039937152472E-3</v>
      </c>
      <c r="S38" s="88">
        <f>F38-P38-Q38-R38</f>
        <v>8.4356257601392315E-7</v>
      </c>
      <c r="T38" s="88">
        <f>'Historical Financials THB_EN'!T38/'Historical Financials USD_TH'!T$8</f>
        <v>0</v>
      </c>
      <c r="U38" s="88">
        <v>-0.69060098353912314</v>
      </c>
      <c r="V38" s="88">
        <v>-0.43843594187692747</v>
      </c>
      <c r="W38" s="88">
        <f>G38-T38-U38-V38</f>
        <v>-2.7567689579631143</v>
      </c>
      <c r="X38" s="88">
        <f>'Historical Financials THB_EN'!X38/'Historical Financials USD_TH'!X$8</f>
        <v>-0.58682690850307873</v>
      </c>
      <c r="Y38" s="88">
        <v>-2.9217806278780851</v>
      </c>
      <c r="Z38" s="88">
        <v>-0.26403451914345721</v>
      </c>
      <c r="AA38" s="88">
        <f>H38-X38-Y38-Z38</f>
        <v>-1.0547104789548927</v>
      </c>
      <c r="AB38" s="88">
        <f>'Historical Financials THB_EN'!AB38/'Historical Financials USD_TH'!AB$8</f>
        <v>-0.29176302998462711</v>
      </c>
      <c r="AC38" s="88">
        <v>-1.1802769321158468</v>
      </c>
      <c r="AD38" s="88">
        <v>-0.36429427303193052</v>
      </c>
      <c r="AE38" s="88">
        <f>I38-AB38-AC38-AD38</f>
        <v>-3.446250892111312</v>
      </c>
      <c r="AF38" s="88">
        <f>'Historical Financials THB_EN'!AF38/'Historical Financials USD_TH'!AF$8</f>
        <v>-2.0747431261768194</v>
      </c>
      <c r="AG38" s="88">
        <f>('Historical Financials THB_EN'!AG38+'Historical Financials THB_EN'!AF38)/34.7029-AF38</f>
        <v>-2.6962814868145721</v>
      </c>
      <c r="AH38" s="88">
        <f>('Historical Financials THB_EN'!AH38+'Historical Financials THB_EN'!AG38+'Historical Financials THB_EN'!AF38)/34.255-AG38-AF38</f>
        <v>-3.6899206683406196</v>
      </c>
      <c r="AI38" s="88">
        <f>J38-AF38-AG38-AH38</f>
        <v>-7.4432902317557463</v>
      </c>
      <c r="AJ38" s="88">
        <f>'Historical Financials THB_EN'!AJ38/'Historical Financials USD_TH'!AJ$8</f>
        <v>-6.003977454184743</v>
      </c>
      <c r="AK38" s="88">
        <f>('Historical Financials THB_EN'!AJ38+'Historical Financials THB_EN'!AK38)/31.7412-AJ38</f>
        <v>-11.20143569995701</v>
      </c>
      <c r="AL38" s="88">
        <f>('Historical Financials THB_EN'!AJ38+'Historical Financials THB_EN'!AK38+'Historical Financials THB_EN'!AL38)/32.1569-AK38-AJ38</f>
        <v>-7.7321881147619314</v>
      </c>
      <c r="AM38" s="88">
        <f>K38-AJ38-AK38-AL38</f>
        <v>-9.9560824304630842</v>
      </c>
      <c r="AN38" s="88">
        <v>-7.3720730401127303</v>
      </c>
      <c r="AO38" s="88">
        <v>-4.6366357800670288</v>
      </c>
      <c r="AP38" s="88">
        <v>-6.8971077563354557</v>
      </c>
      <c r="AQ38" s="88">
        <f>L38-(AN38+AO38+AP38)</f>
        <v>-6.8429788562572398</v>
      </c>
      <c r="AR38" s="88">
        <v>-3.2104784402230933</v>
      </c>
      <c r="AS38" s="88">
        <v>-8.0554057269246826</v>
      </c>
      <c r="AT38" s="88">
        <v>-9.9702828101189258</v>
      </c>
      <c r="AU38" s="278">
        <v>-10.445254033127288</v>
      </c>
      <c r="AV38" s="98"/>
      <c r="AW38" s="128">
        <f>AB38+AC38</f>
        <v>-1.4720399621004741</v>
      </c>
      <c r="AX38" s="128">
        <f>AD38+AE38</f>
        <v>-3.8105451651432425</v>
      </c>
      <c r="AY38" s="128">
        <f>AF38+AG38</f>
        <v>-4.7710246129913916</v>
      </c>
      <c r="AZ38" s="128">
        <f>AH38+AI38</f>
        <v>-11.133210900096365</v>
      </c>
      <c r="BA38" s="128">
        <f>AJ38+AK38</f>
        <v>-17.205413154141752</v>
      </c>
      <c r="BB38" s="128">
        <f>AL38+AM38</f>
        <v>-17.688270545225016</v>
      </c>
      <c r="BC38" s="278">
        <f>AO38+AN38</f>
        <v>-12.008708820179759</v>
      </c>
      <c r="BD38" s="124"/>
      <c r="BE38" s="124"/>
      <c r="BF38" s="34">
        <f t="shared" si="23"/>
        <v>-3.9481839326323218</v>
      </c>
      <c r="BG38" s="103">
        <f t="shared" si="24"/>
        <v>6.6754502306535208</v>
      </c>
      <c r="BH38" s="285"/>
      <c r="BI38" s="46">
        <v>0</v>
      </c>
      <c r="BJ38" s="46">
        <v>0</v>
      </c>
      <c r="BK38" s="46">
        <v>0</v>
      </c>
      <c r="BL38" s="46">
        <v>0</v>
      </c>
      <c r="BM38" s="46">
        <v>0</v>
      </c>
      <c r="BN38" s="46"/>
      <c r="BQ38" s="128">
        <v>-6.8971077563354557</v>
      </c>
      <c r="BV38" s="98"/>
      <c r="BW38" s="249"/>
      <c r="BX38" s="249"/>
    </row>
    <row r="39" spans="1:76" ht="26" hidden="1" customHeight="1" outlineLevel="1">
      <c r="A39" s="157" t="s">
        <v>201</v>
      </c>
      <c r="B39" s="240" t="s">
        <v>237</v>
      </c>
      <c r="C39" s="88">
        <f>'Historical Financials THB_EN'!C39/'Historical Financials USD_TH'!C$8</f>
        <v>77.316172991388285</v>
      </c>
      <c r="D39" s="88">
        <f>'Historical Financials THB_EN'!D39/'Historical Financials USD_TH'!D$8</f>
        <v>274.0952299757023</v>
      </c>
      <c r="E39" s="88">
        <f>'Historical Financials THB_EN'!E39/'Historical Financials USD_TH'!E$8</f>
        <v>4.7460353202303214</v>
      </c>
      <c r="F39" s="88">
        <f>'Historical Financials THB_EN'!F39/'Historical Financials USD_TH'!F$8</f>
        <v>-9.6998930049243715</v>
      </c>
      <c r="G39" s="88">
        <f>'Historical Financials THB_EN'!G39/'Historical Financials USD_TH'!G$8</f>
        <v>15.591189533612406</v>
      </c>
      <c r="H39" s="88">
        <f>'Historical Financials THB_EN'!H39/'Historical Financials USD_TH'!H$8</f>
        <v>76.660061982723832</v>
      </c>
      <c r="I39" s="88">
        <f>'Historical Financials THB_EN'!I39/'Historical Financials USD_TH'!I$8</f>
        <v>170.63896470337983</v>
      </c>
      <c r="J39" s="88">
        <f>'Historical Financials THB_EN'!J39/J$8</f>
        <v>40.687009452829074</v>
      </c>
      <c r="K39" s="88">
        <f>'Historical Financials THB_EN'!K39/K$8</f>
        <v>58.123523280559318</v>
      </c>
      <c r="L39" s="122">
        <v>11.892414934512226</v>
      </c>
      <c r="M39" s="122">
        <v>36.043226507924921</v>
      </c>
      <c r="N39" s="122">
        <f>SUM(AN39:AQ39)</f>
        <v>11.892414934512226</v>
      </c>
      <c r="O39" s="122">
        <f>SUM(AR39:AU39)</f>
        <v>36.043226507924921</v>
      </c>
      <c r="P39" s="88">
        <f>'Historical Financials THB_EN'!P39/'Historical Financials USD_TH'!P$8</f>
        <v>0</v>
      </c>
      <c r="Q39" s="88">
        <v>0</v>
      </c>
      <c r="R39" s="88">
        <v>-2.8053066324685142E-3</v>
      </c>
      <c r="S39" s="88">
        <f>F39-P39-Q39-R39</f>
        <v>-9.6970876982919023</v>
      </c>
      <c r="T39" s="88">
        <f>'Historical Financials THB_EN'!T39/'Historical Financials USD_TH'!T$8</f>
        <v>0</v>
      </c>
      <c r="U39" s="88">
        <v>12.384443718144029</v>
      </c>
      <c r="V39" s="88">
        <v>5.9994921629963116E-2</v>
      </c>
      <c r="W39" s="88">
        <f>G39-T39-U39-V39</f>
        <v>3.1467508938384139</v>
      </c>
      <c r="X39" s="88">
        <f>'Historical Financials THB_EN'!X39/'Historical Financials USD_TH'!X$8</f>
        <v>5.9060005955850938</v>
      </c>
      <c r="Y39" s="88">
        <v>83.595172661369148</v>
      </c>
      <c r="Z39" s="88">
        <v>-2.1218964939383937</v>
      </c>
      <c r="AA39" s="88">
        <f>H39-X39-Y39-Z39</f>
        <v>-10.71921478029202</v>
      </c>
      <c r="AB39" s="88">
        <f>'Historical Financials THB_EN'!AB39/'Historical Financials USD_TH'!AB$8</f>
        <v>92.288811504833504</v>
      </c>
      <c r="AC39" s="88">
        <v>73.973234517868505</v>
      </c>
      <c r="AD39" s="88">
        <v>13.317431643161342</v>
      </c>
      <c r="AE39" s="88">
        <f>I39-AB39-AC39-AD39</f>
        <v>-8.940512962483524</v>
      </c>
      <c r="AF39" s="88">
        <f>'Historical Financials THB_EN'!AF39/'Historical Financials USD_TH'!AF$8</f>
        <v>0</v>
      </c>
      <c r="AG39" s="88">
        <f>('Historical Financials THB_EN'!AG39+'Historical Financials THB_EN'!AF39)/34.7029-AF39</f>
        <v>-4.8744138097968757E-2</v>
      </c>
      <c r="AH39" s="88">
        <f>('Historical Financials THB_EN'!AH39+'Historical Financials THB_EN'!AG39+'Historical Financials THB_EN'!AF39)/34.255-AG39-AF39</f>
        <v>-35.467845726898148</v>
      </c>
      <c r="AI39" s="88">
        <f>J39-AF39-AG39-AH39</f>
        <v>76.203599317825194</v>
      </c>
      <c r="AJ39" s="88">
        <f>'Historical Financials THB_EN'!AJ39/'Historical Financials USD_TH'!AJ$8</f>
        <v>0</v>
      </c>
      <c r="AK39" s="88">
        <f>('Historical Financials THB_EN'!AJ39+'Historical Financials THB_EN'!AK39)/31.7412-AJ39</f>
        <v>28.192919286616387</v>
      </c>
      <c r="AL39" s="88">
        <f>('Historical Financials THB_EN'!AJ39+'Historical Financials THB_EN'!AK39+'Historical Financials THB_EN'!AL39)/32.1569-AK39-AJ39</f>
        <v>-0.50380031411573967</v>
      </c>
      <c r="AM39" s="88">
        <f>K39-AJ39-AK39-AL39</f>
        <v>30.434404308058671</v>
      </c>
      <c r="AN39" s="88">
        <v>25.773069076265553</v>
      </c>
      <c r="AO39" s="88">
        <v>-3.9635779680310401E-2</v>
      </c>
      <c r="AP39" s="88">
        <v>0.6113310053613189</v>
      </c>
      <c r="AQ39" s="88">
        <f>L39-(AN39+AO39+AP39)</f>
        <v>-14.452349367434335</v>
      </c>
      <c r="AR39" s="88">
        <v>61.714781346986484</v>
      </c>
      <c r="AS39" s="88">
        <v>-0.66028082946530509</v>
      </c>
      <c r="AT39" s="88">
        <v>-8.6752887420055433</v>
      </c>
      <c r="AU39" s="278">
        <v>-16.335985267590715</v>
      </c>
      <c r="AV39" s="98"/>
      <c r="AW39" s="128">
        <f>AB39+AC39</f>
        <v>166.26204602270201</v>
      </c>
      <c r="AX39" s="128">
        <f>AD39+AE39</f>
        <v>4.376918680677818</v>
      </c>
      <c r="AY39" s="128">
        <f>AF39+AG39</f>
        <v>-4.8744138097968757E-2</v>
      </c>
      <c r="AZ39" s="128">
        <f>AH39+AI39</f>
        <v>40.735753590927047</v>
      </c>
      <c r="BA39" s="128">
        <f>AJ39+AK39</f>
        <v>28.192919286616387</v>
      </c>
      <c r="BB39" s="128">
        <f>AL39+AM39</f>
        <v>29.930603993942931</v>
      </c>
      <c r="BC39" s="278">
        <f>AO39+AN39</f>
        <v>25.733433296585243</v>
      </c>
      <c r="BD39" s="124"/>
      <c r="BE39" s="124"/>
      <c r="BF39" s="34">
        <f t="shared" si="23"/>
        <v>43.771622356015946</v>
      </c>
      <c r="BG39" s="103">
        <f t="shared" si="24"/>
        <v>11.170255647523241</v>
      </c>
      <c r="BH39" s="285"/>
      <c r="BI39" s="46">
        <v>0</v>
      </c>
      <c r="BJ39" s="46">
        <v>0</v>
      </c>
      <c r="BK39" s="46">
        <v>0</v>
      </c>
      <c r="BL39" s="46">
        <v>0</v>
      </c>
      <c r="BM39" s="46">
        <v>0</v>
      </c>
      <c r="BN39" s="46"/>
      <c r="BQ39" s="128">
        <v>0.6113310053613189</v>
      </c>
      <c r="BV39" s="98"/>
      <c r="BW39" s="249"/>
      <c r="BX39" s="249"/>
    </row>
    <row r="40" spans="1:76" hidden="1" outlineLevel="1">
      <c r="A40" s="35" t="s">
        <v>202</v>
      </c>
      <c r="B40" s="240" t="s">
        <v>237</v>
      </c>
      <c r="C40" s="88">
        <f>'Historical Financials THB_EN'!C40/'Historical Financials USD_TH'!C$8</f>
        <v>0</v>
      </c>
      <c r="D40" s="88">
        <f>'Historical Financials THB_EN'!D40/'Historical Financials USD_TH'!D$8</f>
        <v>-57.205533713483753</v>
      </c>
      <c r="E40" s="88">
        <f>'Historical Financials THB_EN'!E40/'Historical Financials USD_TH'!E$8</f>
        <v>51.080515971306333</v>
      </c>
      <c r="F40" s="88">
        <f>'Historical Financials THB_EN'!F40/'Historical Financials USD_TH'!F$8</f>
        <v>14.906848235133323</v>
      </c>
      <c r="G40" s="88">
        <f>'Historical Financials THB_EN'!G40/'Historical Financials USD_TH'!G$8</f>
        <v>-13.491113799160294</v>
      </c>
      <c r="H40" s="88">
        <f>'Historical Financials THB_EN'!H40/'Historical Financials USD_TH'!H$8</f>
        <v>-1.4613570769592854</v>
      </c>
      <c r="I40" s="88">
        <f>'Historical Financials THB_EN'!I40/'Historical Financials USD_TH'!I$8</f>
        <v>14.271396944152743</v>
      </c>
      <c r="J40" s="88">
        <f>'Historical Financials THB_EN'!J40/J$8</f>
        <v>99.127611014358422</v>
      </c>
      <c r="K40" s="88">
        <f>'Historical Financials THB_EN'!K40/K$8</f>
        <v>-2.0535987967035521</v>
      </c>
      <c r="L40" s="122">
        <v>-8.8482773123324048</v>
      </c>
      <c r="M40" s="122">
        <v>-1.5074553589534219</v>
      </c>
      <c r="N40" s="122">
        <f>SUM(AN40:AQ40)</f>
        <v>-8.8482773123324048</v>
      </c>
      <c r="O40" s="149">
        <f>SUM(AR40:AU40)</f>
        <v>-1.5074553589534236</v>
      </c>
      <c r="P40" s="88">
        <f>'Historical Financials THB_EN'!P40/'Historical Financials USD_TH'!P$8</f>
        <v>9.7650471422536977</v>
      </c>
      <c r="Q40" s="88">
        <v>2.3976393421558164</v>
      </c>
      <c r="R40" s="88">
        <v>11.779102188998133</v>
      </c>
      <c r="S40" s="88">
        <f>F40-P40-Q40-R40</f>
        <v>-9.0349404382743241</v>
      </c>
      <c r="T40" s="88">
        <f>'Historical Financials THB_EN'!T40/'Historical Financials USD_TH'!T$8</f>
        <v>-1.6853204653989287</v>
      </c>
      <c r="U40" s="88">
        <v>-3.281950980020174</v>
      </c>
      <c r="V40" s="88">
        <v>-8.4646638143958768</v>
      </c>
      <c r="W40" s="88">
        <f>G40-T40-U40-V40</f>
        <v>-5.9178539345314363E-2</v>
      </c>
      <c r="X40" s="88">
        <f>'Historical Financials THB_EN'!X40/'Historical Financials USD_TH'!X$8</f>
        <v>-1.1061909799487042</v>
      </c>
      <c r="Y40" s="88">
        <v>-8.1381617986868271E-2</v>
      </c>
      <c r="Z40" s="88">
        <v>-5.9880969915705906E-2</v>
      </c>
      <c r="AA40" s="88">
        <f>H40-X40-Y40-Z40</f>
        <v>-0.21390350910800704</v>
      </c>
      <c r="AB40" s="88">
        <f>'Historical Financials THB_EN'!AB40/'Historical Financials USD_TH'!AB$8</f>
        <v>-9.1825961442758175E-2</v>
      </c>
      <c r="AC40" s="88">
        <v>-2.295858121309593</v>
      </c>
      <c r="AD40" s="88">
        <v>-0.50004098664885266</v>
      </c>
      <c r="AE40" s="88">
        <f>I40-AB40-AC40-AD40</f>
        <v>17.159122013553947</v>
      </c>
      <c r="AF40" s="88">
        <f>'Historical Financials THB_EN'!AF40/'Historical Financials USD_TH'!AF$8</f>
        <v>1.3100171441810387</v>
      </c>
      <c r="AG40" s="88">
        <f>('Historical Financials THB_EN'!AG40+'Historical Financials THB_EN'!AF40)/34.7029-AF40</f>
        <v>0.19517694003892472</v>
      </c>
      <c r="AH40" s="88">
        <f>('Historical Financials THB_EN'!AH40+'Historical Financials THB_EN'!AG40+'Historical Financials THB_EN'!AF40)/34.255-AG40-AF40</f>
        <v>-0.90839842571042728</v>
      </c>
      <c r="AI40" s="88">
        <f>J40-AF40-AG40-AH40</f>
        <v>98.530815355848901</v>
      </c>
      <c r="AJ40" s="88">
        <f>'Historical Financials THB_EN'!AJ40/'Historical Financials USD_TH'!AJ$8</f>
        <v>-0.15836136320941518</v>
      </c>
      <c r="AK40" s="88">
        <f>('Historical Financials THB_EN'!AJ40+'Historical Financials THB_EN'!AK40)/31.7412-AJ40</f>
        <v>-0.13215432080479983</v>
      </c>
      <c r="AL40" s="88">
        <f>('Historical Financials THB_EN'!AJ40+'Historical Financials THB_EN'!AK40+'Historical Financials THB_EN'!AL40)/32.1569-AK40-AJ40</f>
        <v>0.52604084454225097</v>
      </c>
      <c r="AM40" s="88">
        <f>K40-AJ40-AK40-AL40</f>
        <v>-2.2891239572315878</v>
      </c>
      <c r="AN40" s="88">
        <v>5.9481214380604692</v>
      </c>
      <c r="AO40" s="88">
        <v>-1.4215348272537021</v>
      </c>
      <c r="AP40" s="88">
        <v>-0.49218787970780087</v>
      </c>
      <c r="AQ40" s="88">
        <f>L40-(AN40+AO40+AP40)</f>
        <v>-12.882676043431371</v>
      </c>
      <c r="AR40" s="88">
        <v>-6.4049371286343391</v>
      </c>
      <c r="AS40" s="88">
        <v>8.6399114452248309</v>
      </c>
      <c r="AT40" s="88">
        <v>-0.48746363816241889</v>
      </c>
      <c r="AU40" s="278">
        <v>-3.2549660373814966</v>
      </c>
      <c r="AV40" s="98"/>
      <c r="AW40" s="128">
        <f>AB40+AC40</f>
        <v>-2.3876840827523513</v>
      </c>
      <c r="AX40" s="128">
        <f>AD40+AE40</f>
        <v>16.659081026905096</v>
      </c>
      <c r="AY40" s="128">
        <f>AF40+AG40</f>
        <v>1.5051940842199634</v>
      </c>
      <c r="AZ40" s="128">
        <f>AH40+AI40</f>
        <v>97.622416930138471</v>
      </c>
      <c r="BA40" s="128">
        <f>AJ40+AK40</f>
        <v>-0.29051568401421501</v>
      </c>
      <c r="BB40" s="128">
        <f>AL40+AM40</f>
        <v>-1.7630831126893369</v>
      </c>
      <c r="BC40" s="278">
        <f>AO40+AN40</f>
        <v>4.5265866108067669</v>
      </c>
      <c r="BD40" s="124"/>
      <c r="BE40" s="124"/>
      <c r="BF40" s="34">
        <f t="shared" si="23"/>
        <v>11.611780810449835</v>
      </c>
      <c r="BG40" s="103">
        <f t="shared" si="24"/>
        <v>-9.6324342475952562</v>
      </c>
      <c r="BH40" s="285"/>
      <c r="BI40" s="46">
        <v>0</v>
      </c>
      <c r="BJ40" s="46">
        <v>0</v>
      </c>
      <c r="BK40" s="46">
        <v>0</v>
      </c>
      <c r="BL40" s="46">
        <v>0</v>
      </c>
      <c r="BM40" s="46">
        <v>0</v>
      </c>
      <c r="BN40" s="46"/>
      <c r="BQ40" s="128">
        <v>-0.49218787970780087</v>
      </c>
      <c r="BV40" s="98"/>
      <c r="BW40" s="249"/>
      <c r="BX40" s="249"/>
    </row>
    <row r="41" spans="1:76" hidden="1" outlineLevel="1">
      <c r="A41" s="35"/>
      <c r="B41" s="240"/>
      <c r="C41" s="88"/>
      <c r="D41" s="88"/>
      <c r="E41" s="88"/>
      <c r="F41" s="88"/>
      <c r="G41" s="88"/>
      <c r="H41" s="88"/>
      <c r="I41" s="88"/>
      <c r="J41" s="88"/>
      <c r="K41" s="88"/>
      <c r="L41" s="122"/>
      <c r="M41" s="122"/>
      <c r="N41" s="122"/>
      <c r="O41" s="122"/>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278"/>
      <c r="AV41" s="98"/>
      <c r="AW41" s="128"/>
      <c r="AX41" s="128"/>
      <c r="AY41" s="128"/>
      <c r="AZ41" s="128"/>
      <c r="BA41" s="128"/>
      <c r="BB41" s="128"/>
      <c r="BC41" s="278"/>
      <c r="BD41" s="124"/>
      <c r="BE41" s="124"/>
      <c r="BF41" s="34">
        <f t="shared" si="23"/>
        <v>0</v>
      </c>
      <c r="BG41" s="103">
        <f t="shared" si="24"/>
        <v>0</v>
      </c>
      <c r="BH41" s="285"/>
      <c r="BI41" s="46"/>
      <c r="BJ41" s="46"/>
      <c r="BK41" s="46"/>
      <c r="BL41" s="46"/>
      <c r="BM41" s="46"/>
      <c r="BN41" s="46"/>
      <c r="BQ41" s="128"/>
      <c r="BV41" s="98"/>
      <c r="BW41" s="249"/>
      <c r="BX41" s="249"/>
    </row>
    <row r="42" spans="1:76" collapsed="1">
      <c r="A42" s="35" t="s">
        <v>185</v>
      </c>
      <c r="B42" s="240" t="s">
        <v>237</v>
      </c>
      <c r="C42" s="115">
        <f t="shared" ref="C42:M42" si="27">C23</f>
        <v>0</v>
      </c>
      <c r="D42" s="115">
        <f t="shared" si="27"/>
        <v>0</v>
      </c>
      <c r="E42" s="115">
        <f t="shared" si="27"/>
        <v>3.7295829708445778</v>
      </c>
      <c r="F42" s="115">
        <f t="shared" si="27"/>
        <v>-8.7296155807936557</v>
      </c>
      <c r="G42" s="115">
        <f t="shared" si="27"/>
        <v>-12.034538503636391</v>
      </c>
      <c r="H42" s="115">
        <f t="shared" si="27"/>
        <v>-17.299107518763456</v>
      </c>
      <c r="I42" s="115">
        <f t="shared" si="27"/>
        <v>1.5967122915987675</v>
      </c>
      <c r="J42" s="115">
        <f t="shared" si="27"/>
        <v>4.9849309398531103</v>
      </c>
      <c r="K42" s="115">
        <f t="shared" si="27"/>
        <v>7.6401945852252018</v>
      </c>
      <c r="L42" s="114">
        <f t="shared" si="27"/>
        <v>-20.733242958124798</v>
      </c>
      <c r="M42" s="114">
        <f t="shared" si="27"/>
        <v>-42.115101018217992</v>
      </c>
      <c r="N42" s="114">
        <f>SUM(AN42:AQ42)</f>
        <v>-20.733242958124798</v>
      </c>
      <c r="O42" s="316">
        <f>SUM(AR42:AU42)</f>
        <v>-42.115101018217985</v>
      </c>
      <c r="P42" s="115">
        <f t="shared" ref="P42:AN42" si="28">P23</f>
        <v>1.8364617307786564</v>
      </c>
      <c r="Q42" s="115">
        <f t="shared" si="28"/>
        <v>-6.7444439905258236</v>
      </c>
      <c r="R42" s="115">
        <f t="shared" si="28"/>
        <v>-3.1167205658001045</v>
      </c>
      <c r="S42" s="115">
        <f t="shared" si="28"/>
        <v>-0.7049127552463843</v>
      </c>
      <c r="T42" s="115">
        <f t="shared" si="28"/>
        <v>-3.5832150526483324</v>
      </c>
      <c r="U42" s="115">
        <f t="shared" si="28"/>
        <v>0.60095429474264883</v>
      </c>
      <c r="V42" s="115">
        <f t="shared" si="28"/>
        <v>0.89991241094340169</v>
      </c>
      <c r="W42" s="115">
        <f t="shared" si="28"/>
        <v>-9.95219015667411</v>
      </c>
      <c r="X42" s="115">
        <f t="shared" si="28"/>
        <v>-11.509849142170365</v>
      </c>
      <c r="Y42" s="115">
        <f t="shared" si="28"/>
        <v>7.9505491046887373</v>
      </c>
      <c r="Z42" s="115">
        <f t="shared" si="28"/>
        <v>-7.3402305073042502</v>
      </c>
      <c r="AA42" s="115">
        <f t="shared" si="28"/>
        <v>-6.3995769739775783</v>
      </c>
      <c r="AB42" s="115">
        <f t="shared" si="28"/>
        <v>-1.6575761239823301</v>
      </c>
      <c r="AC42" s="115">
        <f t="shared" si="28"/>
        <v>3.7938415595506001</v>
      </c>
      <c r="AD42" s="115">
        <f t="shared" si="28"/>
        <v>-1.7116384669547318</v>
      </c>
      <c r="AE42" s="115">
        <f t="shared" si="28"/>
        <v>1.1720853229852288</v>
      </c>
      <c r="AF42" s="115">
        <f t="shared" si="28"/>
        <v>5.9635845080908005</v>
      </c>
      <c r="AG42" s="115">
        <f t="shared" si="28"/>
        <v>-1.2513801611229693</v>
      </c>
      <c r="AH42" s="115">
        <f t="shared" si="28"/>
        <v>-0.47103525838693439</v>
      </c>
      <c r="AI42" s="115">
        <f t="shared" si="28"/>
        <v>0.7437618512722135</v>
      </c>
      <c r="AJ42" s="115">
        <f t="shared" si="28"/>
        <v>2.9669376662067153</v>
      </c>
      <c r="AK42" s="115">
        <f t="shared" si="28"/>
        <v>1.4830710528711462</v>
      </c>
      <c r="AL42" s="115">
        <f t="shared" si="28"/>
        <v>12.956283109051427</v>
      </c>
      <c r="AM42" s="115">
        <f t="shared" si="28"/>
        <v>-8.1383858576320947</v>
      </c>
      <c r="AN42" s="115">
        <f t="shared" si="28"/>
        <v>-3.3767813122834638</v>
      </c>
      <c r="AO42" s="115">
        <v>-10.39590376485258</v>
      </c>
      <c r="AP42" s="115">
        <f>BE42-(AN42+AO42)</f>
        <v>-10.212800740998185</v>
      </c>
      <c r="AQ42" s="115">
        <f>L42-(AN42+AO42+AP42)</f>
        <v>3.2522428600094315</v>
      </c>
      <c r="AR42" s="115">
        <f>AR23</f>
        <v>-26.073535812832329</v>
      </c>
      <c r="AS42" s="115">
        <f>AS23</f>
        <v>-25.715051582138518</v>
      </c>
      <c r="AT42" s="115">
        <f>AT23</f>
        <v>2.8117090647997189</v>
      </c>
      <c r="AU42" s="292">
        <f>AU23</f>
        <v>6.8617773119531442</v>
      </c>
      <c r="AV42" s="98"/>
      <c r="AW42" s="113">
        <f t="shared" ref="AW42:BC42" si="29">AW23</f>
        <v>2.1362654355682702</v>
      </c>
      <c r="AX42" s="113">
        <f t="shared" si="29"/>
        <v>-0.53955314396950294</v>
      </c>
      <c r="AY42" s="113">
        <f t="shared" si="29"/>
        <v>4.7122043469678312</v>
      </c>
      <c r="AZ42" s="113">
        <f t="shared" si="29"/>
        <v>0.27272659288527912</v>
      </c>
      <c r="BA42" s="113">
        <f t="shared" si="29"/>
        <v>4.4500087190778617</v>
      </c>
      <c r="BB42" s="113">
        <f t="shared" si="29"/>
        <v>4.8178972514193319</v>
      </c>
      <c r="BC42" s="292">
        <f t="shared" si="29"/>
        <v>-13.772685077136044</v>
      </c>
      <c r="BD42" s="124"/>
      <c r="BE42" s="113">
        <v>-23.985485818134229</v>
      </c>
      <c r="BF42" s="34">
        <f t="shared" si="23"/>
        <v>11.778455132408084</v>
      </c>
      <c r="BG42" s="103">
        <f t="shared" si="24"/>
        <v>-16.634044257741614</v>
      </c>
      <c r="BH42" s="285"/>
      <c r="BI42" s="46">
        <v>0</v>
      </c>
      <c r="BJ42" s="46">
        <v>0</v>
      </c>
      <c r="BK42" s="46">
        <v>0</v>
      </c>
      <c r="BL42" s="46">
        <v>0</v>
      </c>
      <c r="BM42" s="46">
        <v>0</v>
      </c>
      <c r="BN42" s="46"/>
      <c r="BQ42" s="113">
        <v>-11.137306008478397</v>
      </c>
      <c r="BV42" s="98"/>
      <c r="BW42" s="249"/>
      <c r="BX42" s="249"/>
    </row>
    <row r="43" spans="1:76" s="320" customFormat="1">
      <c r="A43" s="317" t="s">
        <v>189</v>
      </c>
      <c r="B43" s="314" t="s">
        <v>237</v>
      </c>
      <c r="C43" s="165">
        <f t="shared" ref="C43:K43" si="30">C27+C35+C37-C42</f>
        <v>328.44460274360512</v>
      </c>
      <c r="D43" s="165">
        <f t="shared" si="30"/>
        <v>510.20359624881479</v>
      </c>
      <c r="E43" s="165">
        <f t="shared" si="30"/>
        <v>88.127242673786313</v>
      </c>
      <c r="F43" s="165">
        <f t="shared" si="30"/>
        <v>49.646788423618254</v>
      </c>
      <c r="G43" s="165">
        <f t="shared" si="30"/>
        <v>51.590894688379635</v>
      </c>
      <c r="H43" s="165">
        <f t="shared" si="30"/>
        <v>192.76800776363771</v>
      </c>
      <c r="I43" s="165">
        <f t="shared" si="30"/>
        <v>458.97528146530084</v>
      </c>
      <c r="J43" s="165">
        <f t="shared" si="30"/>
        <v>615.40731464579096</v>
      </c>
      <c r="K43" s="165">
        <f t="shared" si="30"/>
        <v>818.80462555937856</v>
      </c>
      <c r="L43" s="96">
        <f>L27+L35+L37-L42-L41</f>
        <v>169.17619770737437</v>
      </c>
      <c r="M43" s="96">
        <f>M27+M35+M37-M42-M41</f>
        <v>77.148977745719449</v>
      </c>
      <c r="N43" s="96">
        <f>SUM(AN43:AQ43)</f>
        <v>169.17621082746095</v>
      </c>
      <c r="O43" s="96">
        <f>SUM(AR43:AU43)</f>
        <v>77.149693885719046</v>
      </c>
      <c r="P43" s="165">
        <f t="shared" ref="P43:AN43" si="31">P27+P35+P37-P42</f>
        <v>16.473359122583894</v>
      </c>
      <c r="Q43" s="165">
        <f t="shared" si="31"/>
        <v>7.1453647092702504</v>
      </c>
      <c r="R43" s="165">
        <f t="shared" si="31"/>
        <v>35.494986582699013</v>
      </c>
      <c r="S43" s="165">
        <f t="shared" si="31"/>
        <v>-15.889214213243436</v>
      </c>
      <c r="T43" s="165">
        <f t="shared" si="31"/>
        <v>12.718317664371686</v>
      </c>
      <c r="U43" s="165">
        <f t="shared" si="31"/>
        <v>47.029534581698449</v>
      </c>
      <c r="V43" s="165">
        <f t="shared" si="31"/>
        <v>19.903356609395054</v>
      </c>
      <c r="W43" s="165">
        <f t="shared" si="31"/>
        <v>-28.060053206057415</v>
      </c>
      <c r="X43" s="165">
        <f t="shared" si="31"/>
        <v>12.567906746307051</v>
      </c>
      <c r="Y43" s="165">
        <f t="shared" si="31"/>
        <v>164.25489949965922</v>
      </c>
      <c r="Z43" s="165">
        <f t="shared" si="31"/>
        <v>10.012257843355977</v>
      </c>
      <c r="AA43" s="165">
        <f t="shared" si="31"/>
        <v>5.9329436743154043</v>
      </c>
      <c r="AB43" s="165">
        <f t="shared" si="31"/>
        <v>115.14172620416883</v>
      </c>
      <c r="AC43" s="165">
        <f t="shared" si="31"/>
        <v>168.26275926163643</v>
      </c>
      <c r="AD43" s="165">
        <f t="shared" si="31"/>
        <v>92.072470535511513</v>
      </c>
      <c r="AE43" s="165">
        <f t="shared" si="31"/>
        <v>83.498349144476762</v>
      </c>
      <c r="AF43" s="165">
        <f t="shared" si="31"/>
        <v>126.08852037309151</v>
      </c>
      <c r="AG43" s="165">
        <f t="shared" si="31"/>
        <v>86.099736375499901</v>
      </c>
      <c r="AH43" s="165">
        <f t="shared" si="31"/>
        <v>105.42944014664675</v>
      </c>
      <c r="AI43" s="165">
        <f t="shared" si="31"/>
        <v>297.78962044509763</v>
      </c>
      <c r="AJ43" s="165">
        <f t="shared" si="31"/>
        <v>184.32509943992466</v>
      </c>
      <c r="AK43" s="165">
        <f t="shared" si="31"/>
        <v>258.52872780109504</v>
      </c>
      <c r="AL43" s="165">
        <f t="shared" si="31"/>
        <v>306.92879898313072</v>
      </c>
      <c r="AM43" s="165">
        <f t="shared" si="31"/>
        <v>69.021999335228571</v>
      </c>
      <c r="AN43" s="165">
        <f t="shared" si="31"/>
        <v>117.24147964655474</v>
      </c>
      <c r="AO43" s="165">
        <v>71.781541319448621</v>
      </c>
      <c r="AP43" s="165">
        <v>27.195271638221129</v>
      </c>
      <c r="AQ43" s="165">
        <f>AQ27+AQ35+AQ37-AQ42-AQ41</f>
        <v>-47.042081776763524</v>
      </c>
      <c r="AR43" s="165">
        <f>AR27+AR35+AR37-AR42-AR41</f>
        <v>18.243248943375928</v>
      </c>
      <c r="AS43" s="165">
        <f>AS27+AS35+AS37-AS42-AS41</f>
        <v>4.6717527957163192</v>
      </c>
      <c r="AT43" s="165">
        <f>AT27+AT35+AT37-AT42</f>
        <v>12.126996756198476</v>
      </c>
      <c r="AU43" s="276">
        <f>AU27+AU35+AU37-AU42</f>
        <v>42.107695390428319</v>
      </c>
      <c r="AV43" s="98"/>
      <c r="AW43" s="166">
        <f t="shared" ref="AW43:BC43" si="32">AW27+AW35+AW37-AW42</f>
        <v>283.4044833660746</v>
      </c>
      <c r="AX43" s="166">
        <f t="shared" si="32"/>
        <v>175.57081291813947</v>
      </c>
      <c r="AY43" s="166">
        <f t="shared" si="32"/>
        <v>212.18825674859147</v>
      </c>
      <c r="AZ43" s="166">
        <f t="shared" si="32"/>
        <v>403.21905789719949</v>
      </c>
      <c r="BA43" s="166">
        <f t="shared" si="32"/>
        <v>442.85382724101976</v>
      </c>
      <c r="BB43" s="166">
        <f t="shared" si="32"/>
        <v>375.95079831835926</v>
      </c>
      <c r="BC43" s="276">
        <f t="shared" si="32"/>
        <v>191.91536249003539</v>
      </c>
      <c r="BD43" s="167"/>
      <c r="BE43" s="166">
        <v>216.21829260422447</v>
      </c>
      <c r="BF43" s="318">
        <f t="shared" si="23"/>
        <v>395.79760845690168</v>
      </c>
      <c r="BG43" s="319">
        <f t="shared" si="24"/>
        <v>-74.081502285169194</v>
      </c>
      <c r="BH43" s="285"/>
      <c r="BI43" s="46">
        <v>0</v>
      </c>
      <c r="BJ43" s="46">
        <v>0</v>
      </c>
      <c r="BK43" s="46">
        <v>0</v>
      </c>
      <c r="BL43" s="46">
        <v>0</v>
      </c>
      <c r="BM43" s="46">
        <v>0</v>
      </c>
      <c r="BN43" s="46"/>
      <c r="BQ43" s="166">
        <v>27.195261885126886</v>
      </c>
      <c r="BV43" s="98"/>
      <c r="BW43" s="249"/>
      <c r="BX43" s="249"/>
    </row>
    <row r="44" spans="1:76">
      <c r="A44" s="138" t="s">
        <v>195</v>
      </c>
      <c r="B44" s="309" t="s">
        <v>196</v>
      </c>
      <c r="C44" s="148">
        <f>(C43+C30)/C31*C8</f>
        <v>2.4556442199855861</v>
      </c>
      <c r="D44" s="148">
        <f>(D43+D30)/D31*D8</f>
        <v>3.2839964697484754</v>
      </c>
      <c r="E44" s="148">
        <f>'Historical Financials THB_EN'!E44</f>
        <v>0.56917630280227949</v>
      </c>
      <c r="F44" s="148">
        <f>(F43+F30)/F31*F8</f>
        <v>0.31689955041870521</v>
      </c>
      <c r="G44" s="148">
        <f>(G43+G30)/G31*G8</f>
        <v>0.31102564067742117</v>
      </c>
      <c r="H44" s="148">
        <f>(H43+H30)/H31*H8</f>
        <v>1.1547499834314743</v>
      </c>
      <c r="I44" s="148">
        <f>'Historical Financials THB_EN'!I44</f>
        <v>3.1462915936106399</v>
      </c>
      <c r="J44" s="148">
        <f>'Historical Financials THB_EN'!J44</f>
        <v>3.9783514879701531</v>
      </c>
      <c r="K44" s="148">
        <f>'Historical Financials THB_EN'!K44</f>
        <v>4.6113319058785187</v>
      </c>
      <c r="L44" s="149">
        <f>'Historical Financials THB_EN'!L44</f>
        <v>0.76043576575168381</v>
      </c>
      <c r="M44" s="149">
        <f>'Historical Financials THB_EN'!M44</f>
        <v>0.29662332938545727</v>
      </c>
      <c r="N44" s="149">
        <f>'Historical Financials THB_EN'!N44</f>
        <v>0.76043576575168381</v>
      </c>
      <c r="O44" s="149">
        <f>'Historical Financials THB_EN'!O44</f>
        <v>0.29662332938545727</v>
      </c>
      <c r="P44" s="148">
        <f>'Historical Financials THB_EN'!P44</f>
        <v>0.10195924313969945</v>
      </c>
      <c r="Q44" s="148">
        <f>'Historical Financials THB_EN'!Q44</f>
        <v>4.4509256568561736E-2</v>
      </c>
      <c r="R44" s="148">
        <f>'Historical Financials THB_EN'!R44</f>
        <v>0.22644781946622444</v>
      </c>
      <c r="S44" s="148">
        <f>'Historical Financials THB_EN'!S44</f>
        <v>-9.7512866471400228E-2</v>
      </c>
      <c r="T44" s="148">
        <f>'Historical Financials THB_EN'!T44</f>
        <v>8.6290604498582488E-2</v>
      </c>
      <c r="U44" s="148">
        <f>'Historical Financials THB_EN'!U44</f>
        <v>0.31783126151052438</v>
      </c>
      <c r="V44" s="148">
        <f>'Historical Financials THB_EN'!V44</f>
        <v>0.13187479062511712</v>
      </c>
      <c r="W44" s="148">
        <f>'Historical Financials THB_EN'!W44</f>
        <v>-0.22510488293762621</v>
      </c>
      <c r="X44" s="148">
        <f>'Historical Financials THB_EN'!X44</f>
        <v>3.1445169830443424E-2</v>
      </c>
      <c r="Y44" s="148">
        <f>'Historical Financials THB_EN'!Y44</f>
        <v>1.0708623834761568</v>
      </c>
      <c r="Z44" s="148">
        <f>'Historical Financials THB_EN'!Z44</f>
        <v>4.4596534064234715E-2</v>
      </c>
      <c r="AA44" s="148">
        <f>'Historical Financials THB_EN'!AA44</f>
        <v>7.8461432277453381E-3</v>
      </c>
      <c r="AB44" s="148">
        <f>'Historical Financials THB_EN'!AB44</f>
        <v>0.79822939179106611</v>
      </c>
      <c r="AC44" s="148">
        <f>'Historical Financials THB_EN'!AC44</f>
        <v>1.1817349343503296</v>
      </c>
      <c r="AD44" s="148">
        <f>'Historical Financials THB_EN'!AD44</f>
        <v>0.60647385488038252</v>
      </c>
      <c r="AE44" s="148">
        <f>'Historical Financials THB_EN'!AE44</f>
        <v>0.55989857631495754</v>
      </c>
      <c r="AF44" s="148">
        <f>'Historical Financials THB_EN'!AF44</f>
        <v>0.86566511300965976</v>
      </c>
      <c r="AG44" s="148">
        <f>'Historical Financials THB_EN'!AG44</f>
        <v>0.55569591405874119</v>
      </c>
      <c r="AH44" s="148">
        <f>'Historical Financials THB_EN'!AH44</f>
        <v>0.64247234001008913</v>
      </c>
      <c r="AI44" s="148">
        <f>'Historical Financials THB_EN'!AI44</f>
        <v>1.9145181208916631</v>
      </c>
      <c r="AJ44" s="148">
        <f>'Historical Financials THB_EN'!AJ44</f>
        <v>1.039280442845081</v>
      </c>
      <c r="AK44" s="148">
        <f>'Historical Financials THB_EN'!AK44</f>
        <v>1.45</v>
      </c>
      <c r="AL44" s="148">
        <f>'Historical Financials THB_EN'!AL44</f>
        <v>1.7528168595482341</v>
      </c>
      <c r="AM44" s="148">
        <f>'Historical Financials THB_EN'!AM44</f>
        <v>0.36923460348520321</v>
      </c>
      <c r="AN44" s="148">
        <f>'Historical Financials THB_EN'!AN44</f>
        <v>0.61426078518916916</v>
      </c>
      <c r="AO44" s="148">
        <f>'Historical Financials THB_EN'!AO44</f>
        <v>0.35716913966110292</v>
      </c>
      <c r="AP44" s="148">
        <f>'Historical Financials THB_EN'!AP44</f>
        <v>9.4078962817602016E-2</v>
      </c>
      <c r="AQ44" s="148">
        <f>'Historical Financials THB_EN'!AQ44</f>
        <v>-0.30507312191619013</v>
      </c>
      <c r="AR44" s="148">
        <f>'Historical Financials THB_EN'!AR44</f>
        <v>6.8912359726259489E-2</v>
      </c>
      <c r="AS44" s="148">
        <f>'Historical Financials THB_EN'!AS44</f>
        <v>-5.9608310418917199E-3</v>
      </c>
      <c r="AT44" s="148">
        <f>'Historical Financials THB_EN'!AT44</f>
        <v>3.4024772559741678E-2</v>
      </c>
      <c r="AU44" s="265">
        <f>'Historical Financials THB_EN'!AU44</f>
        <v>0.19964702814134783</v>
      </c>
      <c r="AW44" s="151">
        <f>AB44+AC44</f>
        <v>1.9799643261413957</v>
      </c>
      <c r="AX44" s="151">
        <f>AD44+AE44</f>
        <v>1.1663724311953401</v>
      </c>
      <c r="AY44" s="151">
        <f>AF44+AG44</f>
        <v>1.421361027068401</v>
      </c>
      <c r="AZ44" s="151">
        <f>AH44+AI44</f>
        <v>2.5569904609017522</v>
      </c>
      <c r="BA44" s="151">
        <f>AJ44+AK44</f>
        <v>2.489280442845081</v>
      </c>
      <c r="BB44" s="151">
        <f>AL44+AM44</f>
        <v>2.1220514630334373</v>
      </c>
      <c r="BC44" s="265">
        <f>AO44+AN44</f>
        <v>0.97142992485027202</v>
      </c>
      <c r="BD44" s="174"/>
      <c r="BE44" s="174"/>
      <c r="BF44" s="34">
        <f t="shared" si="23"/>
        <v>2.3330456221320253</v>
      </c>
      <c r="BG44" s="103">
        <f t="shared" si="24"/>
        <v>-0.4446659597996776</v>
      </c>
      <c r="BI44" s="46">
        <v>0</v>
      </c>
      <c r="BJ44" s="46">
        <v>-7.3304695646925211E-11</v>
      </c>
      <c r="BK44" s="46">
        <v>0</v>
      </c>
      <c r="BL44" s="46">
        <v>0</v>
      </c>
      <c r="BM44" s="46">
        <v>-1.0440843802417277E-3</v>
      </c>
      <c r="BN44" s="46"/>
      <c r="BQ44" s="151">
        <f>'Historical Financials THB_EN'!BO44</f>
        <v>9.4078907882358606E-2</v>
      </c>
      <c r="BW44" s="249"/>
      <c r="BX44" s="249"/>
    </row>
    <row r="45" spans="1:76" s="237" customFormat="1" ht="26">
      <c r="A45" s="80" t="s">
        <v>203</v>
      </c>
      <c r="B45" s="271"/>
      <c r="C45" s="82"/>
      <c r="D45" s="82"/>
      <c r="E45" s="82"/>
      <c r="F45" s="82"/>
      <c r="G45" s="82"/>
      <c r="H45" s="82"/>
      <c r="I45" s="82"/>
      <c r="J45" s="82"/>
      <c r="K45" s="82"/>
      <c r="L45" s="83"/>
      <c r="M45" s="83"/>
      <c r="N45" s="83"/>
      <c r="O45" s="83"/>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272"/>
      <c r="AW45" s="155"/>
      <c r="AX45" s="155"/>
      <c r="AY45" s="155"/>
      <c r="AZ45" s="155"/>
      <c r="BA45" s="155"/>
      <c r="BB45" s="155"/>
      <c r="BC45" s="311"/>
      <c r="BD45" s="156"/>
      <c r="BE45" s="156"/>
      <c r="BF45" s="33"/>
      <c r="BG45" s="30"/>
      <c r="BH45" s="30"/>
      <c r="BI45" s="46">
        <v>0</v>
      </c>
      <c r="BJ45" s="46">
        <v>0</v>
      </c>
      <c r="BK45" s="46">
        <v>0</v>
      </c>
      <c r="BL45" s="46">
        <v>0</v>
      </c>
      <c r="BM45" s="46">
        <v>0</v>
      </c>
      <c r="BN45" s="46"/>
      <c r="BQ45" s="155"/>
      <c r="BW45" s="249"/>
      <c r="BX45" s="249"/>
    </row>
    <row r="46" spans="1:76">
      <c r="A46" s="35" t="s">
        <v>204</v>
      </c>
      <c r="B46" s="240" t="s">
        <v>237</v>
      </c>
      <c r="C46" s="88">
        <v>1063.5693983344004</v>
      </c>
      <c r="D46" s="88">
        <v>1935.7424142979755</v>
      </c>
      <c r="E46" s="88">
        <v>2632.2327269878165</v>
      </c>
      <c r="F46" s="88">
        <f>S46</f>
        <v>2598.4978789282495</v>
      </c>
      <c r="G46" s="88">
        <f>W46</f>
        <v>2223.5102952847651</v>
      </c>
      <c r="H46" s="88">
        <f>AA46</f>
        <v>2316.6943577750317</v>
      </c>
      <c r="I46" s="88">
        <v>2849.6665987546994</v>
      </c>
      <c r="J46" s="88">
        <v>2930.9189771395522</v>
      </c>
      <c r="K46" s="88">
        <f>AM46</f>
        <v>4214.6460730112349</v>
      </c>
      <c r="L46" s="122">
        <f>AQ46</f>
        <v>4873.3586920474909</v>
      </c>
      <c r="M46" s="122">
        <f>AU46</f>
        <v>7056.6217444427066</v>
      </c>
      <c r="N46" s="122">
        <f>AQ46</f>
        <v>4873.3586920474909</v>
      </c>
      <c r="O46" s="122">
        <f>AU46</f>
        <v>7056.6217444427066</v>
      </c>
      <c r="P46" s="88">
        <v>2755.2007096917278</v>
      </c>
      <c r="Q46" s="88">
        <v>2618.7699464453808</v>
      </c>
      <c r="R46" s="88">
        <v>2600.4895717521431</v>
      </c>
      <c r="S46" s="88">
        <v>2598.4978789282495</v>
      </c>
      <c r="T46" s="88">
        <v>2554.4005215268535</v>
      </c>
      <c r="U46" s="88">
        <v>2535.1896548937025</v>
      </c>
      <c r="V46" s="88">
        <v>2479.0044811473567</v>
      </c>
      <c r="W46" s="88">
        <v>2223.5102952847651</v>
      </c>
      <c r="X46" s="88">
        <v>2212.8338622147603</v>
      </c>
      <c r="Y46" s="88">
        <v>2339.7914552292591</v>
      </c>
      <c r="Z46" s="88">
        <v>2337.0495138797241</v>
      </c>
      <c r="AA46" s="88">
        <v>2316.6943577750317</v>
      </c>
      <c r="AB46" s="88">
        <v>2850.6824218483962</v>
      </c>
      <c r="AC46" s="88">
        <v>3040.1814088606661</v>
      </c>
      <c r="AD46" s="88">
        <v>2862.4568370514035</v>
      </c>
      <c r="AE46" s="88">
        <f>I46</f>
        <v>2849.6665987546994</v>
      </c>
      <c r="AF46" s="88">
        <v>2859.2447336872751</v>
      </c>
      <c r="AG46" s="88">
        <f>'Historical Financials THB_EN'!AG46/AG$9</f>
        <v>3139.6323424070347</v>
      </c>
      <c r="AH46" s="88">
        <f>'Historical Financials THB_EN'!AH46/AH$9</f>
        <v>2780.0815442154849</v>
      </c>
      <c r="AI46" s="88">
        <f>J46</f>
        <v>2930.9189771395522</v>
      </c>
      <c r="AJ46" s="88">
        <f>'Historical Financials THB_EN'!AJ46/AJ$9</f>
        <v>2904.9936282891158</v>
      </c>
      <c r="AK46" s="88">
        <f>'Historical Financials THB_EN'!AK46/AK$9</f>
        <v>3423.4253117537805</v>
      </c>
      <c r="AL46" s="88">
        <f>'Historical Financials THB_EN'!AL46/AL$9</f>
        <v>3634.7212296260641</v>
      </c>
      <c r="AM46" s="88">
        <f>'Historical Financials THB_EN'!AM46/AM$9</f>
        <v>4214.6460730112349</v>
      </c>
      <c r="AN46" s="88">
        <f>'Historical Financials THB_EN'!AN46/AN$9</f>
        <v>4603.1892668420742</v>
      </c>
      <c r="AO46" s="88">
        <f>'Historical Financials THB_EN'!AO46/AO$9</f>
        <v>4726.6436705340502</v>
      </c>
      <c r="AP46" s="88">
        <f>'Historical Financials THB_EN'!AP46/AP$9</f>
        <v>4685.7961748044427</v>
      </c>
      <c r="AQ46" s="88">
        <f>'Historical Financials THB_EN'!AQ46/AQ$9</f>
        <v>4873.3586920474909</v>
      </c>
      <c r="AR46" s="88">
        <v>7175.1602643918814</v>
      </c>
      <c r="AS46" s="88">
        <v>7275.0201841990265</v>
      </c>
      <c r="AT46" s="88">
        <v>6986.5239324149743</v>
      </c>
      <c r="AU46" s="278">
        <v>7056.6217444427066</v>
      </c>
      <c r="AW46" s="128">
        <f>AC46</f>
        <v>3040.1814088606661</v>
      </c>
      <c r="AX46" s="128">
        <f>AE46</f>
        <v>2849.6665987546994</v>
      </c>
      <c r="AY46" s="128">
        <f>AG46</f>
        <v>3139.6323424070347</v>
      </c>
      <c r="AZ46" s="128">
        <f>AI46</f>
        <v>2930.9189771395522</v>
      </c>
      <c r="BA46" s="128">
        <f>AK46</f>
        <v>3423.4253117537805</v>
      </c>
      <c r="BB46" s="128">
        <f>AM46</f>
        <v>4214.6460730112349</v>
      </c>
      <c r="BC46" s="278">
        <f>AO46</f>
        <v>4726.6436705340502</v>
      </c>
      <c r="BD46" s="124"/>
      <c r="BE46" s="124"/>
      <c r="BF46" s="123"/>
      <c r="BI46" s="46">
        <v>0</v>
      </c>
      <c r="BJ46" s="46">
        <v>0</v>
      </c>
      <c r="BK46" s="46">
        <v>0</v>
      </c>
      <c r="BL46" s="46">
        <v>0</v>
      </c>
      <c r="BM46" s="46">
        <v>0</v>
      </c>
      <c r="BN46" s="46"/>
      <c r="BQ46" s="128">
        <f>'Historical Financials THB_EN'!BO46/BQ$9</f>
        <v>4623.0681324141369</v>
      </c>
      <c r="BW46" s="249"/>
      <c r="BX46" s="249"/>
    </row>
    <row r="47" spans="1:76">
      <c r="A47" s="35" t="s">
        <v>205</v>
      </c>
      <c r="B47" s="240" t="s">
        <v>237</v>
      </c>
      <c r="C47" s="115">
        <v>-67.128117195610145</v>
      </c>
      <c r="D47" s="115">
        <v>-556.41251078185746</v>
      </c>
      <c r="E47" s="115">
        <v>-151.18172494757499</v>
      </c>
      <c r="F47" s="115">
        <f>S47</f>
        <v>-132.62980785718821</v>
      </c>
      <c r="G47" s="115">
        <f>W47</f>
        <v>-322.72645465336285</v>
      </c>
      <c r="H47" s="115">
        <f>AA47</f>
        <v>-118.37631014955925</v>
      </c>
      <c r="I47" s="115">
        <v>-127.74053816603856</v>
      </c>
      <c r="J47" s="115">
        <v>-208.62468194294127</v>
      </c>
      <c r="K47" s="115">
        <f>AM47</f>
        <v>-164.99813343546535</v>
      </c>
      <c r="L47" s="114">
        <f>'Historical Financials THB_EN'!L47/L$9</f>
        <v>-353.39343048884922</v>
      </c>
      <c r="M47" s="114">
        <f>'Historical Financials THB_EN'!M47/M$9</f>
        <v>-655.24005393241214</v>
      </c>
      <c r="N47" s="114">
        <f>AQ47</f>
        <v>-353.39343048884922</v>
      </c>
      <c r="O47" s="114">
        <f>AU47</f>
        <v>-655.24005393241202</v>
      </c>
      <c r="P47" s="115">
        <v>-195.01509800911001</v>
      </c>
      <c r="Q47" s="115">
        <v>-141.96758353340883</v>
      </c>
      <c r="R47" s="115">
        <v>-120.39955689287783</v>
      </c>
      <c r="S47" s="115">
        <v>-132.62980785718821</v>
      </c>
      <c r="T47" s="115">
        <v>-139.25787045133606</v>
      </c>
      <c r="U47" s="115">
        <v>-124.21587647460319</v>
      </c>
      <c r="V47" s="115">
        <v>-117.66884285003916</v>
      </c>
      <c r="W47" s="115">
        <v>-322.72645465336285</v>
      </c>
      <c r="X47" s="115">
        <v>-438.08932786371599</v>
      </c>
      <c r="Y47" s="115">
        <v>-178.60023268445676</v>
      </c>
      <c r="Z47" s="115">
        <v>-145.6794321221733</v>
      </c>
      <c r="AA47" s="115">
        <v>-118.37631014955925</v>
      </c>
      <c r="AB47" s="115">
        <v>-222.29023211204236</v>
      </c>
      <c r="AC47" s="115">
        <v>-131.13215291958275</v>
      </c>
      <c r="AD47" s="115">
        <v>-117.91280779872186</v>
      </c>
      <c r="AE47" s="115">
        <f>I47</f>
        <v>-127.74053816603856</v>
      </c>
      <c r="AF47" s="115">
        <v>-148.85322727917497</v>
      </c>
      <c r="AG47" s="115">
        <f>'Historical Financials THB_EN'!AG47/AG$9</f>
        <v>-162.27773438768952</v>
      </c>
      <c r="AH47" s="115">
        <f>'Historical Financials THB_EN'!AH47/AH$9</f>
        <v>-136.56332913967901</v>
      </c>
      <c r="AI47" s="115">
        <f>J47</f>
        <v>-208.62468194294127</v>
      </c>
      <c r="AJ47" s="115">
        <f>'Historical Financials THB_EN'!AJ47/AJ$9</f>
        <v>-422.83941268229989</v>
      </c>
      <c r="AK47" s="115">
        <f>'Historical Financials THB_EN'!AK47/AK$9</f>
        <v>-683.28699552762225</v>
      </c>
      <c r="AL47" s="115">
        <f>'Historical Financials THB_EN'!AL47/AL$9</f>
        <v>-348.17575645159343</v>
      </c>
      <c r="AM47" s="115">
        <f>'Historical Financials THB_EN'!AM47/AM$9</f>
        <v>-164.99813343546535</v>
      </c>
      <c r="AN47" s="115">
        <f>'Historical Financials THB_EN'!AN47/AN$9</f>
        <v>-206.54966611200265</v>
      </c>
      <c r="AO47" s="115">
        <f>'Historical Financials THB_EN'!AO47/AO$9</f>
        <v>-269.82477111956536</v>
      </c>
      <c r="AP47" s="115">
        <f>'Historical Financials THB_EN'!AP47/AP$9</f>
        <v>-358.55457687411479</v>
      </c>
      <c r="AQ47" s="115">
        <f>'Historical Financials THB_EN'!AQ47/AQ$9</f>
        <v>-353.39343048884922</v>
      </c>
      <c r="AR47" s="115">
        <v>-648.69267995072823</v>
      </c>
      <c r="AS47" s="115">
        <v>-749.19166754081891</v>
      </c>
      <c r="AT47" s="115">
        <v>-611.91570911544409</v>
      </c>
      <c r="AU47" s="292">
        <v>-655.24005393241202</v>
      </c>
      <c r="AW47" s="113">
        <f>AC47</f>
        <v>-131.13215291958275</v>
      </c>
      <c r="AX47" s="113">
        <f>AE47</f>
        <v>-127.74053816603856</v>
      </c>
      <c r="AY47" s="113">
        <f>AG47</f>
        <v>-162.27773438768952</v>
      </c>
      <c r="AZ47" s="113">
        <f>AI47</f>
        <v>-208.62468194294127</v>
      </c>
      <c r="BA47" s="113">
        <f>AK47</f>
        <v>-683.28699552762225</v>
      </c>
      <c r="BB47" s="113">
        <f>AM47</f>
        <v>-164.99813343546535</v>
      </c>
      <c r="BC47" s="292">
        <f>AO47</f>
        <v>-269.82477111956536</v>
      </c>
      <c r="BD47" s="124"/>
      <c r="BE47" s="124"/>
      <c r="BF47" s="123"/>
      <c r="BI47" s="46">
        <v>0</v>
      </c>
      <c r="BJ47" s="46">
        <v>0</v>
      </c>
      <c r="BK47" s="46">
        <v>0</v>
      </c>
      <c r="BL47" s="46">
        <v>0</v>
      </c>
      <c r="BM47" s="46">
        <v>0</v>
      </c>
      <c r="BN47" s="46"/>
      <c r="BQ47" s="113">
        <f>'Historical Financials THB_EN'!BO47/BQ$9</f>
        <v>-368.27032237459156</v>
      </c>
      <c r="BW47" s="249"/>
      <c r="BX47" s="249"/>
    </row>
    <row r="48" spans="1:76" s="141" customFormat="1">
      <c r="A48" s="138" t="s">
        <v>206</v>
      </c>
      <c r="B48" s="309" t="s">
        <v>237</v>
      </c>
      <c r="C48" s="321">
        <f t="shared" ref="C48:AU48" si="33">C46+C47</f>
        <v>996.44128113879026</v>
      </c>
      <c r="D48" s="321">
        <f t="shared" si="33"/>
        <v>1379.3299035161181</v>
      </c>
      <c r="E48" s="321">
        <f t="shared" si="33"/>
        <v>2481.0510020402417</v>
      </c>
      <c r="F48" s="321">
        <f t="shared" si="33"/>
        <v>2465.8680710710614</v>
      </c>
      <c r="G48" s="147">
        <f t="shared" si="33"/>
        <v>1900.7838406314022</v>
      </c>
      <c r="H48" s="147">
        <f t="shared" si="33"/>
        <v>2198.3180476254724</v>
      </c>
      <c r="I48" s="88">
        <f t="shared" si="33"/>
        <v>2721.9260605886607</v>
      </c>
      <c r="J48" s="88">
        <f t="shared" si="33"/>
        <v>2722.2942951966111</v>
      </c>
      <c r="K48" s="88">
        <f t="shared" si="33"/>
        <v>4049.6479395757697</v>
      </c>
      <c r="L48" s="122">
        <f t="shared" si="33"/>
        <v>4519.9652615586419</v>
      </c>
      <c r="M48" s="122">
        <f t="shared" si="33"/>
        <v>6401.381690510294</v>
      </c>
      <c r="N48" s="122">
        <f t="shared" si="33"/>
        <v>4519.9652615586419</v>
      </c>
      <c r="O48" s="122">
        <f t="shared" si="33"/>
        <v>6401.3816905102949</v>
      </c>
      <c r="P48" s="321">
        <f t="shared" si="33"/>
        <v>2560.1856116826179</v>
      </c>
      <c r="Q48" s="321">
        <f t="shared" si="33"/>
        <v>2476.8023629119721</v>
      </c>
      <c r="R48" s="321">
        <f t="shared" si="33"/>
        <v>2480.0900148592655</v>
      </c>
      <c r="S48" s="321">
        <f t="shared" si="33"/>
        <v>2465.8680710710614</v>
      </c>
      <c r="T48" s="321">
        <f t="shared" si="33"/>
        <v>2415.1426510755173</v>
      </c>
      <c r="U48" s="321">
        <f t="shared" si="33"/>
        <v>2410.9737784190993</v>
      </c>
      <c r="V48" s="321">
        <f t="shared" si="33"/>
        <v>2361.3356382973175</v>
      </c>
      <c r="W48" s="321">
        <f t="shared" si="33"/>
        <v>1900.7838406314022</v>
      </c>
      <c r="X48" s="321">
        <f>X46+X47</f>
        <v>1774.7445343510444</v>
      </c>
      <c r="Y48" s="321">
        <f t="shared" si="33"/>
        <v>2161.1912225448023</v>
      </c>
      <c r="Z48" s="321">
        <f t="shared" si="33"/>
        <v>2191.3700817575509</v>
      </c>
      <c r="AA48" s="321">
        <f t="shared" si="33"/>
        <v>2198.3180476254724</v>
      </c>
      <c r="AB48" s="321">
        <f t="shared" si="33"/>
        <v>2628.3921897363539</v>
      </c>
      <c r="AC48" s="321">
        <f t="shared" si="33"/>
        <v>2909.0492559410832</v>
      </c>
      <c r="AD48" s="321">
        <f t="shared" si="33"/>
        <v>2744.5440292526814</v>
      </c>
      <c r="AE48" s="321">
        <f t="shared" si="33"/>
        <v>2721.9260605886607</v>
      </c>
      <c r="AF48" s="321">
        <f t="shared" si="33"/>
        <v>2710.3915064081002</v>
      </c>
      <c r="AG48" s="321">
        <f t="shared" si="33"/>
        <v>2977.3546080193451</v>
      </c>
      <c r="AH48" s="321">
        <f t="shared" si="33"/>
        <v>2643.518215075806</v>
      </c>
      <c r="AI48" s="321">
        <f t="shared" si="33"/>
        <v>2722.2942951966111</v>
      </c>
      <c r="AJ48" s="147">
        <f t="shared" si="33"/>
        <v>2482.1542156068158</v>
      </c>
      <c r="AK48" s="147">
        <f t="shared" si="33"/>
        <v>2740.1383162261582</v>
      </c>
      <c r="AL48" s="147">
        <f t="shared" si="33"/>
        <v>3286.5454731744708</v>
      </c>
      <c r="AM48" s="147">
        <f t="shared" si="33"/>
        <v>4049.6479395757697</v>
      </c>
      <c r="AN48" s="147">
        <f t="shared" si="33"/>
        <v>4396.6396007300718</v>
      </c>
      <c r="AO48" s="147">
        <f t="shared" si="33"/>
        <v>4456.8188994144848</v>
      </c>
      <c r="AP48" s="147">
        <f t="shared" si="33"/>
        <v>4327.2415979303278</v>
      </c>
      <c r="AQ48" s="147">
        <f t="shared" si="33"/>
        <v>4519.9652615586419</v>
      </c>
      <c r="AR48" s="147">
        <f t="shared" si="33"/>
        <v>6526.4675844411531</v>
      </c>
      <c r="AS48" s="147">
        <f t="shared" si="33"/>
        <v>6525.8285166582073</v>
      </c>
      <c r="AT48" s="147">
        <f t="shared" si="33"/>
        <v>6374.6082232995304</v>
      </c>
      <c r="AU48" s="322">
        <f t="shared" si="33"/>
        <v>6401.3816905102949</v>
      </c>
      <c r="AW48" s="128">
        <f t="shared" ref="AW48:BC48" si="34">AW46+AW47</f>
        <v>2909.0492559410832</v>
      </c>
      <c r="AX48" s="128">
        <f t="shared" si="34"/>
        <v>2721.9260605886607</v>
      </c>
      <c r="AY48" s="128">
        <f t="shared" si="34"/>
        <v>2977.3546080193451</v>
      </c>
      <c r="AZ48" s="128">
        <f t="shared" si="34"/>
        <v>2722.2942951966111</v>
      </c>
      <c r="BA48" s="128">
        <f t="shared" si="34"/>
        <v>2740.1383162261582</v>
      </c>
      <c r="BB48" s="128">
        <f t="shared" si="34"/>
        <v>4049.6479395757697</v>
      </c>
      <c r="BC48" s="278">
        <f t="shared" si="34"/>
        <v>4456.8188994144848</v>
      </c>
      <c r="BD48" s="124"/>
      <c r="BE48" s="124"/>
      <c r="BF48" s="123"/>
      <c r="BG48" s="323"/>
      <c r="BH48" s="323"/>
      <c r="BI48" s="46">
        <v>0</v>
      </c>
      <c r="BJ48" s="46">
        <v>0</v>
      </c>
      <c r="BK48" s="46">
        <v>0</v>
      </c>
      <c r="BL48" s="46">
        <v>0</v>
      </c>
      <c r="BM48" s="46">
        <v>0</v>
      </c>
      <c r="BN48" s="46"/>
      <c r="BQ48" s="128">
        <f>BQ46+BQ47</f>
        <v>4254.7978100395458</v>
      </c>
      <c r="BW48" s="249"/>
      <c r="BX48" s="249"/>
    </row>
    <row r="49" spans="1:76" s="141" customFormat="1">
      <c r="A49" s="138" t="s">
        <v>207</v>
      </c>
      <c r="B49" s="309" t="s">
        <v>237</v>
      </c>
      <c r="C49" s="324">
        <v>0</v>
      </c>
      <c r="D49" s="324">
        <v>-211.16272025041653</v>
      </c>
      <c r="E49" s="324">
        <v>-161.18537423386283</v>
      </c>
      <c r="F49" s="324">
        <v>-241.44668673964452</v>
      </c>
      <c r="G49" s="324">
        <v>-140.84773837332767</v>
      </c>
      <c r="H49" s="324">
        <v>-333.5626514627279</v>
      </c>
      <c r="I49" s="115">
        <v>-460.22345950594274</v>
      </c>
      <c r="J49" s="115">
        <v>-763.50424512640961</v>
      </c>
      <c r="K49" s="115">
        <f>AM49</f>
        <v>-1219.6714433149548</v>
      </c>
      <c r="L49" s="114">
        <f>AQ49</f>
        <v>-1480.6400341223161</v>
      </c>
      <c r="M49" s="114">
        <f>AU49</f>
        <v>-823.87740970992422</v>
      </c>
      <c r="N49" s="114">
        <f>AQ49</f>
        <v>-1480.6400341223161</v>
      </c>
      <c r="O49" s="114">
        <f>AU49</f>
        <v>-823.87740970992422</v>
      </c>
      <c r="P49" s="115">
        <v>-242.3212256203262</v>
      </c>
      <c r="Q49" s="115">
        <v>-214.48520027858265</v>
      </c>
      <c r="R49" s="115">
        <v>-213.60532690029788</v>
      </c>
      <c r="S49" s="115">
        <v>-241.44668673964452</v>
      </c>
      <c r="T49" s="115">
        <v>-171.2796658378407</v>
      </c>
      <c r="U49" s="115">
        <v>-190.69977689433802</v>
      </c>
      <c r="V49" s="115">
        <v>-191.15091757713918</v>
      </c>
      <c r="W49" s="115">
        <v>-140.84773837332767</v>
      </c>
      <c r="X49" s="115">
        <v>-158.4401273867947</v>
      </c>
      <c r="Y49" s="115">
        <v>-164.86540101967236</v>
      </c>
      <c r="Z49" s="115">
        <v>-289.49960206223273</v>
      </c>
      <c r="AA49" s="115">
        <v>-333.5626514627279</v>
      </c>
      <c r="AB49" s="115">
        <v>-786.55493582431984</v>
      </c>
      <c r="AC49" s="115">
        <v>-399.15898992215205</v>
      </c>
      <c r="AD49" s="115">
        <v>-411.0314744641708</v>
      </c>
      <c r="AE49" s="115">
        <f>I49</f>
        <v>-460.22345950594274</v>
      </c>
      <c r="AF49" s="115">
        <v>-534.73513935664118</v>
      </c>
      <c r="AG49" s="115">
        <f>'Historical Financials THB_EN'!AG49/AG$9</f>
        <v>-635.24047623140677</v>
      </c>
      <c r="AH49" s="115">
        <f>'Historical Financials THB_EN'!AH49/AH$9</f>
        <v>-753.3090489339852</v>
      </c>
      <c r="AI49" s="115">
        <f>J49</f>
        <v>-763.50424512640961</v>
      </c>
      <c r="AJ49" s="115">
        <f>'Historical Financials THB_EN'!AJ49/AJ$9</f>
        <v>-872.06953866703179</v>
      </c>
      <c r="AK49" s="115">
        <v>-795.24536922623543</v>
      </c>
      <c r="AL49" s="115">
        <v>-842.903357179512</v>
      </c>
      <c r="AM49" s="115">
        <v>-1219.6714433149548</v>
      </c>
      <c r="AN49" s="115">
        <v>-1289.4496604730332</v>
      </c>
      <c r="AO49" s="115">
        <v>-1387.9380833762311</v>
      </c>
      <c r="AP49" s="115">
        <v>-1465.8802899712477</v>
      </c>
      <c r="AQ49" s="115">
        <v>-1480.6400341223161</v>
      </c>
      <c r="AR49" s="115">
        <v>-603.24041696056861</v>
      </c>
      <c r="AS49" s="115">
        <v>-729.34762845160276</v>
      </c>
      <c r="AT49" s="115">
        <v>-725.49304871123275</v>
      </c>
      <c r="AU49" s="292">
        <v>-823.87740970992422</v>
      </c>
      <c r="AW49" s="113">
        <f>AC49</f>
        <v>-399.15898992215205</v>
      </c>
      <c r="AX49" s="113">
        <f>AE49</f>
        <v>-460.22345950594274</v>
      </c>
      <c r="AY49" s="113">
        <f>AG49</f>
        <v>-635.24047623140677</v>
      </c>
      <c r="AZ49" s="113">
        <f>AI49</f>
        <v>-763.50424512640961</v>
      </c>
      <c r="BA49" s="113">
        <f>AK49</f>
        <v>-795.24536922623543</v>
      </c>
      <c r="BB49" s="113">
        <f>AM49</f>
        <v>-1219.6714433149548</v>
      </c>
      <c r="BC49" s="292">
        <f>AO49</f>
        <v>-1387.9380833762311</v>
      </c>
      <c r="BD49" s="124"/>
      <c r="BE49" s="124"/>
      <c r="BF49" s="123"/>
      <c r="BG49" s="323"/>
      <c r="BH49" s="323"/>
      <c r="BI49" s="46">
        <v>0</v>
      </c>
      <c r="BJ49" s="46">
        <v>0</v>
      </c>
      <c r="BK49" s="46">
        <v>0</v>
      </c>
      <c r="BL49" s="46">
        <v>0</v>
      </c>
      <c r="BM49" s="46">
        <v>0</v>
      </c>
      <c r="BN49" s="46"/>
      <c r="BQ49" s="113">
        <v>-1465.8802899712477</v>
      </c>
      <c r="BW49" s="249"/>
      <c r="BX49" s="249"/>
    </row>
    <row r="50" spans="1:76" s="331" customFormat="1">
      <c r="A50" s="325" t="s">
        <v>208</v>
      </c>
      <c r="B50" s="326" t="s">
        <v>237</v>
      </c>
      <c r="C50" s="327">
        <f t="shared" ref="C50:AU50" si="35">C48+C49</f>
        <v>996.44128113879026</v>
      </c>
      <c r="D50" s="327">
        <f t="shared" si="35"/>
        <v>1168.1671832657016</v>
      </c>
      <c r="E50" s="327">
        <f t="shared" si="35"/>
        <v>2319.8656278063791</v>
      </c>
      <c r="F50" s="327">
        <f t="shared" si="35"/>
        <v>2224.4213843314169</v>
      </c>
      <c r="G50" s="328">
        <f t="shared" si="35"/>
        <v>1759.9361022580745</v>
      </c>
      <c r="H50" s="328">
        <f t="shared" si="35"/>
        <v>1864.7553961627445</v>
      </c>
      <c r="I50" s="328">
        <f t="shared" si="35"/>
        <v>2261.702601082718</v>
      </c>
      <c r="J50" s="328">
        <f t="shared" si="35"/>
        <v>1958.7900500702015</v>
      </c>
      <c r="K50" s="328">
        <f t="shared" si="35"/>
        <v>2829.9764962608151</v>
      </c>
      <c r="L50" s="329">
        <f t="shared" si="35"/>
        <v>3039.3252274363258</v>
      </c>
      <c r="M50" s="329">
        <f t="shared" si="35"/>
        <v>5577.50428080037</v>
      </c>
      <c r="N50" s="329">
        <f t="shared" si="35"/>
        <v>3039.3252274363258</v>
      </c>
      <c r="O50" s="329">
        <f t="shared" si="35"/>
        <v>5577.5042808003709</v>
      </c>
      <c r="P50" s="328">
        <f t="shared" si="35"/>
        <v>2317.8643860622919</v>
      </c>
      <c r="Q50" s="328">
        <f t="shared" si="35"/>
        <v>2262.3171626333892</v>
      </c>
      <c r="R50" s="328">
        <f t="shared" si="35"/>
        <v>2266.4846879589677</v>
      </c>
      <c r="S50" s="328">
        <f t="shared" si="35"/>
        <v>2224.4213843314169</v>
      </c>
      <c r="T50" s="328">
        <f t="shared" si="35"/>
        <v>2243.8629852376766</v>
      </c>
      <c r="U50" s="328">
        <f t="shared" si="35"/>
        <v>2220.2740015247614</v>
      </c>
      <c r="V50" s="328">
        <f t="shared" si="35"/>
        <v>2170.1847207201781</v>
      </c>
      <c r="W50" s="328">
        <f t="shared" si="35"/>
        <v>1759.9361022580745</v>
      </c>
      <c r="X50" s="328">
        <f t="shared" si="35"/>
        <v>1616.3044069642497</v>
      </c>
      <c r="Y50" s="328">
        <f t="shared" si="35"/>
        <v>1996.3258215251299</v>
      </c>
      <c r="Z50" s="328">
        <f t="shared" si="35"/>
        <v>1901.8704796953182</v>
      </c>
      <c r="AA50" s="328">
        <f t="shared" si="35"/>
        <v>1864.7553961627445</v>
      </c>
      <c r="AB50" s="328">
        <f t="shared" si="35"/>
        <v>1841.8372539120342</v>
      </c>
      <c r="AC50" s="328">
        <f t="shared" si="35"/>
        <v>2509.890266018931</v>
      </c>
      <c r="AD50" s="328">
        <f t="shared" si="35"/>
        <v>2333.5125547885104</v>
      </c>
      <c r="AE50" s="328">
        <f t="shared" si="35"/>
        <v>2261.702601082718</v>
      </c>
      <c r="AF50" s="328">
        <f t="shared" si="35"/>
        <v>2175.6563670514588</v>
      </c>
      <c r="AG50" s="328">
        <f t="shared" si="35"/>
        <v>2342.1141317879383</v>
      </c>
      <c r="AH50" s="328">
        <f t="shared" si="35"/>
        <v>1890.2091661418208</v>
      </c>
      <c r="AI50" s="328">
        <f t="shared" si="35"/>
        <v>1958.7900500702015</v>
      </c>
      <c r="AJ50" s="328">
        <f t="shared" si="35"/>
        <v>1610.084676939784</v>
      </c>
      <c r="AK50" s="328">
        <f t="shared" si="35"/>
        <v>1944.8929469999227</v>
      </c>
      <c r="AL50" s="328">
        <f t="shared" si="35"/>
        <v>2443.6421159949587</v>
      </c>
      <c r="AM50" s="328">
        <f t="shared" si="35"/>
        <v>2829.9764962608151</v>
      </c>
      <c r="AN50" s="328">
        <f t="shared" si="35"/>
        <v>3107.1899402570389</v>
      </c>
      <c r="AO50" s="328">
        <f t="shared" si="35"/>
        <v>3068.8808160382537</v>
      </c>
      <c r="AP50" s="328">
        <f t="shared" si="35"/>
        <v>2861.36130795908</v>
      </c>
      <c r="AQ50" s="328">
        <f t="shared" si="35"/>
        <v>3039.3252274363258</v>
      </c>
      <c r="AR50" s="328">
        <f t="shared" si="35"/>
        <v>5923.2271674805843</v>
      </c>
      <c r="AS50" s="328">
        <f t="shared" si="35"/>
        <v>5796.4808882066045</v>
      </c>
      <c r="AT50" s="328">
        <f t="shared" si="35"/>
        <v>5649.115174588298</v>
      </c>
      <c r="AU50" s="330">
        <f t="shared" si="35"/>
        <v>5577.5042808003709</v>
      </c>
      <c r="AW50" s="102">
        <f t="shared" ref="AW50:BC50" si="36">AW48+AW49</f>
        <v>2509.890266018931</v>
      </c>
      <c r="AX50" s="102">
        <f t="shared" si="36"/>
        <v>2261.702601082718</v>
      </c>
      <c r="AY50" s="102">
        <f t="shared" si="36"/>
        <v>2342.1141317879383</v>
      </c>
      <c r="AZ50" s="102">
        <f t="shared" si="36"/>
        <v>1958.7900500702015</v>
      </c>
      <c r="BA50" s="102">
        <f t="shared" si="36"/>
        <v>1944.8929469999227</v>
      </c>
      <c r="BB50" s="102">
        <f t="shared" si="36"/>
        <v>2829.9764962608151</v>
      </c>
      <c r="BC50" s="276">
        <f t="shared" si="36"/>
        <v>3068.8808160382537</v>
      </c>
      <c r="BD50" s="167"/>
      <c r="BE50" s="167"/>
      <c r="BF50" s="198"/>
      <c r="BG50" s="332"/>
      <c r="BH50" s="332"/>
      <c r="BI50" s="46">
        <v>0</v>
      </c>
      <c r="BJ50" s="46">
        <v>0</v>
      </c>
      <c r="BK50" s="46">
        <v>0</v>
      </c>
      <c r="BL50" s="46">
        <v>0</v>
      </c>
      <c r="BM50" s="46">
        <v>0</v>
      </c>
      <c r="BN50" s="46"/>
      <c r="BQ50" s="102">
        <f>BQ48+BQ49</f>
        <v>2788.917520068298</v>
      </c>
      <c r="BW50" s="249"/>
      <c r="BX50" s="249"/>
    </row>
    <row r="51" spans="1:76">
      <c r="A51" s="169" t="s">
        <v>209</v>
      </c>
      <c r="B51" s="240" t="s">
        <v>237</v>
      </c>
      <c r="C51" s="171">
        <v>1069.3071277192028</v>
      </c>
      <c r="D51" s="171">
        <v>1854.3318018882212</v>
      </c>
      <c r="E51" s="171">
        <v>1846.6128768983665</v>
      </c>
      <c r="F51" s="171">
        <f>'Historical Financials THB_EN'!F51/'Historical Financials USD_TH'!$F$9</f>
        <v>1841.766748981127</v>
      </c>
      <c r="G51" s="171">
        <v>2263.4357081738885</v>
      </c>
      <c r="H51" s="171">
        <v>2298.5918822010276</v>
      </c>
      <c r="I51" s="171">
        <v>2562.4654556009227</v>
      </c>
      <c r="J51" s="171">
        <v>3640.8633789155133</v>
      </c>
      <c r="K51" s="171">
        <f>AM51</f>
        <v>4679.7008085103762</v>
      </c>
      <c r="L51" s="96">
        <f>AQ51</f>
        <v>4582.0551170657291</v>
      </c>
      <c r="M51" s="96">
        <f>AU51</f>
        <v>4514.6763502468611</v>
      </c>
      <c r="N51" s="96">
        <f>AQ51</f>
        <v>4582.0551170657291</v>
      </c>
      <c r="O51" s="96">
        <f>AU51</f>
        <v>4514.6763502468611</v>
      </c>
      <c r="P51" s="171">
        <v>1842.7179828377434</v>
      </c>
      <c r="Q51" s="171">
        <v>1838.7456589274298</v>
      </c>
      <c r="R51" s="171">
        <v>1871.9171601780142</v>
      </c>
      <c r="S51" s="171">
        <v>1876.2879720603653</v>
      </c>
      <c r="T51" s="171">
        <v>1858.9180561960663</v>
      </c>
      <c r="U51" s="171">
        <v>1912.7562544765517</v>
      </c>
      <c r="V51" s="171">
        <v>1858.9195248813176</v>
      </c>
      <c r="W51" s="171">
        <f>G51</f>
        <v>2263.4357081738885</v>
      </c>
      <c r="X51" s="171">
        <v>2213.5085730455653</v>
      </c>
      <c r="Y51" s="171">
        <v>2351.5458146722008</v>
      </c>
      <c r="Z51" s="171">
        <v>2311.8544793734327</v>
      </c>
      <c r="AA51" s="171">
        <v>2298.5918822010276</v>
      </c>
      <c r="AB51" s="171">
        <v>2448.7853583509273</v>
      </c>
      <c r="AC51" s="171">
        <v>2536.4391049510805</v>
      </c>
      <c r="AD51" s="171">
        <v>2572.012167182038</v>
      </c>
      <c r="AE51" s="171">
        <f>I51</f>
        <v>2562.4654556009227</v>
      </c>
      <c r="AF51" s="171">
        <v>2712.3337232693084</v>
      </c>
      <c r="AG51" s="171">
        <f>'Historical Financials THB_EN'!AG51/AG$9</f>
        <v>2789.6581820982019</v>
      </c>
      <c r="AH51" s="171">
        <f>'Historical Financials THB_EN'!AH51/AH$9</f>
        <v>3315.5842953213219</v>
      </c>
      <c r="AI51" s="171">
        <f>J51</f>
        <v>3640.8633789155133</v>
      </c>
      <c r="AJ51" s="171">
        <f>'Historical Financials THB_EN'!AJ51/AJ$9</f>
        <v>4095.5974679653427</v>
      </c>
      <c r="AK51" s="171">
        <v>4304.8972900938279</v>
      </c>
      <c r="AL51" s="171">
        <v>4629.6811451988178</v>
      </c>
      <c r="AM51" s="171">
        <v>4679.7008085103762</v>
      </c>
      <c r="AN51" s="171">
        <v>4803.5036794638463</v>
      </c>
      <c r="AO51" s="171">
        <v>4743.880729116665</v>
      </c>
      <c r="AP51" s="171">
        <v>4723.8792948460214</v>
      </c>
      <c r="AQ51" s="171">
        <v>4582.0551170657291</v>
      </c>
      <c r="AR51" s="171">
        <v>4401.6633108058486</v>
      </c>
      <c r="AS51" s="171">
        <v>4384.3812175264247</v>
      </c>
      <c r="AT51" s="171">
        <v>4376.1669599057423</v>
      </c>
      <c r="AU51" s="276">
        <v>4514.6763502468611</v>
      </c>
      <c r="AW51" s="102">
        <f>AC51</f>
        <v>2536.4391049510805</v>
      </c>
      <c r="AX51" s="102">
        <f>AE51</f>
        <v>2562.4654556009227</v>
      </c>
      <c r="AY51" s="102">
        <f>AG51</f>
        <v>2789.6581820982019</v>
      </c>
      <c r="AZ51" s="102">
        <f>AI51</f>
        <v>3640.8633789155133</v>
      </c>
      <c r="BA51" s="102">
        <f>AK51</f>
        <v>4304.8972900938279</v>
      </c>
      <c r="BB51" s="102">
        <f>AM51</f>
        <v>4679.7008085103762</v>
      </c>
      <c r="BC51" s="276">
        <f>AO51</f>
        <v>4743.880729116665</v>
      </c>
      <c r="BD51" s="167"/>
      <c r="BE51" s="167"/>
      <c r="BF51" s="198"/>
      <c r="BI51" s="46">
        <v>0</v>
      </c>
      <c r="BJ51" s="46">
        <v>0</v>
      </c>
      <c r="BK51" s="46">
        <v>0</v>
      </c>
      <c r="BL51" s="46">
        <v>0</v>
      </c>
      <c r="BM51" s="46">
        <v>0</v>
      </c>
      <c r="BN51" s="46"/>
      <c r="BQ51" s="178">
        <v>4025.3700534586364</v>
      </c>
      <c r="BW51" s="249"/>
      <c r="BX51" s="249"/>
    </row>
    <row r="52" spans="1:76">
      <c r="A52" s="35" t="s">
        <v>210</v>
      </c>
      <c r="B52" s="240" t="s">
        <v>237</v>
      </c>
      <c r="C52" s="88">
        <f t="shared" ref="C52:AU52" si="37">C51-C53-C54</f>
        <v>1058.2628278051029</v>
      </c>
      <c r="D52" s="88">
        <f t="shared" si="37"/>
        <v>1849.9457262583933</v>
      </c>
      <c r="E52" s="88">
        <f t="shared" si="37"/>
        <v>1835.9278653416734</v>
      </c>
      <c r="F52" s="88">
        <f t="shared" si="37"/>
        <v>1809.9065446755951</v>
      </c>
      <c r="G52" s="88">
        <f t="shared" si="37"/>
        <v>1749.8210592335613</v>
      </c>
      <c r="H52" s="88">
        <f t="shared" si="37"/>
        <v>1799.7697333784076</v>
      </c>
      <c r="I52" s="88">
        <f t="shared" si="37"/>
        <v>2070.328014802948</v>
      </c>
      <c r="J52" s="88">
        <f t="shared" si="37"/>
        <v>3126.8287899048064</v>
      </c>
      <c r="K52" s="88">
        <f t="shared" si="37"/>
        <v>4005.0699156851506</v>
      </c>
      <c r="L52" s="122">
        <f t="shared" si="37"/>
        <v>3829.8718246335479</v>
      </c>
      <c r="M52" s="122">
        <f t="shared" si="37"/>
        <v>3720.406996680771</v>
      </c>
      <c r="N52" s="122">
        <f t="shared" si="37"/>
        <v>3829.8718246335479</v>
      </c>
      <c r="O52" s="122">
        <f t="shared" si="37"/>
        <v>3720.406996680771</v>
      </c>
      <c r="P52" s="88">
        <f t="shared" si="37"/>
        <v>1831.4209188460686</v>
      </c>
      <c r="Q52" s="88">
        <f t="shared" si="37"/>
        <v>1826.0307898904812</v>
      </c>
      <c r="R52" s="88">
        <f t="shared" si="37"/>
        <v>1855.7622480543598</v>
      </c>
      <c r="S52" s="88">
        <f t="shared" si="37"/>
        <v>1843.9159068191238</v>
      </c>
      <c r="T52" s="88">
        <f t="shared" si="37"/>
        <v>1824.2684558393491</v>
      </c>
      <c r="U52" s="88">
        <f t="shared" si="37"/>
        <v>1844.4317916533853</v>
      </c>
      <c r="V52" s="88">
        <f t="shared" si="37"/>
        <v>1795.811538657862</v>
      </c>
      <c r="W52" s="88">
        <f t="shared" si="37"/>
        <v>1749.8210592335613</v>
      </c>
      <c r="X52" s="88">
        <f t="shared" si="37"/>
        <v>1702.0610161223133</v>
      </c>
      <c r="Y52" s="88">
        <f>Y51-Y53-Y54</f>
        <v>1850.3906231496173</v>
      </c>
      <c r="Z52" s="88">
        <f t="shared" si="37"/>
        <v>1815.0061314944351</v>
      </c>
      <c r="AA52" s="88">
        <f t="shared" si="37"/>
        <v>1799.7697333784076</v>
      </c>
      <c r="AB52" s="88">
        <f t="shared" si="37"/>
        <v>1937.313105859384</v>
      </c>
      <c r="AC52" s="88">
        <f t="shared" si="37"/>
        <v>2026.6621281288908</v>
      </c>
      <c r="AD52" s="88">
        <f t="shared" si="37"/>
        <v>2055.7648581119829</v>
      </c>
      <c r="AE52" s="88">
        <f t="shared" si="37"/>
        <v>2070.328014802948</v>
      </c>
      <c r="AF52" s="88">
        <f t="shared" si="37"/>
        <v>2204.1067224768581</v>
      </c>
      <c r="AG52" s="88">
        <f t="shared" si="37"/>
        <v>2292.8292025511651</v>
      </c>
      <c r="AH52" s="88">
        <f t="shared" si="37"/>
        <v>2809.7052600664101</v>
      </c>
      <c r="AI52" s="88">
        <f t="shared" si="37"/>
        <v>3126.8287899048064</v>
      </c>
      <c r="AJ52" s="88">
        <f t="shared" si="37"/>
        <v>3562.140030353678</v>
      </c>
      <c r="AK52" s="88">
        <f t="shared" si="37"/>
        <v>3761.7317229069686</v>
      </c>
      <c r="AL52" s="88">
        <f t="shared" si="37"/>
        <v>3990.0451759826701</v>
      </c>
      <c r="AM52" s="88">
        <f t="shared" si="37"/>
        <v>4005.0699156851506</v>
      </c>
      <c r="AN52" s="88">
        <f t="shared" si="37"/>
        <v>4072.0101409229947</v>
      </c>
      <c r="AO52" s="88">
        <f t="shared" si="37"/>
        <v>4009.8683354739405</v>
      </c>
      <c r="AP52" s="88">
        <f t="shared" si="37"/>
        <v>3930.8779448154578</v>
      </c>
      <c r="AQ52" s="88">
        <f t="shared" si="37"/>
        <v>3829.8718246335479</v>
      </c>
      <c r="AR52" s="88">
        <f t="shared" si="37"/>
        <v>3648.1659186072147</v>
      </c>
      <c r="AS52" s="88">
        <f t="shared" si="37"/>
        <v>3618.6268270180158</v>
      </c>
      <c r="AT52" s="88">
        <f t="shared" si="37"/>
        <v>3607.9898540332742</v>
      </c>
      <c r="AU52" s="278">
        <f t="shared" si="37"/>
        <v>3720.406996680771</v>
      </c>
      <c r="AW52" s="128">
        <f t="shared" ref="AW52:BC52" si="38">AW51-AW53-AW54</f>
        <v>2026.6621281288908</v>
      </c>
      <c r="AX52" s="128">
        <f t="shared" si="38"/>
        <v>2070.328014802948</v>
      </c>
      <c r="AY52" s="128">
        <f t="shared" si="38"/>
        <v>2292.8292025511651</v>
      </c>
      <c r="AZ52" s="128">
        <f t="shared" si="38"/>
        <v>3126.8287899048064</v>
      </c>
      <c r="BA52" s="128">
        <f t="shared" si="38"/>
        <v>3761.7317229069686</v>
      </c>
      <c r="BB52" s="128">
        <f t="shared" si="38"/>
        <v>4005.0699156851506</v>
      </c>
      <c r="BC52" s="278">
        <f t="shared" si="38"/>
        <v>4009.8683354739405</v>
      </c>
      <c r="BD52" s="124"/>
      <c r="BE52" s="124"/>
      <c r="BF52" s="123"/>
      <c r="BI52" s="46">
        <v>0</v>
      </c>
      <c r="BJ52" s="46">
        <v>0</v>
      </c>
      <c r="BK52" s="46">
        <v>0</v>
      </c>
      <c r="BL52" s="46">
        <v>0</v>
      </c>
      <c r="BM52" s="46">
        <v>0</v>
      </c>
      <c r="BN52" s="46"/>
      <c r="BQ52" s="128">
        <f>BQ51-BQ53-BQ54</f>
        <v>3232.3687034034565</v>
      </c>
      <c r="BW52" s="249"/>
      <c r="BX52" s="249"/>
    </row>
    <row r="53" spans="1:76">
      <c r="A53" s="35" t="s">
        <v>211</v>
      </c>
      <c r="B53" s="240" t="s">
        <v>237</v>
      </c>
      <c r="C53" s="88">
        <v>11.04429991409989</v>
      </c>
      <c r="D53" s="88">
        <v>4.3860756298278387</v>
      </c>
      <c r="E53" s="88">
        <v>10.685011556693087</v>
      </c>
      <c r="F53" s="88">
        <f>'Historical Financials THB_EN'!F53/'Historical Financials USD_TH'!$F$9</f>
        <v>31.860204305531855</v>
      </c>
      <c r="G53" s="88">
        <v>62.379273731153113</v>
      </c>
      <c r="H53" s="88">
        <v>86.667839705613403</v>
      </c>
      <c r="I53" s="88">
        <v>77.016552844348553</v>
      </c>
      <c r="J53" s="88">
        <v>58.904161146112862</v>
      </c>
      <c r="K53" s="88">
        <f>AM53</f>
        <v>216.25914098083805</v>
      </c>
      <c r="L53" s="122">
        <f>AQ53</f>
        <v>280.40611527492206</v>
      </c>
      <c r="M53" s="122">
        <f>AU53</f>
        <v>298.05773526738602</v>
      </c>
      <c r="N53" s="122">
        <f>AQ53</f>
        <v>280.40611527492206</v>
      </c>
      <c r="O53" s="122">
        <f>AU53</f>
        <v>298.05773526738602</v>
      </c>
      <c r="P53" s="88">
        <v>11.297063991674772</v>
      </c>
      <c r="Q53" s="88">
        <v>12.714869036948512</v>
      </c>
      <c r="R53" s="88">
        <v>16.154912123654459</v>
      </c>
      <c r="S53" s="88">
        <v>32.37206524124143</v>
      </c>
      <c r="T53" s="88">
        <v>34.649600356717237</v>
      </c>
      <c r="U53" s="88">
        <v>68.324462823166328</v>
      </c>
      <c r="V53" s="88">
        <v>63.107986223455498</v>
      </c>
      <c r="W53" s="88">
        <f>G52:G53</f>
        <v>62.379273731153113</v>
      </c>
      <c r="X53" s="88">
        <v>54.558415958549347</v>
      </c>
      <c r="Y53" s="88">
        <v>60.791638047417166</v>
      </c>
      <c r="Z53" s="88">
        <v>87.878447934538741</v>
      </c>
      <c r="AA53" s="88">
        <v>86.667839705613403</v>
      </c>
      <c r="AB53" s="88">
        <v>89.383442302889975</v>
      </c>
      <c r="AC53" s="88">
        <v>86.980290049516483</v>
      </c>
      <c r="AD53" s="88">
        <v>87.598465701630261</v>
      </c>
      <c r="AE53" s="88">
        <f>I53</f>
        <v>77.016552844348553</v>
      </c>
      <c r="AF53" s="88">
        <v>76.469995732958679</v>
      </c>
      <c r="AG53" s="88">
        <f>'Historical Financials THB_EN'!AG53/AG$9</f>
        <v>59.116828987613232</v>
      </c>
      <c r="AH53" s="88">
        <f>'Historical Financials THB_EN'!AH53/AH$9</f>
        <v>60.125807650351824</v>
      </c>
      <c r="AI53" s="88">
        <f>J53</f>
        <v>58.904161146112862</v>
      </c>
      <c r="AJ53" s="88">
        <f>'Historical Financials THB_EN'!AJ53/AJ$9</f>
        <v>57.209766968282324</v>
      </c>
      <c r="AK53" s="88">
        <v>94.708296148001637</v>
      </c>
      <c r="AL53" s="88">
        <v>180.65316941610661</v>
      </c>
      <c r="AM53" s="88">
        <v>216.25914098083805</v>
      </c>
      <c r="AN53" s="88">
        <v>263.92745436427481</v>
      </c>
      <c r="AO53" s="88">
        <v>250.21305522877407</v>
      </c>
      <c r="AP53" s="88">
        <v>306.79186320561979</v>
      </c>
      <c r="AQ53" s="88">
        <v>280.40611527492206</v>
      </c>
      <c r="AR53" s="88">
        <v>297.29260021058303</v>
      </c>
      <c r="AS53" s="88">
        <v>283.25142033958662</v>
      </c>
      <c r="AT53" s="88">
        <v>297.37019827594372</v>
      </c>
      <c r="AU53" s="278">
        <v>298.05773526738602</v>
      </c>
      <c r="AW53" s="128">
        <f>AC53</f>
        <v>86.980290049516483</v>
      </c>
      <c r="AX53" s="128">
        <f>AE53</f>
        <v>77.016552844348553</v>
      </c>
      <c r="AY53" s="128">
        <f>AG53</f>
        <v>59.116828987613232</v>
      </c>
      <c r="AZ53" s="128">
        <f>AI53</f>
        <v>58.904161146112862</v>
      </c>
      <c r="BA53" s="128">
        <f>AK53</f>
        <v>94.708296148001637</v>
      </c>
      <c r="BB53" s="128">
        <f>AM53</f>
        <v>216.25914098083805</v>
      </c>
      <c r="BC53" s="278">
        <f>AO53</f>
        <v>250.21305522877407</v>
      </c>
      <c r="BD53" s="124"/>
      <c r="BE53" s="124"/>
      <c r="BF53" s="123"/>
      <c r="BI53" s="46">
        <v>0</v>
      </c>
      <c r="BJ53" s="46">
        <v>0</v>
      </c>
      <c r="BK53" s="46">
        <v>0</v>
      </c>
      <c r="BL53" s="46">
        <v>0</v>
      </c>
      <c r="BM53" s="46">
        <v>0</v>
      </c>
      <c r="BN53" s="46"/>
      <c r="BQ53" s="177">
        <v>306.79186323023629</v>
      </c>
      <c r="BW53" s="249"/>
      <c r="BX53" s="249"/>
    </row>
    <row r="54" spans="1:76">
      <c r="A54" s="35" t="s">
        <v>212</v>
      </c>
      <c r="B54" s="240" t="s">
        <v>237</v>
      </c>
      <c r="C54" s="88">
        <v>0</v>
      </c>
      <c r="D54" s="88">
        <v>0</v>
      </c>
      <c r="E54" s="88">
        <v>0</v>
      </c>
      <c r="F54" s="88">
        <v>0</v>
      </c>
      <c r="G54" s="88">
        <v>451.23537520917392</v>
      </c>
      <c r="H54" s="88">
        <v>412.15430911700651</v>
      </c>
      <c r="I54" s="88">
        <v>415.12088795362638</v>
      </c>
      <c r="J54" s="88">
        <v>455.13042786459368</v>
      </c>
      <c r="K54" s="88">
        <f>AM54</f>
        <v>458.37175184438729</v>
      </c>
      <c r="L54" s="122">
        <f>AQ54</f>
        <v>471.77717715725936</v>
      </c>
      <c r="M54" s="122">
        <f>AU54</f>
        <v>496.21161829870397</v>
      </c>
      <c r="N54" s="122">
        <f>AQ54</f>
        <v>471.77717715725936</v>
      </c>
      <c r="O54" s="122">
        <f>AU54</f>
        <v>496.21161829870397</v>
      </c>
      <c r="P54" s="88">
        <v>0</v>
      </c>
      <c r="Q54" s="88">
        <v>0</v>
      </c>
      <c r="R54" s="88">
        <v>0</v>
      </c>
      <c r="S54" s="88">
        <v>0</v>
      </c>
      <c r="T54" s="88">
        <v>0</v>
      </c>
      <c r="U54" s="88">
        <v>0</v>
      </c>
      <c r="V54" s="88">
        <v>0</v>
      </c>
      <c r="W54" s="88">
        <v>451.23537520917392</v>
      </c>
      <c r="X54" s="88">
        <v>456.8891409647029</v>
      </c>
      <c r="Y54" s="88">
        <v>440.36355347516638</v>
      </c>
      <c r="Z54" s="88">
        <v>408.96989994445914</v>
      </c>
      <c r="AA54" s="88">
        <v>412.15430911700651</v>
      </c>
      <c r="AB54" s="88">
        <v>422.08881018865361</v>
      </c>
      <c r="AC54" s="88">
        <v>422.7966867726733</v>
      </c>
      <c r="AD54" s="88">
        <v>428.64884336842471</v>
      </c>
      <c r="AE54" s="88">
        <f>I54</f>
        <v>415.12088795362638</v>
      </c>
      <c r="AF54" s="88">
        <v>431.75700505949186</v>
      </c>
      <c r="AG54" s="88">
        <f>'Historical Financials THB_EN'!AG54/AG$9</f>
        <v>437.71215055942366</v>
      </c>
      <c r="AH54" s="88">
        <f>'Historical Financials THB_EN'!AH54/AH$9</f>
        <v>445.75322760455998</v>
      </c>
      <c r="AI54" s="88">
        <f>J54</f>
        <v>455.13042786459368</v>
      </c>
      <c r="AJ54" s="88">
        <f>'Historical Financials THB_EN'!AJ54/AJ$9</f>
        <v>476.24767064338272</v>
      </c>
      <c r="AK54" s="88">
        <v>448.45727103885764</v>
      </c>
      <c r="AL54" s="88">
        <v>458.98279980004077</v>
      </c>
      <c r="AM54" s="88">
        <v>458.37175184438729</v>
      </c>
      <c r="AN54" s="88">
        <v>467.56608417657657</v>
      </c>
      <c r="AO54" s="88">
        <v>483.7993384139499</v>
      </c>
      <c r="AP54" s="88">
        <v>486.20948682494389</v>
      </c>
      <c r="AQ54" s="88">
        <v>471.77717715725936</v>
      </c>
      <c r="AR54" s="88">
        <v>456.20479198805066</v>
      </c>
      <c r="AS54" s="88">
        <v>482.50297016882212</v>
      </c>
      <c r="AT54" s="88">
        <v>470.80690759652407</v>
      </c>
      <c r="AU54" s="278">
        <v>496.21161829870397</v>
      </c>
      <c r="AW54" s="128">
        <f>AC54</f>
        <v>422.7966867726733</v>
      </c>
      <c r="AX54" s="128">
        <f>AE54</f>
        <v>415.12088795362638</v>
      </c>
      <c r="AY54" s="128">
        <f>AG54</f>
        <v>437.71215055942366</v>
      </c>
      <c r="AZ54" s="128">
        <f>AI54</f>
        <v>455.13042786459368</v>
      </c>
      <c r="BA54" s="128">
        <f>AK54</f>
        <v>448.45727103885764</v>
      </c>
      <c r="BB54" s="128">
        <f>AM54</f>
        <v>458.37175184438729</v>
      </c>
      <c r="BC54" s="278">
        <f>AO54</f>
        <v>483.7993384139499</v>
      </c>
      <c r="BD54" s="124"/>
      <c r="BE54" s="124"/>
      <c r="BF54" s="123"/>
      <c r="BI54" s="46">
        <v>0</v>
      </c>
      <c r="BJ54" s="46">
        <v>0</v>
      </c>
      <c r="BK54" s="46">
        <v>0</v>
      </c>
      <c r="BL54" s="46">
        <v>0</v>
      </c>
      <c r="BM54" s="46">
        <v>0</v>
      </c>
      <c r="BN54" s="46"/>
      <c r="BQ54" s="128">
        <v>486.20948682494389</v>
      </c>
      <c r="BW54" s="249"/>
      <c r="BX54" s="249"/>
    </row>
    <row r="55" spans="1:76">
      <c r="A55" s="35" t="s">
        <v>213</v>
      </c>
      <c r="B55" s="240" t="s">
        <v>214</v>
      </c>
      <c r="C55" s="71">
        <f t="shared" ref="C55:Z55" si="39">C50/C51</f>
        <v>0.93185695232778165</v>
      </c>
      <c r="D55" s="71">
        <f t="shared" si="39"/>
        <v>0.62996664462971796</v>
      </c>
      <c r="E55" s="71">
        <f t="shared" si="39"/>
        <v>1.2562815178148783</v>
      </c>
      <c r="F55" s="71">
        <f t="shared" si="39"/>
        <v>1.2077649819457192</v>
      </c>
      <c r="G55" s="71">
        <f t="shared" si="39"/>
        <v>0.77755073665333696</v>
      </c>
      <c r="H55" s="71">
        <f t="shared" si="39"/>
        <v>0.81125988941418303</v>
      </c>
      <c r="I55" s="71">
        <f t="shared" si="39"/>
        <v>0.88262754767647278</v>
      </c>
      <c r="J55" s="71">
        <f t="shared" si="39"/>
        <v>0.53800152497171072</v>
      </c>
      <c r="K55" s="71">
        <f t="shared" si="39"/>
        <v>0.60473449309286975</v>
      </c>
      <c r="L55" s="72">
        <f t="shared" si="39"/>
        <v>0.66331049055181568</v>
      </c>
      <c r="M55" s="149">
        <f t="shared" si="39"/>
        <v>1.2354161955586016</v>
      </c>
      <c r="N55" s="72">
        <f t="shared" si="39"/>
        <v>0.66331049055181568</v>
      </c>
      <c r="O55" s="149">
        <f t="shared" si="39"/>
        <v>1.2354161955586018</v>
      </c>
      <c r="P55" s="71">
        <f t="shared" si="39"/>
        <v>1.2578508527348466</v>
      </c>
      <c r="Q55" s="71">
        <f t="shared" si="39"/>
        <v>1.2303589415150737</v>
      </c>
      <c r="R55" s="71">
        <f t="shared" si="39"/>
        <v>1.2107825795792326</v>
      </c>
      <c r="S55" s="71">
        <f t="shared" si="39"/>
        <v>1.1855436998238409</v>
      </c>
      <c r="T55" s="71">
        <f t="shared" si="39"/>
        <v>1.2070800957355428</v>
      </c>
      <c r="U55" s="71">
        <f t="shared" si="39"/>
        <v>1.1607720514982007</v>
      </c>
      <c r="V55" s="71">
        <f t="shared" si="39"/>
        <v>1.1674441478894753</v>
      </c>
      <c r="W55" s="71">
        <f t="shared" si="39"/>
        <v>0.77755073665333696</v>
      </c>
      <c r="X55" s="71">
        <f t="shared" si="39"/>
        <v>0.73020020190858226</v>
      </c>
      <c r="Y55" s="71">
        <f t="shared" si="39"/>
        <v>0.8489419211266408</v>
      </c>
      <c r="Z55" s="71">
        <f t="shared" si="39"/>
        <v>0.82266011838719633</v>
      </c>
      <c r="AA55" s="71">
        <f>AA50/AA51</f>
        <v>0.81125988941418303</v>
      </c>
      <c r="AB55" s="71">
        <f>AB50/AB51</f>
        <v>0.75214319933388241</v>
      </c>
      <c r="AC55" s="71">
        <f t="shared" ref="AC55:AU55" si="40">AC50/AC51</f>
        <v>0.98953302727421022</v>
      </c>
      <c r="AD55" s="71">
        <f t="shared" si="40"/>
        <v>0.90727119589996585</v>
      </c>
      <c r="AE55" s="71">
        <f t="shared" si="40"/>
        <v>0.88262754767647278</v>
      </c>
      <c r="AF55" s="71">
        <f t="shared" si="40"/>
        <v>0.80213446759384532</v>
      </c>
      <c r="AG55" s="71">
        <f t="shared" si="40"/>
        <v>0.83957029101907754</v>
      </c>
      <c r="AH55" s="71">
        <f t="shared" si="40"/>
        <v>0.57009835907629536</v>
      </c>
      <c r="AI55" s="71">
        <f t="shared" si="40"/>
        <v>0.53800152497171072</v>
      </c>
      <c r="AJ55" s="71">
        <f t="shared" si="40"/>
        <v>0.39312571353347869</v>
      </c>
      <c r="AK55" s="71">
        <f t="shared" si="40"/>
        <v>0.45178614399823058</v>
      </c>
      <c r="AL55" s="71">
        <f t="shared" si="40"/>
        <v>0.5278208238010349</v>
      </c>
      <c r="AM55" s="71">
        <f t="shared" si="40"/>
        <v>0.60473449309286975</v>
      </c>
      <c r="AN55" s="71">
        <f t="shared" si="40"/>
        <v>0.64685907362599437</v>
      </c>
      <c r="AO55" s="71">
        <f t="shared" si="40"/>
        <v>0.64691356955968304</v>
      </c>
      <c r="AP55" s="71">
        <f t="shared" si="40"/>
        <v>0.60572278192649043</v>
      </c>
      <c r="AQ55" s="71">
        <f t="shared" si="40"/>
        <v>0.66331049055181568</v>
      </c>
      <c r="AR55" s="71">
        <f t="shared" si="40"/>
        <v>1.3456792919484273</v>
      </c>
      <c r="AS55" s="71">
        <f t="shared" si="40"/>
        <v>1.3220750205377572</v>
      </c>
      <c r="AT55" s="71">
        <f t="shared" si="40"/>
        <v>1.2908820038963902</v>
      </c>
      <c r="AU55" s="265">
        <f t="shared" si="40"/>
        <v>1.2354161955586018</v>
      </c>
      <c r="AW55" s="46">
        <f t="shared" ref="AW55:BC55" si="41">AW50/AW51</f>
        <v>0.98953302727421022</v>
      </c>
      <c r="AX55" s="46">
        <f t="shared" si="41"/>
        <v>0.88262754767647278</v>
      </c>
      <c r="AY55" s="46">
        <f t="shared" si="41"/>
        <v>0.83957029101907754</v>
      </c>
      <c r="AZ55" s="46">
        <f t="shared" si="41"/>
        <v>0.53800152497171072</v>
      </c>
      <c r="BA55" s="46">
        <f t="shared" si="41"/>
        <v>0.45178614399823058</v>
      </c>
      <c r="BB55" s="46">
        <f t="shared" si="41"/>
        <v>0.60473449309286975</v>
      </c>
      <c r="BC55" s="333">
        <f t="shared" si="41"/>
        <v>0.64691356955968304</v>
      </c>
      <c r="BD55" s="182"/>
      <c r="BE55" s="182"/>
      <c r="BF55" s="184"/>
      <c r="BI55" s="46">
        <v>0</v>
      </c>
      <c r="BJ55" s="46">
        <v>0</v>
      </c>
      <c r="BK55" s="46">
        <v>0</v>
      </c>
      <c r="BL55" s="46">
        <v>0</v>
      </c>
      <c r="BM55" s="46">
        <v>0</v>
      </c>
      <c r="BN55" s="46"/>
      <c r="BQ55" s="46">
        <f>BQ50/BQ51</f>
        <v>0.69283506436185494</v>
      </c>
      <c r="BW55" s="249"/>
      <c r="BX55" s="249"/>
    </row>
    <row r="56" spans="1:76">
      <c r="A56" s="35" t="s">
        <v>215</v>
      </c>
      <c r="B56" s="240" t="s">
        <v>237</v>
      </c>
      <c r="C56" s="105">
        <f>C51+C50</f>
        <v>2065.7484088579931</v>
      </c>
      <c r="D56" s="105">
        <f>D51+D50</f>
        <v>3022.4989851539231</v>
      </c>
      <c r="E56" s="105">
        <f>E51+E50</f>
        <v>4166.4785047047453</v>
      </c>
      <c r="F56" s="105">
        <f>F51+F50</f>
        <v>4066.1881333125439</v>
      </c>
      <c r="G56" s="105">
        <f>G51+G50</f>
        <v>4023.3718104319632</v>
      </c>
      <c r="H56" s="105">
        <f t="shared" ref="H56:AP56" si="42">H51+H50</f>
        <v>4163.3472783637717</v>
      </c>
      <c r="I56" s="105">
        <f t="shared" si="42"/>
        <v>4824.1680566836403</v>
      </c>
      <c r="J56" s="105">
        <f t="shared" si="42"/>
        <v>5599.6534289857145</v>
      </c>
      <c r="K56" s="105">
        <f t="shared" si="42"/>
        <v>7509.6773047711913</v>
      </c>
      <c r="L56" s="106">
        <f t="shared" si="42"/>
        <v>7621.3803445020549</v>
      </c>
      <c r="M56" s="122">
        <f t="shared" si="42"/>
        <v>10092.180631047231</v>
      </c>
      <c r="N56" s="106">
        <f t="shared" si="42"/>
        <v>7621.3803445020549</v>
      </c>
      <c r="O56" s="122">
        <f t="shared" si="42"/>
        <v>10092.180631047231</v>
      </c>
      <c r="P56" s="105">
        <f t="shared" si="42"/>
        <v>4160.5823689000354</v>
      </c>
      <c r="Q56" s="105">
        <f t="shared" si="42"/>
        <v>4101.0628215608194</v>
      </c>
      <c r="R56" s="105">
        <f t="shared" si="42"/>
        <v>4138.4018481369822</v>
      </c>
      <c r="S56" s="105">
        <f t="shared" si="42"/>
        <v>4100.7093563917824</v>
      </c>
      <c r="T56" s="105">
        <f t="shared" si="42"/>
        <v>4102.7810414337428</v>
      </c>
      <c r="U56" s="105">
        <f t="shared" si="42"/>
        <v>4133.0302560013133</v>
      </c>
      <c r="V56" s="105">
        <f t="shared" si="42"/>
        <v>4029.1042456014957</v>
      </c>
      <c r="W56" s="105">
        <f t="shared" si="42"/>
        <v>4023.3718104319632</v>
      </c>
      <c r="X56" s="105">
        <f t="shared" si="42"/>
        <v>3829.812980009815</v>
      </c>
      <c r="Y56" s="105">
        <f t="shared" si="42"/>
        <v>4347.8716361973311</v>
      </c>
      <c r="Z56" s="105">
        <f t="shared" si="42"/>
        <v>4213.7249590687506</v>
      </c>
      <c r="AA56" s="105">
        <f t="shared" si="42"/>
        <v>4163.3472783637717</v>
      </c>
      <c r="AB56" s="105">
        <f t="shared" si="42"/>
        <v>4290.6226122629614</v>
      </c>
      <c r="AC56" s="105">
        <f t="shared" si="42"/>
        <v>5046.329370970012</v>
      </c>
      <c r="AD56" s="105">
        <f t="shared" si="42"/>
        <v>4905.5247219705489</v>
      </c>
      <c r="AE56" s="105">
        <f t="shared" si="42"/>
        <v>4824.1680566836403</v>
      </c>
      <c r="AF56" s="105">
        <f t="shared" si="42"/>
        <v>4887.9900903207672</v>
      </c>
      <c r="AG56" s="105">
        <f t="shared" si="42"/>
        <v>5131.7723138861402</v>
      </c>
      <c r="AH56" s="105">
        <f t="shared" si="42"/>
        <v>5205.7934614631431</v>
      </c>
      <c r="AI56" s="105">
        <f t="shared" si="42"/>
        <v>5599.6534289857145</v>
      </c>
      <c r="AJ56" s="105">
        <f t="shared" si="42"/>
        <v>5705.6821449051267</v>
      </c>
      <c r="AK56" s="105">
        <f t="shared" si="42"/>
        <v>6249.7902370937509</v>
      </c>
      <c r="AL56" s="105">
        <f t="shared" si="42"/>
        <v>7073.3232611937765</v>
      </c>
      <c r="AM56" s="105">
        <f t="shared" si="42"/>
        <v>7509.6773047711913</v>
      </c>
      <c r="AN56" s="105">
        <f t="shared" si="42"/>
        <v>7910.6936197208852</v>
      </c>
      <c r="AO56" s="105">
        <f t="shared" si="42"/>
        <v>7812.7615451549191</v>
      </c>
      <c r="AP56" s="105">
        <f t="shared" si="42"/>
        <v>7585.2406028051009</v>
      </c>
      <c r="AQ56" s="105">
        <f>AQ51+AQ50</f>
        <v>7621.3803445020549</v>
      </c>
      <c r="AR56" s="105">
        <f>AR51+AR50</f>
        <v>10324.890478286434</v>
      </c>
      <c r="AS56" s="105">
        <f>AS51+AS50</f>
        <v>10180.862105733029</v>
      </c>
      <c r="AT56" s="105">
        <f>AT51+AT50</f>
        <v>10025.28213449404</v>
      </c>
      <c r="AU56" s="278">
        <f>AU51+AU50</f>
        <v>10092.180631047231</v>
      </c>
      <c r="AW56" s="98">
        <f t="shared" ref="AW56:BC56" si="43">AW51+AW50</f>
        <v>5046.329370970012</v>
      </c>
      <c r="AX56" s="98">
        <f t="shared" si="43"/>
        <v>4824.1680566836403</v>
      </c>
      <c r="AY56" s="98">
        <f t="shared" si="43"/>
        <v>5131.7723138861402</v>
      </c>
      <c r="AZ56" s="98">
        <f t="shared" si="43"/>
        <v>5599.6534289857145</v>
      </c>
      <c r="BA56" s="98">
        <f t="shared" si="43"/>
        <v>6249.7902370937509</v>
      </c>
      <c r="BB56" s="98">
        <f t="shared" si="43"/>
        <v>7509.6773047711913</v>
      </c>
      <c r="BC56" s="334">
        <f t="shared" si="43"/>
        <v>7812.7615451549191</v>
      </c>
      <c r="BD56" s="186"/>
      <c r="BE56" s="186"/>
      <c r="BF56" s="335"/>
      <c r="BI56" s="46">
        <v>0</v>
      </c>
      <c r="BJ56" s="46">
        <v>0</v>
      </c>
      <c r="BK56" s="46">
        <v>0</v>
      </c>
      <c r="BL56" s="46">
        <v>0</v>
      </c>
      <c r="BM56" s="46">
        <v>0</v>
      </c>
      <c r="BN56" s="46"/>
      <c r="BQ56" s="98">
        <f>BQ51+BQ50</f>
        <v>6814.2875735269345</v>
      </c>
      <c r="BW56" s="249"/>
      <c r="BX56" s="249"/>
    </row>
    <row r="57" spans="1:76" s="342" customFormat="1" hidden="1" outlineLevel="1">
      <c r="A57" s="336" t="s">
        <v>238</v>
      </c>
      <c r="B57" s="337" t="s">
        <v>236</v>
      </c>
      <c r="C57" s="338">
        <f t="shared" ref="C57:M57" si="44">C56/C4</f>
        <v>633.66515609140902</v>
      </c>
      <c r="D57" s="338">
        <f t="shared" si="44"/>
        <v>550.1454286774524</v>
      </c>
      <c r="E57" s="338">
        <f t="shared" si="44"/>
        <v>614.52485320128983</v>
      </c>
      <c r="F57" s="338">
        <f t="shared" si="44"/>
        <v>578.48742827038609</v>
      </c>
      <c r="G57" s="338">
        <f t="shared" si="44"/>
        <v>535.73526104287123</v>
      </c>
      <c r="H57" s="338">
        <f t="shared" si="44"/>
        <v>474.40146745257198</v>
      </c>
      <c r="I57" s="338">
        <f t="shared" si="44"/>
        <v>460.74723373276134</v>
      </c>
      <c r="J57" s="338">
        <f t="shared" si="44"/>
        <v>523.72535232392238</v>
      </c>
      <c r="K57" s="338">
        <f t="shared" si="44"/>
        <v>575.20293787701337</v>
      </c>
      <c r="L57" s="339">
        <f t="shared" si="44"/>
        <v>514.32124023707365</v>
      </c>
      <c r="M57" s="339">
        <f t="shared" si="44"/>
        <v>583.52432392904416</v>
      </c>
      <c r="N57" s="339"/>
      <c r="O57" s="339"/>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1"/>
      <c r="AW57" s="191"/>
      <c r="AX57" s="191"/>
      <c r="AY57" s="191"/>
      <c r="AZ57" s="191"/>
      <c r="BA57" s="191"/>
      <c r="BB57" s="191"/>
      <c r="BC57" s="343"/>
      <c r="BD57" s="193"/>
      <c r="BE57" s="193"/>
      <c r="BF57" s="207"/>
      <c r="BG57" s="344"/>
      <c r="BH57" s="344"/>
      <c r="BI57" s="46">
        <v>0</v>
      </c>
      <c r="BJ57" s="46">
        <v>0</v>
      </c>
      <c r="BK57" s="46">
        <v>0</v>
      </c>
      <c r="BL57" s="46">
        <v>0</v>
      </c>
      <c r="BM57" s="46">
        <v>0</v>
      </c>
      <c r="BN57" s="46"/>
      <c r="BQ57" s="193"/>
      <c r="BW57" s="249"/>
      <c r="BX57" s="249"/>
    </row>
    <row r="58" spans="1:76" collapsed="1">
      <c r="A58" s="35"/>
      <c r="B58" s="240"/>
      <c r="C58" s="105"/>
      <c r="D58" s="105"/>
      <c r="E58" s="105"/>
      <c r="F58" s="105"/>
      <c r="G58" s="105"/>
      <c r="H58" s="105"/>
      <c r="I58" s="105"/>
      <c r="J58" s="105"/>
      <c r="K58" s="105"/>
      <c r="L58" s="345"/>
      <c r="M58" s="345"/>
      <c r="N58" s="345"/>
      <c r="O58" s="34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273"/>
      <c r="AY58" s="8"/>
      <c r="AZ58" s="8"/>
      <c r="BA58" s="8"/>
      <c r="BB58" s="8"/>
      <c r="BC58" s="346"/>
      <c r="BD58" s="196"/>
      <c r="BE58" s="196"/>
      <c r="BF58" s="234"/>
      <c r="BI58" s="46">
        <v>0</v>
      </c>
      <c r="BJ58" s="46">
        <v>0</v>
      </c>
      <c r="BK58" s="46">
        <v>0</v>
      </c>
      <c r="BL58" s="46">
        <v>0</v>
      </c>
      <c r="BM58" s="46">
        <v>0</v>
      </c>
      <c r="BN58" s="46"/>
      <c r="BQ58" s="196"/>
      <c r="BW58" s="249"/>
      <c r="BX58" s="249"/>
    </row>
    <row r="59" spans="1:76" s="237" customFormat="1" ht="26">
      <c r="A59" s="80" t="s">
        <v>216</v>
      </c>
      <c r="B59" s="271"/>
      <c r="C59" s="82"/>
      <c r="D59" s="82"/>
      <c r="E59" s="82"/>
      <c r="F59" s="82"/>
      <c r="G59" s="82"/>
      <c r="H59" s="82"/>
      <c r="I59" s="82"/>
      <c r="J59" s="82"/>
      <c r="K59" s="82"/>
      <c r="L59" s="83"/>
      <c r="M59" s="83"/>
      <c r="N59" s="83"/>
      <c r="O59" s="83"/>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272"/>
      <c r="AW59" s="31"/>
      <c r="AX59" s="31"/>
      <c r="AY59" s="31"/>
      <c r="AZ59" s="31"/>
      <c r="BA59" s="31"/>
      <c r="BB59" s="31"/>
      <c r="BC59" s="238"/>
      <c r="BD59" s="32"/>
      <c r="BE59" s="32"/>
      <c r="BF59" s="239"/>
      <c r="BG59" s="30"/>
      <c r="BH59" s="30"/>
      <c r="BI59" s="46">
        <v>0</v>
      </c>
      <c r="BJ59" s="46">
        <v>0</v>
      </c>
      <c r="BK59" s="46">
        <v>0</v>
      </c>
      <c r="BL59" s="46">
        <v>0</v>
      </c>
      <c r="BM59" s="46">
        <v>0</v>
      </c>
      <c r="BN59" s="46"/>
      <c r="BQ59" s="32"/>
      <c r="BW59" s="249"/>
      <c r="BX59" s="249"/>
    </row>
    <row r="60" spans="1:76">
      <c r="A60" s="169" t="s">
        <v>0</v>
      </c>
      <c r="B60" s="240" t="s">
        <v>237</v>
      </c>
      <c r="C60" s="88">
        <f t="shared" ref="C60:M60" si="45">C15</f>
        <v>397.42885199797178</v>
      </c>
      <c r="D60" s="88">
        <f t="shared" si="45"/>
        <v>553.95371852544827</v>
      </c>
      <c r="E60" s="88">
        <f t="shared" si="45"/>
        <v>461.31942145290526</v>
      </c>
      <c r="F60" s="88">
        <f t="shared" si="45"/>
        <v>477.81732825296655</v>
      </c>
      <c r="G60" s="88">
        <f t="shared" si="45"/>
        <v>568.2826667683745</v>
      </c>
      <c r="H60" s="88">
        <f t="shared" si="45"/>
        <v>640.42140834613429</v>
      </c>
      <c r="I60" s="88">
        <f t="shared" si="45"/>
        <v>775.45759419058766</v>
      </c>
      <c r="J60" s="88">
        <f t="shared" si="45"/>
        <v>1004.2450850368494</v>
      </c>
      <c r="K60" s="88">
        <f t="shared" si="45"/>
        <v>1441.4048154345535</v>
      </c>
      <c r="L60" s="122">
        <f t="shared" si="45"/>
        <v>1146.8000054353004</v>
      </c>
      <c r="M60" s="122">
        <f t="shared" si="45"/>
        <v>1113.5520708658132</v>
      </c>
      <c r="N60" s="122">
        <f>SUM(AN60:AQ60)</f>
        <v>1146.8000054353004</v>
      </c>
      <c r="O60" s="122">
        <f>SUM(AR60:AU60)</f>
        <v>1113.5520708658128</v>
      </c>
      <c r="P60" s="88">
        <f t="shared" ref="P60:AH60" si="46">P15</f>
        <v>91.557287036988996</v>
      </c>
      <c r="Q60" s="88">
        <f t="shared" si="46"/>
        <v>132.95544735590909</v>
      </c>
      <c r="R60" s="88">
        <f t="shared" si="46"/>
        <v>127.30929224791949</v>
      </c>
      <c r="S60" s="88">
        <f t="shared" si="46"/>
        <v>125.99530161214834</v>
      </c>
      <c r="T60" s="88">
        <f t="shared" si="46"/>
        <v>139.73673381266647</v>
      </c>
      <c r="U60" s="88">
        <f t="shared" si="46"/>
        <v>153.00190201054238</v>
      </c>
      <c r="V60" s="88">
        <f t="shared" si="46"/>
        <v>135.71271579048877</v>
      </c>
      <c r="W60" s="88">
        <f t="shared" si="46"/>
        <v>139.8313151546765</v>
      </c>
      <c r="X60" s="88">
        <f t="shared" si="46"/>
        <v>145.83525829447248</v>
      </c>
      <c r="Y60" s="88">
        <f t="shared" si="46"/>
        <v>187.12774380063289</v>
      </c>
      <c r="Z60" s="88">
        <f t="shared" si="46"/>
        <v>167.22499514455529</v>
      </c>
      <c r="AA60" s="88">
        <f t="shared" si="46"/>
        <v>140.23341110647354</v>
      </c>
      <c r="AB60" s="88">
        <f t="shared" si="46"/>
        <v>134.76860136557323</v>
      </c>
      <c r="AC60" s="88">
        <f t="shared" si="46"/>
        <v>219.09517624800907</v>
      </c>
      <c r="AD60" s="88">
        <f t="shared" si="46"/>
        <v>216.67175167448752</v>
      </c>
      <c r="AE60" s="88">
        <f t="shared" si="46"/>
        <v>204.92206490251792</v>
      </c>
      <c r="AF60" s="88">
        <f t="shared" si="46"/>
        <v>218.80670292258026</v>
      </c>
      <c r="AG60" s="88">
        <f t="shared" si="46"/>
        <v>238.50753171692691</v>
      </c>
      <c r="AH60" s="88">
        <f t="shared" si="46"/>
        <v>291.24958753349239</v>
      </c>
      <c r="AI60" s="88">
        <f>J60-AF60-AG60-AH60</f>
        <v>255.68126286384989</v>
      </c>
      <c r="AJ60" s="88">
        <f t="shared" ref="AJ60:AQ60" si="47">AJ15</f>
        <v>326.22326700803973</v>
      </c>
      <c r="AK60" s="88">
        <f t="shared" si="47"/>
        <v>388.43675287149466</v>
      </c>
      <c r="AL60" s="88">
        <f t="shared" si="47"/>
        <v>408.94250676954834</v>
      </c>
      <c r="AM60" s="88">
        <f t="shared" si="47"/>
        <v>317.80228878547109</v>
      </c>
      <c r="AN60" s="88">
        <f t="shared" si="47"/>
        <v>303.69787721264333</v>
      </c>
      <c r="AO60" s="88">
        <f t="shared" si="47"/>
        <v>361.40675987990335</v>
      </c>
      <c r="AP60" s="88">
        <f t="shared" si="47"/>
        <v>281.09380402098111</v>
      </c>
      <c r="AQ60" s="88">
        <f t="shared" si="47"/>
        <v>200.60156432177257</v>
      </c>
      <c r="AR60" s="88">
        <v>303.7519626869103</v>
      </c>
      <c r="AS60" s="88">
        <f>AS15</f>
        <v>304.50580606962433</v>
      </c>
      <c r="AT60" s="88">
        <f>AT15</f>
        <v>250.61711103750221</v>
      </c>
      <c r="AU60" s="278">
        <f>AU15</f>
        <v>254.67719107177595</v>
      </c>
      <c r="AV60" s="34"/>
      <c r="AW60" s="128">
        <f t="shared" ref="AW60:BC60" si="48">AW15</f>
        <v>353.86377761358233</v>
      </c>
      <c r="AX60" s="128">
        <f t="shared" si="48"/>
        <v>421.59381657700544</v>
      </c>
      <c r="AY60" s="128">
        <f t="shared" si="48"/>
        <v>457.31423463950716</v>
      </c>
      <c r="AZ60" s="128">
        <f t="shared" si="48"/>
        <v>546.93085039734228</v>
      </c>
      <c r="BA60" s="128">
        <f t="shared" si="48"/>
        <v>714.66001987953439</v>
      </c>
      <c r="BB60" s="128">
        <f t="shared" si="48"/>
        <v>726.74479555501944</v>
      </c>
      <c r="BC60" s="278">
        <f t="shared" si="48"/>
        <v>665.10463709254668</v>
      </c>
      <c r="BD60" s="124"/>
      <c r="BE60" s="124"/>
      <c r="BF60" s="123"/>
      <c r="BG60" s="123"/>
      <c r="BH60" s="103"/>
      <c r="BI60" s="46">
        <v>0</v>
      </c>
      <c r="BJ60" s="46">
        <v>0</v>
      </c>
      <c r="BK60" s="46">
        <v>0</v>
      </c>
      <c r="BL60" s="46">
        <v>0</v>
      </c>
      <c r="BM60" s="46">
        <v>0</v>
      </c>
      <c r="BN60" s="46"/>
      <c r="BQ60" s="124"/>
      <c r="BV60" s="34"/>
      <c r="BW60" s="249"/>
      <c r="BX60" s="249"/>
    </row>
    <row r="61" spans="1:76">
      <c r="A61" s="157"/>
      <c r="B61" s="240"/>
      <c r="C61" s="88"/>
      <c r="D61" s="88"/>
      <c r="E61" s="88"/>
      <c r="F61" s="88"/>
      <c r="G61" s="88"/>
      <c r="H61" s="88"/>
      <c r="I61" s="88"/>
      <c r="J61" s="88"/>
      <c r="K61" s="88"/>
      <c r="L61" s="122"/>
      <c r="M61" s="122"/>
      <c r="N61" s="122"/>
      <c r="O61" s="122"/>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278"/>
      <c r="AV61" s="34"/>
      <c r="AW61" s="128"/>
      <c r="AX61" s="128"/>
      <c r="AY61" s="128"/>
      <c r="AZ61" s="128"/>
      <c r="BA61" s="128"/>
      <c r="BB61" s="128"/>
      <c r="BC61" s="278"/>
      <c r="BD61" s="124"/>
      <c r="BE61" s="124"/>
      <c r="BF61" s="123"/>
      <c r="BG61" s="123"/>
      <c r="BH61" s="103"/>
      <c r="BI61" s="46"/>
      <c r="BJ61" s="46"/>
      <c r="BK61" s="46"/>
      <c r="BL61" s="46"/>
      <c r="BM61" s="46"/>
      <c r="BN61" s="46"/>
      <c r="BQ61" s="124"/>
      <c r="BV61" s="34"/>
      <c r="BW61" s="249"/>
      <c r="BX61" s="249"/>
    </row>
    <row r="62" spans="1:76">
      <c r="A62" s="35" t="s">
        <v>217</v>
      </c>
      <c r="B62" s="240" t="s">
        <v>237</v>
      </c>
      <c r="C62" s="88">
        <f>C65-C60-C64</f>
        <v>-55.095192691978042</v>
      </c>
      <c r="D62" s="88">
        <f t="shared" ref="D62:I62" si="49">D65-D60-D64</f>
        <v>-239.7025113957414</v>
      </c>
      <c r="E62" s="88">
        <f t="shared" si="49"/>
        <v>58.016651258686856</v>
      </c>
      <c r="F62" s="88">
        <f t="shared" si="49"/>
        <v>-123.9056735171923</v>
      </c>
      <c r="G62" s="88">
        <f t="shared" si="49"/>
        <v>129.99412438465785</v>
      </c>
      <c r="H62" s="88">
        <f>H65-H60-H64</f>
        <v>101.56644112564025</v>
      </c>
      <c r="I62" s="88">
        <f t="shared" si="49"/>
        <v>-32.776046690003326</v>
      </c>
      <c r="J62" s="88">
        <f>J65-J60-J64</f>
        <v>-86.14740205441673</v>
      </c>
      <c r="K62" s="88">
        <f>K65-K60-K64</f>
        <v>-353.41295783529876</v>
      </c>
      <c r="L62" s="122">
        <f>L65-L60-L64</f>
        <v>273.48585773449946</v>
      </c>
      <c r="M62" s="122">
        <f>M65-M60-M64</f>
        <v>316.4494237229809</v>
      </c>
      <c r="N62" s="122">
        <f t="shared" ref="N62:N76" si="50">SUM(AN62:AQ62)</f>
        <v>273.48585773449946</v>
      </c>
      <c r="O62" s="122">
        <f t="shared" ref="O62:O76" si="51">SUM(AR62:AU62)</f>
        <v>316.44942372298135</v>
      </c>
      <c r="P62" s="88">
        <f>P65-P60-P64</f>
        <v>-18.422222408071331</v>
      </c>
      <c r="Q62" s="88">
        <f t="shared" ref="Q62:AM62" si="52">Q65-Q60-Q64</f>
        <v>15.448200191534733</v>
      </c>
      <c r="R62" s="88">
        <f t="shared" si="52"/>
        <v>-57.985822532564811</v>
      </c>
      <c r="S62" s="88">
        <f t="shared" si="52"/>
        <v>-62.945828768090259</v>
      </c>
      <c r="T62" s="88">
        <f t="shared" si="52"/>
        <v>6.1534444162922863</v>
      </c>
      <c r="U62" s="88">
        <f t="shared" si="52"/>
        <v>103.38648978268492</v>
      </c>
      <c r="V62" s="88">
        <f t="shared" si="52"/>
        <v>61.938474719487502</v>
      </c>
      <c r="W62" s="88">
        <f t="shared" si="52"/>
        <v>-41.414797659987087</v>
      </c>
      <c r="X62" s="88">
        <f t="shared" si="52"/>
        <v>130.96623409159852</v>
      </c>
      <c r="Y62" s="88">
        <f t="shared" si="52"/>
        <v>7.4209702390700514</v>
      </c>
      <c r="Z62" s="88">
        <f t="shared" si="52"/>
        <v>-94.38864274238874</v>
      </c>
      <c r="AA62" s="88">
        <f t="shared" si="52"/>
        <v>57.567879537360554</v>
      </c>
      <c r="AB62" s="88">
        <f t="shared" si="52"/>
        <v>6.4932156117025679</v>
      </c>
      <c r="AC62" s="88">
        <f t="shared" si="52"/>
        <v>-99.831785393002804</v>
      </c>
      <c r="AD62" s="88">
        <f t="shared" si="52"/>
        <v>82.961510692931768</v>
      </c>
      <c r="AE62" s="88">
        <f t="shared" si="52"/>
        <v>-22.398987601634982</v>
      </c>
      <c r="AF62" s="88">
        <f t="shared" si="52"/>
        <v>6.8612412121171209</v>
      </c>
      <c r="AG62" s="88">
        <f t="shared" si="52"/>
        <v>19.224163314566127</v>
      </c>
      <c r="AH62" s="88">
        <f t="shared" si="52"/>
        <v>-103.69571663649064</v>
      </c>
      <c r="AI62" s="88">
        <f t="shared" si="52"/>
        <v>-8.5370899446093382</v>
      </c>
      <c r="AJ62" s="88">
        <f t="shared" si="52"/>
        <v>-77.565806028885177</v>
      </c>
      <c r="AK62" s="88">
        <f t="shared" si="52"/>
        <v>-148.52306449504829</v>
      </c>
      <c r="AL62" s="88">
        <f t="shared" si="52"/>
        <v>-107.91310898074599</v>
      </c>
      <c r="AM62" s="88">
        <f t="shared" si="52"/>
        <v>-19.410978330619741</v>
      </c>
      <c r="AN62" s="88">
        <f>AN65-AN60-AN64</f>
        <v>-0.3022289375464311</v>
      </c>
      <c r="AO62" s="88">
        <f>AO65-AO60-AO64</f>
        <v>68.783126726167708</v>
      </c>
      <c r="AP62" s="88">
        <f>AP65-AP60-AP64</f>
        <v>127.75114801992589</v>
      </c>
      <c r="AQ62" s="88">
        <f>AQ65-AQ60-AQ64</f>
        <v>77.253811925952277</v>
      </c>
      <c r="AR62" s="88">
        <v>41.014268598330382</v>
      </c>
      <c r="AS62" s="88">
        <f>AS65-AS60-AS64</f>
        <v>8.6609643497875641</v>
      </c>
      <c r="AT62" s="88">
        <f>AT65-AT60-AT64</f>
        <v>112.06062092290466</v>
      </c>
      <c r="AU62" s="278">
        <f>AU65-AU60-AU64</f>
        <v>154.71356985195874</v>
      </c>
      <c r="AV62" s="34"/>
      <c r="AW62" s="128">
        <f t="shared" ref="AW62:BC62" si="53">AW63-AW60</f>
        <v>-93.338569781300293</v>
      </c>
      <c r="AX62" s="128">
        <f t="shared" si="53"/>
        <v>60.562523091296839</v>
      </c>
      <c r="AY62" s="128">
        <f t="shared" si="53"/>
        <v>26.085404526683192</v>
      </c>
      <c r="AZ62" s="128">
        <f t="shared" si="53"/>
        <v>-112.23280658110002</v>
      </c>
      <c r="BA62" s="128">
        <f t="shared" si="53"/>
        <v>-226.08887052393345</v>
      </c>
      <c r="BB62" s="128">
        <f t="shared" si="53"/>
        <v>-127.3240873113657</v>
      </c>
      <c r="BC62" s="278">
        <f t="shared" si="53"/>
        <v>68.480897788621292</v>
      </c>
      <c r="BD62" s="124"/>
      <c r="BE62" s="124"/>
      <c r="BF62" s="123"/>
      <c r="BG62" s="123"/>
      <c r="BH62" s="103"/>
      <c r="BI62" s="46">
        <v>0</v>
      </c>
      <c r="BJ62" s="46">
        <v>0</v>
      </c>
      <c r="BK62" s="46">
        <v>2.5635245037847199E-9</v>
      </c>
      <c r="BL62" s="46">
        <v>-2.5634108169469982E-9</v>
      </c>
      <c r="BM62" s="46">
        <v>0</v>
      </c>
      <c r="BN62" s="46"/>
      <c r="BQ62" s="124"/>
      <c r="BV62" s="34"/>
      <c r="BW62" s="249"/>
      <c r="BX62" s="249"/>
    </row>
    <row r="63" spans="1:76">
      <c r="A63" s="169" t="s">
        <v>218</v>
      </c>
      <c r="B63" s="240" t="s">
        <v>237</v>
      </c>
      <c r="C63" s="171">
        <f>C60+C62</f>
        <v>342.33365930599371</v>
      </c>
      <c r="D63" s="171">
        <f t="shared" ref="D63:AQ63" si="54">D60+D62</f>
        <v>314.25120712970687</v>
      </c>
      <c r="E63" s="171">
        <f t="shared" si="54"/>
        <v>519.33607271159212</v>
      </c>
      <c r="F63" s="171">
        <f t="shared" si="54"/>
        <v>353.91165473577428</v>
      </c>
      <c r="G63" s="171">
        <f t="shared" si="54"/>
        <v>698.27679115303238</v>
      </c>
      <c r="H63" s="171">
        <f t="shared" si="54"/>
        <v>741.98784947177455</v>
      </c>
      <c r="I63" s="171">
        <f t="shared" si="54"/>
        <v>742.68154750058432</v>
      </c>
      <c r="J63" s="171">
        <f t="shared" si="54"/>
        <v>918.09768298243273</v>
      </c>
      <c r="K63" s="171">
        <f t="shared" si="54"/>
        <v>1087.9918575992547</v>
      </c>
      <c r="L63" s="96">
        <f>L60+L62</f>
        <v>1420.2858631697998</v>
      </c>
      <c r="M63" s="96">
        <f>M60+M62</f>
        <v>1430.0014945887942</v>
      </c>
      <c r="N63" s="96">
        <f t="shared" si="50"/>
        <v>1420.2858631698</v>
      </c>
      <c r="O63" s="96">
        <f t="shared" si="51"/>
        <v>1430.001494588794</v>
      </c>
      <c r="P63" s="171">
        <f t="shared" si="54"/>
        <v>73.135064628917661</v>
      </c>
      <c r="Q63" s="171">
        <f t="shared" si="54"/>
        <v>148.40364754744382</v>
      </c>
      <c r="R63" s="171">
        <f t="shared" si="54"/>
        <v>69.323469715354676</v>
      </c>
      <c r="S63" s="171">
        <f t="shared" si="54"/>
        <v>63.04947284405808</v>
      </c>
      <c r="T63" s="171">
        <f t="shared" si="54"/>
        <v>145.89017822895875</v>
      </c>
      <c r="U63" s="171">
        <f t="shared" si="54"/>
        <v>256.3883917932273</v>
      </c>
      <c r="V63" s="171">
        <f t="shared" si="54"/>
        <v>197.65119050997629</v>
      </c>
      <c r="W63" s="171">
        <f t="shared" si="54"/>
        <v>98.416517494689415</v>
      </c>
      <c r="X63" s="171">
        <f t="shared" si="54"/>
        <v>276.801492386071</v>
      </c>
      <c r="Y63" s="171">
        <f t="shared" si="54"/>
        <v>194.54871403970293</v>
      </c>
      <c r="Z63" s="171">
        <f t="shared" si="54"/>
        <v>72.836352402166554</v>
      </c>
      <c r="AA63" s="171">
        <f t="shared" si="54"/>
        <v>197.80129064383408</v>
      </c>
      <c r="AB63" s="171">
        <f t="shared" si="54"/>
        <v>141.2618169772758</v>
      </c>
      <c r="AC63" s="171">
        <f t="shared" si="54"/>
        <v>119.26339085500626</v>
      </c>
      <c r="AD63" s="171">
        <f t="shared" si="54"/>
        <v>299.63326236741932</v>
      </c>
      <c r="AE63" s="171">
        <f t="shared" si="54"/>
        <v>182.52307730088293</v>
      </c>
      <c r="AF63" s="171">
        <f t="shared" si="54"/>
        <v>225.66794413469736</v>
      </c>
      <c r="AG63" s="171">
        <f t="shared" si="54"/>
        <v>257.73169503149302</v>
      </c>
      <c r="AH63" s="171">
        <f t="shared" si="54"/>
        <v>187.55387089700173</v>
      </c>
      <c r="AI63" s="171">
        <f t="shared" si="54"/>
        <v>247.14417291924056</v>
      </c>
      <c r="AJ63" s="171">
        <f t="shared" si="54"/>
        <v>248.65746097915456</v>
      </c>
      <c r="AK63" s="171">
        <f t="shared" si="54"/>
        <v>239.91368837644637</v>
      </c>
      <c r="AL63" s="171">
        <f t="shared" si="54"/>
        <v>301.02939778880238</v>
      </c>
      <c r="AM63" s="171">
        <f t="shared" si="54"/>
        <v>298.39131045485135</v>
      </c>
      <c r="AN63" s="171">
        <f t="shared" si="54"/>
        <v>303.3956482750969</v>
      </c>
      <c r="AO63" s="171">
        <f t="shared" si="54"/>
        <v>430.18988660607107</v>
      </c>
      <c r="AP63" s="171">
        <f t="shared" si="54"/>
        <v>408.844952040907</v>
      </c>
      <c r="AQ63" s="171">
        <f t="shared" si="54"/>
        <v>277.85537624772485</v>
      </c>
      <c r="AR63" s="171">
        <v>344.76623128524068</v>
      </c>
      <c r="AS63" s="171">
        <f>AS60+AS62</f>
        <v>313.16677041941188</v>
      </c>
      <c r="AT63" s="171">
        <f>AT60+AT62</f>
        <v>362.67773196040685</v>
      </c>
      <c r="AU63" s="276">
        <f>AU60+AU62</f>
        <v>409.39076092373466</v>
      </c>
      <c r="AV63" s="34"/>
      <c r="AW63" s="102">
        <f t="shared" ref="AW63:AW73" si="55">AB63+AC63</f>
        <v>260.52520783228204</v>
      </c>
      <c r="AX63" s="102">
        <f t="shared" ref="AX63:AX73" si="56">AD63+AE63</f>
        <v>482.15633966830228</v>
      </c>
      <c r="AY63" s="102">
        <f t="shared" ref="AY63:AY73" si="57">AF63+AG63</f>
        <v>483.39963916619035</v>
      </c>
      <c r="AZ63" s="102">
        <f t="shared" ref="AZ63:AZ73" si="58">AH63+AI63</f>
        <v>434.69804381624226</v>
      </c>
      <c r="BA63" s="102">
        <f t="shared" ref="BA63:BA73" si="59">AJ63+AK63</f>
        <v>488.57114935560094</v>
      </c>
      <c r="BB63" s="102">
        <f t="shared" ref="BB63:BB73" si="60">AL63+AM63</f>
        <v>599.42070824365373</v>
      </c>
      <c r="BC63" s="276">
        <f t="shared" ref="BC63:BC73" si="61">AO63+AN63</f>
        <v>733.58553488116797</v>
      </c>
      <c r="BD63" s="167"/>
      <c r="BE63" s="167"/>
      <c r="BF63" s="123"/>
      <c r="BG63" s="123"/>
      <c r="BH63" s="103"/>
      <c r="BI63" s="46">
        <v>0</v>
      </c>
      <c r="BJ63" s="46">
        <v>0</v>
      </c>
      <c r="BK63" s="46">
        <v>2.5635245037847199E-9</v>
      </c>
      <c r="BL63" s="46">
        <v>-2.5634108169469982E-9</v>
      </c>
      <c r="BM63" s="46">
        <v>0</v>
      </c>
      <c r="BN63" s="46"/>
      <c r="BQ63" s="167"/>
      <c r="BV63" s="34"/>
      <c r="BW63" s="249"/>
      <c r="BX63" s="249"/>
    </row>
    <row r="64" spans="1:76">
      <c r="A64" s="35" t="s">
        <v>219</v>
      </c>
      <c r="B64" s="240" t="s">
        <v>237</v>
      </c>
      <c r="C64" s="88">
        <v>-14.791577287066245</v>
      </c>
      <c r="D64" s="88">
        <v>-6.3101253578256005</v>
      </c>
      <c r="E64" s="88">
        <v>-20.605486878942138</v>
      </c>
      <c r="F64" s="88">
        <v>-16.158253430284926</v>
      </c>
      <c r="G64" s="88">
        <v>-7.977207964174994</v>
      </c>
      <c r="H64" s="88">
        <v>-18.484747742345451</v>
      </c>
      <c r="I64" s="88">
        <v>-35.78480921474717</v>
      </c>
      <c r="J64" s="88">
        <v>-66.228742717897816</v>
      </c>
      <c r="K64" s="88">
        <v>-98.555447483291871</v>
      </c>
      <c r="L64" s="122">
        <v>-104.62605464664061</v>
      </c>
      <c r="M64" s="122">
        <v>-41.975542718026553</v>
      </c>
      <c r="N64" s="122">
        <f t="shared" si="50"/>
        <v>-104.62605464664061</v>
      </c>
      <c r="O64" s="122">
        <f t="shared" si="51"/>
        <v>-41.975542718026553</v>
      </c>
      <c r="P64" s="88">
        <v>-9.6870643890534929</v>
      </c>
      <c r="Q64" s="88">
        <v>-5.1822653827805087</v>
      </c>
      <c r="R64" s="88">
        <v>0.10957722470626763</v>
      </c>
      <c r="S64" s="88">
        <v>-1.3985008831571921</v>
      </c>
      <c r="T64" s="88">
        <v>-0.44146095244648914</v>
      </c>
      <c r="U64" s="88">
        <v>-4.4852588188278721</v>
      </c>
      <c r="V64" s="88">
        <v>-5.8907598255646176</v>
      </c>
      <c r="W64" s="88">
        <v>2.8402716326639847</v>
      </c>
      <c r="X64" s="88">
        <v>-0.75240845317132421</v>
      </c>
      <c r="Y64" s="88">
        <v>-6.8646879680207533</v>
      </c>
      <c r="Z64" s="88">
        <v>-3.2068208079976541</v>
      </c>
      <c r="AA64" s="88">
        <v>-7.6608305131557186</v>
      </c>
      <c r="AB64" s="88">
        <v>-1.9858459313101386</v>
      </c>
      <c r="AC64" s="88">
        <v>-14.027588255122886</v>
      </c>
      <c r="AD64" s="88">
        <v>-2.3683541836697692</v>
      </c>
      <c r="AE64" s="88">
        <v>-17.403020844644377</v>
      </c>
      <c r="AF64" s="88">
        <v>-5.5622659810829154</v>
      </c>
      <c r="AG64" s="88">
        <v>-17.798697775066998</v>
      </c>
      <c r="AH64" s="88">
        <v>-11.039277225338754</v>
      </c>
      <c r="AI64" s="88">
        <v>-31.828501736409148</v>
      </c>
      <c r="AJ64" s="88">
        <v>-8.0273255050676209</v>
      </c>
      <c r="AK64" s="88">
        <v>-17.485556991677999</v>
      </c>
      <c r="AL64" s="88">
        <v>-24.686845963558</v>
      </c>
      <c r="AM64" s="88">
        <v>-48.355719022988154</v>
      </c>
      <c r="AN64" s="88">
        <v>-42.361573088094758</v>
      </c>
      <c r="AO64" s="88">
        <v>-45.419738439811383</v>
      </c>
      <c r="AP64" s="88">
        <v>-3.7529648946876364</v>
      </c>
      <c r="AQ64" s="88">
        <v>-13.091778224046834</v>
      </c>
      <c r="AR64" s="88">
        <v>-4.9189458282087397</v>
      </c>
      <c r="AS64" s="88">
        <v>-13.360279721317811</v>
      </c>
      <c r="AT64" s="88">
        <v>-8.1842232345529951</v>
      </c>
      <c r="AU64" s="278">
        <v>-15.512093933947009</v>
      </c>
      <c r="AV64" s="34"/>
      <c r="AW64" s="128">
        <f t="shared" si="55"/>
        <v>-16.013434186433024</v>
      </c>
      <c r="AX64" s="128">
        <f t="shared" si="56"/>
        <v>-19.771375028314147</v>
      </c>
      <c r="AY64" s="128">
        <f t="shared" si="57"/>
        <v>-23.360963756149914</v>
      </c>
      <c r="AZ64" s="128">
        <f t="shared" si="58"/>
        <v>-42.867778961747902</v>
      </c>
      <c r="BA64" s="128">
        <f t="shared" si="59"/>
        <v>-25.512882496745618</v>
      </c>
      <c r="BB64" s="128">
        <f t="shared" si="60"/>
        <v>-73.042564986546154</v>
      </c>
      <c r="BC64" s="278">
        <f t="shared" si="61"/>
        <v>-87.781311527906141</v>
      </c>
      <c r="BD64" s="124"/>
      <c r="BE64" s="124"/>
      <c r="BF64" s="123"/>
      <c r="BG64" s="123"/>
      <c r="BH64" s="103"/>
      <c r="BI64" s="46">
        <v>0</v>
      </c>
      <c r="BJ64" s="46">
        <v>0</v>
      </c>
      <c r="BK64" s="46">
        <v>0</v>
      </c>
      <c r="BL64" s="46">
        <v>0</v>
      </c>
      <c r="BM64" s="46">
        <v>0</v>
      </c>
      <c r="BN64" s="46"/>
      <c r="BQ64" s="124"/>
      <c r="BV64" s="34"/>
      <c r="BW64" s="249"/>
      <c r="BX64" s="249"/>
    </row>
    <row r="65" spans="1:76">
      <c r="A65" s="169" t="s">
        <v>220</v>
      </c>
      <c r="B65" s="240" t="s">
        <v>237</v>
      </c>
      <c r="C65" s="171">
        <v>327.54208201892749</v>
      </c>
      <c r="D65" s="171">
        <v>307.94108177188127</v>
      </c>
      <c r="E65" s="171">
        <v>498.73058583264998</v>
      </c>
      <c r="F65" s="171">
        <v>337.75340130548932</v>
      </c>
      <c r="G65" s="171">
        <v>690.29958318885735</v>
      </c>
      <c r="H65" s="171">
        <v>723.50310172942909</v>
      </c>
      <c r="I65" s="171">
        <v>706.89673828583716</v>
      </c>
      <c r="J65" s="171">
        <v>851.8689402645349</v>
      </c>
      <c r="K65" s="171">
        <v>989.43641011596287</v>
      </c>
      <c r="L65" s="96">
        <v>1315.6598085231592</v>
      </c>
      <c r="M65" s="96">
        <v>1388.0259518707676</v>
      </c>
      <c r="N65" s="96">
        <f t="shared" si="50"/>
        <v>1315.6598085231592</v>
      </c>
      <c r="O65" s="96">
        <f t="shared" si="51"/>
        <v>1388.0259518707676</v>
      </c>
      <c r="P65" s="171">
        <v>63.448000239864172</v>
      </c>
      <c r="Q65" s="171">
        <v>143.22138216466331</v>
      </c>
      <c r="R65" s="171">
        <v>69.433046940060947</v>
      </c>
      <c r="S65" s="171">
        <v>61.650971960900897</v>
      </c>
      <c r="T65" s="171">
        <v>145.44871727651227</v>
      </c>
      <c r="U65" s="171">
        <v>251.90313297439943</v>
      </c>
      <c r="V65" s="171">
        <v>191.76043068441166</v>
      </c>
      <c r="W65" s="171">
        <v>101.2567891273534</v>
      </c>
      <c r="X65" s="171">
        <f>'Historical Financials THB_EN'!X65/'Historical Financials THB_EN'!X8</f>
        <v>276.04908393289969</v>
      </c>
      <c r="Y65" s="171">
        <f>('Historical Financials THB_EN'!X65+'Historical Financials THB_EN'!Y65)/32.9559-X65</f>
        <v>187.68402607168218</v>
      </c>
      <c r="Z65" s="171">
        <f>('Historical Financials THB_EN'!X65+'Historical Financials THB_EN'!Y65+'Historical Financials THB_EN'!Z65)/33.7562-X65-Y65</f>
        <v>69.629531594168895</v>
      </c>
      <c r="AA65" s="171">
        <f>H65-Z65-Y65-X65</f>
        <v>190.14046013067838</v>
      </c>
      <c r="AB65" s="171">
        <v>139.27597104596566</v>
      </c>
      <c r="AC65" s="171">
        <v>105.23580259988339</v>
      </c>
      <c r="AD65" s="171">
        <v>297.26490818374953</v>
      </c>
      <c r="AE65" s="171">
        <f>I65-AB65-AC65-AD65</f>
        <v>165.12005645623856</v>
      </c>
      <c r="AF65" s="171">
        <f>J65-(AG65+AH65+AI65)</f>
        <v>220.10567815361446</v>
      </c>
      <c r="AG65" s="171">
        <v>239.93299725642603</v>
      </c>
      <c r="AH65" s="171">
        <v>176.51459367166299</v>
      </c>
      <c r="AI65" s="171">
        <v>215.31567118283141</v>
      </c>
      <c r="AJ65" s="171">
        <v>240.63013547408693</v>
      </c>
      <c r="AK65" s="171">
        <v>222.42813138476836</v>
      </c>
      <c r="AL65" s="171">
        <v>276.34255182524436</v>
      </c>
      <c r="AM65" s="171">
        <v>250.0355914318632</v>
      </c>
      <c r="AN65" s="171">
        <v>261.03407518700214</v>
      </c>
      <c r="AO65" s="171">
        <v>384.77014816625967</v>
      </c>
      <c r="AP65" s="171">
        <v>405.09198714621937</v>
      </c>
      <c r="AQ65" s="171">
        <v>264.76359802367801</v>
      </c>
      <c r="AR65" s="171">
        <v>339.84728545703194</v>
      </c>
      <c r="AS65" s="171">
        <v>299.80649069809408</v>
      </c>
      <c r="AT65" s="171">
        <v>354.49350872585387</v>
      </c>
      <c r="AU65" s="276">
        <v>393.87866698978769</v>
      </c>
      <c r="AV65" s="34"/>
      <c r="AW65" s="128">
        <f t="shared" si="55"/>
        <v>244.51177364584905</v>
      </c>
      <c r="AX65" s="128">
        <f t="shared" si="56"/>
        <v>462.38496463998808</v>
      </c>
      <c r="AY65" s="128">
        <f t="shared" si="57"/>
        <v>460.03867541004047</v>
      </c>
      <c r="AZ65" s="128">
        <f t="shared" si="58"/>
        <v>391.83026485449443</v>
      </c>
      <c r="BA65" s="128">
        <f t="shared" si="59"/>
        <v>463.05826685885529</v>
      </c>
      <c r="BB65" s="128">
        <f t="shared" si="60"/>
        <v>526.37814325710758</v>
      </c>
      <c r="BC65" s="278">
        <f t="shared" si="61"/>
        <v>645.80422335326182</v>
      </c>
      <c r="BD65" s="124"/>
      <c r="BE65" s="124"/>
      <c r="BF65" s="123"/>
      <c r="BG65" s="123"/>
      <c r="BH65" s="103"/>
      <c r="BI65" s="46"/>
      <c r="BJ65" s="46"/>
      <c r="BK65" s="46"/>
      <c r="BL65" s="46"/>
      <c r="BM65" s="46"/>
      <c r="BN65" s="46"/>
      <c r="BQ65" s="167"/>
      <c r="BV65" s="34"/>
      <c r="BW65" s="249"/>
      <c r="BX65" s="249"/>
    </row>
    <row r="66" spans="1:76">
      <c r="A66" s="35" t="s">
        <v>221</v>
      </c>
      <c r="B66" s="240" t="s">
        <v>237</v>
      </c>
      <c r="C66" s="88">
        <v>-177.70581123013307</v>
      </c>
      <c r="D66" s="88">
        <v>-652.35333524752991</v>
      </c>
      <c r="E66" s="88">
        <v>-1224.6595090012377</v>
      </c>
      <c r="F66" s="88">
        <v>-181.51192938038795</v>
      </c>
      <c r="G66" s="88">
        <v>-242.4689951392885</v>
      </c>
      <c r="H66" s="88">
        <v>-699.38617858385066</v>
      </c>
      <c r="I66" s="88">
        <v>-761.09922006717693</v>
      </c>
      <c r="J66" s="88">
        <v>-720.12441726937777</v>
      </c>
      <c r="K66" s="88">
        <v>-2168.3431331873248</v>
      </c>
      <c r="L66" s="122">
        <v>-826.09077483597412</v>
      </c>
      <c r="M66" s="122">
        <v>-2161.4180119061789</v>
      </c>
      <c r="N66" s="122">
        <f t="shared" si="50"/>
        <v>-826.09077483597412</v>
      </c>
      <c r="O66" s="122">
        <f t="shared" si="51"/>
        <v>-2161.4180119061789</v>
      </c>
      <c r="P66" s="88">
        <v>-50.792906245172738</v>
      </c>
      <c r="Q66" s="88">
        <v>-66.559018939741691</v>
      </c>
      <c r="R66" s="88">
        <v>-30.20428364581791</v>
      </c>
      <c r="S66" s="88">
        <v>-33.955720549655638</v>
      </c>
      <c r="T66" s="88">
        <v>-53.758562623031729</v>
      </c>
      <c r="U66" s="88">
        <v>-38.809037138566367</v>
      </c>
      <c r="V66" s="88">
        <v>-79.960563205696857</v>
      </c>
      <c r="W66" s="88">
        <v>-69.920498870158809</v>
      </c>
      <c r="X66" s="88">
        <v>-91.420749699911639</v>
      </c>
      <c r="Y66" s="88">
        <f>('Historical Financials THB_EN'!X66+'Historical Financials THB_EN'!Y66+'Historical Financials THB_EN'!X67+'Historical Financials THB_EN'!Y67)/32.9559-X66-X67-Y67</f>
        <v>-383.74040962629806</v>
      </c>
      <c r="Z66" s="88">
        <v>-109.8656732815646</v>
      </c>
      <c r="AA66" s="88">
        <v>-114.35986181694243</v>
      </c>
      <c r="AB66" s="88">
        <v>-371.92671772607588</v>
      </c>
      <c r="AC66" s="88">
        <v>-182.74092461728426</v>
      </c>
      <c r="AD66" s="88">
        <v>-106.86548570615594</v>
      </c>
      <c r="AE66" s="88">
        <f>I66-(AB66+AC66+AD66)</f>
        <v>-99.566092017660822</v>
      </c>
      <c r="AF66" s="88">
        <v>-116.19220595255936</v>
      </c>
      <c r="AG66" s="88">
        <v>-298.97374059187666</v>
      </c>
      <c r="AH66" s="88">
        <v>-129.28008221982375</v>
      </c>
      <c r="AI66" s="88">
        <f t="shared" ref="AI66:AI71" si="62">J66-AF66-AG66-AH66</f>
        <v>-175.67838850511802</v>
      </c>
      <c r="AJ66" s="88">
        <v>-118.83686827908096</v>
      </c>
      <c r="AK66" s="88">
        <v>-543.52716561346733</v>
      </c>
      <c r="AL66" s="88">
        <v>-713.3538334077258</v>
      </c>
      <c r="AM66" s="88">
        <v>-792.62526588705066</v>
      </c>
      <c r="AN66" s="88">
        <v>-312.70428032905272</v>
      </c>
      <c r="AO66" s="88">
        <v>-101.98727788947269</v>
      </c>
      <c r="AP66" s="88">
        <v>-210.92177785892795</v>
      </c>
      <c r="AQ66" s="88">
        <v>-200.47743875852075</v>
      </c>
      <c r="AR66" s="88">
        <v>-1916.2178200739243</v>
      </c>
      <c r="AS66" s="88">
        <v>-67.404204354797685</v>
      </c>
      <c r="AT66" s="88">
        <v>-77.543043379095707</v>
      </c>
      <c r="AU66" s="278">
        <v>-100.25294409836124</v>
      </c>
      <c r="AV66" s="34"/>
      <c r="AW66" s="128">
        <f t="shared" si="55"/>
        <v>-554.66764234336017</v>
      </c>
      <c r="AX66" s="128">
        <f t="shared" si="56"/>
        <v>-206.43157772381676</v>
      </c>
      <c r="AY66" s="128">
        <f t="shared" si="57"/>
        <v>-415.165946544436</v>
      </c>
      <c r="AZ66" s="128">
        <f t="shared" si="58"/>
        <v>-304.95847072494178</v>
      </c>
      <c r="BA66" s="128">
        <f t="shared" si="59"/>
        <v>-662.36403389254826</v>
      </c>
      <c r="BB66" s="128">
        <f t="shared" si="60"/>
        <v>-1505.9790992947765</v>
      </c>
      <c r="BC66" s="278">
        <f t="shared" si="61"/>
        <v>-414.69155821852542</v>
      </c>
      <c r="BD66" s="124"/>
      <c r="BE66" s="124"/>
      <c r="BF66" s="123"/>
      <c r="BG66" s="123"/>
      <c r="BH66" s="103"/>
      <c r="BI66" s="46">
        <v>0</v>
      </c>
      <c r="BJ66" s="46">
        <v>0</v>
      </c>
      <c r="BK66" s="46">
        <v>0</v>
      </c>
      <c r="BL66" s="46">
        <v>0</v>
      </c>
      <c r="BM66" s="46">
        <v>-2.0955890696025108</v>
      </c>
      <c r="BN66" s="46"/>
      <c r="BQ66" s="124"/>
      <c r="BV66" s="34"/>
      <c r="BW66" s="249"/>
      <c r="BX66" s="249"/>
    </row>
    <row r="67" spans="1:76">
      <c r="A67" s="35" t="s">
        <v>222</v>
      </c>
      <c r="B67" s="240" t="s">
        <v>237</v>
      </c>
      <c r="C67" s="88">
        <v>-11.694188769866953</v>
      </c>
      <c r="D67" s="88">
        <v>-333.55511703251813</v>
      </c>
      <c r="E67" s="88">
        <v>-90.726470889792964</v>
      </c>
      <c r="F67" s="88">
        <v>-2.607743821599755</v>
      </c>
      <c r="G67" s="88">
        <v>-118.16021633926567</v>
      </c>
      <c r="H67" s="88">
        <v>-171.74558541199357</v>
      </c>
      <c r="I67" s="88">
        <v>-210.92584132560211</v>
      </c>
      <c r="J67" s="88">
        <v>-52.260553999186769</v>
      </c>
      <c r="K67" s="88">
        <v>-91.643122932367206</v>
      </c>
      <c r="L67" s="122">
        <v>-94.253720425628245</v>
      </c>
      <c r="M67" s="122">
        <v>-145.53816604583901</v>
      </c>
      <c r="N67" s="122">
        <f t="shared" si="50"/>
        <v>-94.253720425628245</v>
      </c>
      <c r="O67" s="122">
        <f t="shared" si="51"/>
        <v>-145.53816604583901</v>
      </c>
      <c r="P67" s="88">
        <v>0</v>
      </c>
      <c r="Q67" s="88">
        <v>-2.607743821599755</v>
      </c>
      <c r="R67" s="88">
        <v>0</v>
      </c>
      <c r="S67" s="88">
        <v>0</v>
      </c>
      <c r="T67" s="88">
        <v>0</v>
      </c>
      <c r="U67" s="88">
        <v>-118.16021633926567</v>
      </c>
      <c r="V67" s="88">
        <v>0</v>
      </c>
      <c r="W67" s="88">
        <v>0</v>
      </c>
      <c r="X67" s="88">
        <v>-0.44177590365234881</v>
      </c>
      <c r="Y67" s="88">
        <v>-161.41198294902532</v>
      </c>
      <c r="Z67" s="88">
        <v>0</v>
      </c>
      <c r="AA67" s="88">
        <v>-9.8918265593159038</v>
      </c>
      <c r="AB67" s="88">
        <v>-127.615903</v>
      </c>
      <c r="AC67" s="88">
        <v>-97.563770000000005</v>
      </c>
      <c r="AD67" s="88">
        <v>14.018986530062396</v>
      </c>
      <c r="AE67" s="88">
        <v>0.2348451443355124</v>
      </c>
      <c r="AF67" s="88">
        <f>'Historical Financials THB_EN'!AF67</f>
        <v>0</v>
      </c>
      <c r="AG67" s="88">
        <v>-29.720561654266248</v>
      </c>
      <c r="AH67" s="88">
        <v>-11.821850240000002</v>
      </c>
      <c r="AI67" s="88">
        <f t="shared" si="62"/>
        <v>-10.718142104920519</v>
      </c>
      <c r="AJ67" s="88">
        <v>0</v>
      </c>
      <c r="AK67" s="88">
        <v>-32.23095862513626</v>
      </c>
      <c r="AL67" s="88">
        <v>-5.4828431519012142</v>
      </c>
      <c r="AM67" s="88">
        <v>-53.929321155329731</v>
      </c>
      <c r="AN67" s="88">
        <v>-141.70322648787416</v>
      </c>
      <c r="AO67" s="88">
        <v>0</v>
      </c>
      <c r="AP67" s="88">
        <v>37.287715103689578</v>
      </c>
      <c r="AQ67" s="88">
        <v>10.161790958556338</v>
      </c>
      <c r="AR67" s="88">
        <v>-147.04768700425515</v>
      </c>
      <c r="AS67" s="88">
        <v>1.2060253750405536</v>
      </c>
      <c r="AT67" s="88">
        <v>3.6088140468484937</v>
      </c>
      <c r="AU67" s="278">
        <v>-3.3053184634729007</v>
      </c>
      <c r="AV67" s="34"/>
      <c r="AW67" s="128">
        <f t="shared" si="55"/>
        <v>-225.17967300000001</v>
      </c>
      <c r="AX67" s="128">
        <f t="shared" si="56"/>
        <v>14.253831674397908</v>
      </c>
      <c r="AY67" s="128">
        <f t="shared" si="57"/>
        <v>-29.720561654266248</v>
      </c>
      <c r="AZ67" s="128">
        <f t="shared" si="58"/>
        <v>-22.53999234492052</v>
      </c>
      <c r="BA67" s="128">
        <f t="shared" si="59"/>
        <v>-32.23095862513626</v>
      </c>
      <c r="BB67" s="128">
        <f t="shared" si="60"/>
        <v>-59.412164307230945</v>
      </c>
      <c r="BC67" s="278">
        <f t="shared" si="61"/>
        <v>-141.70322648787416</v>
      </c>
      <c r="BD67" s="124"/>
      <c r="BE67" s="124"/>
      <c r="BF67" s="123"/>
      <c r="BG67" s="123"/>
      <c r="BH67" s="103"/>
      <c r="BI67" s="46">
        <v>0</v>
      </c>
      <c r="BJ67" s="46">
        <v>0</v>
      </c>
      <c r="BK67" s="46">
        <v>0</v>
      </c>
      <c r="BL67" s="46">
        <v>0</v>
      </c>
      <c r="BM67" s="46">
        <v>2.3385268196025635</v>
      </c>
      <c r="BN67" s="46"/>
      <c r="BQ67" s="124"/>
      <c r="BV67" s="34"/>
      <c r="BW67" s="249"/>
      <c r="BX67" s="249"/>
    </row>
    <row r="68" spans="1:76">
      <c r="A68" s="35" t="s">
        <v>223</v>
      </c>
      <c r="B68" s="240" t="s">
        <v>237</v>
      </c>
      <c r="C68" s="88">
        <v>-17.185835962145106</v>
      </c>
      <c r="D68" s="88">
        <v>-69.605095087371922</v>
      </c>
      <c r="E68" s="88">
        <v>-41.341704913380092</v>
      </c>
      <c r="F68" s="88">
        <v>-42.715570090388844</v>
      </c>
      <c r="G68" s="88">
        <v>-61.944218772661557</v>
      </c>
      <c r="H68" s="88">
        <v>-54.528102226396371</v>
      </c>
      <c r="I68" s="88">
        <v>-79.763261767822655</v>
      </c>
      <c r="J68" s="88">
        <v>-100.63112455638193</v>
      </c>
      <c r="K68" s="88">
        <v>-112.53620039418965</v>
      </c>
      <c r="L68" s="122">
        <v>-190.98593203482633</v>
      </c>
      <c r="M68" s="122">
        <v>-326.31583320676856</v>
      </c>
      <c r="N68" s="122">
        <f t="shared" si="50"/>
        <v>-190.98593203482633</v>
      </c>
      <c r="O68" s="122">
        <f t="shared" si="51"/>
        <v>-326.3158332067685</v>
      </c>
      <c r="P68" s="88">
        <v>-8.0509544209302319</v>
      </c>
      <c r="Q68" s="88">
        <v>-11.514856588339729</v>
      </c>
      <c r="R68" s="88">
        <v>-13.502184133265498</v>
      </c>
      <c r="S68" s="88">
        <v>-9.6475749478533857</v>
      </c>
      <c r="T68" s="88">
        <v>-8.7657941723247728</v>
      </c>
      <c r="U68" s="88">
        <v>-12.658948310970707</v>
      </c>
      <c r="V68" s="88">
        <v>-12.005764593601539</v>
      </c>
      <c r="W68" s="88">
        <v>-28.513711695764542</v>
      </c>
      <c r="X68" s="88">
        <v>-11.578735579932896</v>
      </c>
      <c r="Y68" s="88">
        <v>-10.487996183290941</v>
      </c>
      <c r="Z68" s="88">
        <v>-14.83954059914446</v>
      </c>
      <c r="AA68" s="88">
        <v>-17.621829864028072</v>
      </c>
      <c r="AB68" s="88">
        <v>-17.779404136217636</v>
      </c>
      <c r="AC68" s="88">
        <v>-17.313637055890229</v>
      </c>
      <c r="AD68" s="88">
        <v>-19.005862274251385</v>
      </c>
      <c r="AE68" s="88">
        <v>-25.664358301463434</v>
      </c>
      <c r="AF68" s="88">
        <v>-24.008525405464411</v>
      </c>
      <c r="AG68" s="88">
        <v>-22.033993434196674</v>
      </c>
      <c r="AH68" s="88">
        <v>-25.054049941849424</v>
      </c>
      <c r="AI68" s="88">
        <f t="shared" si="62"/>
        <v>-29.534555774871425</v>
      </c>
      <c r="AJ68" s="88">
        <v>-22.330432995650039</v>
      </c>
      <c r="AK68" s="88">
        <v>-25.909910538491005</v>
      </c>
      <c r="AL68" s="88">
        <v>-22.221428139484381</v>
      </c>
      <c r="AM68" s="88">
        <v>-42.074428720564221</v>
      </c>
      <c r="AN68" s="88">
        <v>-59.570260212110767</v>
      </c>
      <c r="AO68" s="88">
        <v>-39.000181680127881</v>
      </c>
      <c r="AP68" s="88">
        <v>-42.011905987341379</v>
      </c>
      <c r="AQ68" s="88">
        <v>-50.403584155246307</v>
      </c>
      <c r="AR68" s="88">
        <v>-134.17289489429029</v>
      </c>
      <c r="AS68" s="88">
        <v>-47.954325434746437</v>
      </c>
      <c r="AT68" s="88">
        <v>-44.442591420771095</v>
      </c>
      <c r="AU68" s="278">
        <v>-99.746021456960648</v>
      </c>
      <c r="AV68" s="34"/>
      <c r="AW68" s="128">
        <f t="shared" si="55"/>
        <v>-35.093041192107862</v>
      </c>
      <c r="AX68" s="128">
        <f t="shared" si="56"/>
        <v>-44.670220575714822</v>
      </c>
      <c r="AY68" s="128">
        <f t="shared" si="57"/>
        <v>-46.042518839661085</v>
      </c>
      <c r="AZ68" s="128">
        <f t="shared" si="58"/>
        <v>-54.588605716720849</v>
      </c>
      <c r="BA68" s="128">
        <f t="shared" si="59"/>
        <v>-48.240343534141047</v>
      </c>
      <c r="BB68" s="128">
        <f t="shared" si="60"/>
        <v>-64.295856860048602</v>
      </c>
      <c r="BC68" s="278">
        <f t="shared" si="61"/>
        <v>-98.570441892238648</v>
      </c>
      <c r="BD68" s="124"/>
      <c r="BE68" s="124"/>
      <c r="BF68" s="123"/>
      <c r="BG68" s="123"/>
      <c r="BH68" s="103"/>
      <c r="BI68" s="46">
        <v>0</v>
      </c>
      <c r="BJ68" s="46">
        <v>0</v>
      </c>
      <c r="BK68" s="46">
        <v>0</v>
      </c>
      <c r="BL68" s="46">
        <v>0</v>
      </c>
      <c r="BM68" s="46">
        <v>-0.24293775000000295</v>
      </c>
      <c r="BN68" s="46"/>
      <c r="BQ68" s="124"/>
      <c r="BV68" s="34"/>
      <c r="BW68" s="249"/>
      <c r="BX68" s="249"/>
    </row>
    <row r="69" spans="1:76">
      <c r="A69" s="169" t="s">
        <v>224</v>
      </c>
      <c r="B69" s="240" t="s">
        <v>237</v>
      </c>
      <c r="C69" s="88">
        <f t="shared" ref="C69:AC69" si="63">C65+C66+C67+C68</f>
        <v>120.95624605678238</v>
      </c>
      <c r="D69" s="88">
        <f t="shared" si="63"/>
        <v>-747.57246559553869</v>
      </c>
      <c r="E69" s="171">
        <f t="shared" si="63"/>
        <v>-857.99709897176081</v>
      </c>
      <c r="F69" s="171">
        <f t="shared" si="63"/>
        <v>110.91815801311276</v>
      </c>
      <c r="G69" s="171">
        <f t="shared" si="63"/>
        <v>267.72615293764164</v>
      </c>
      <c r="H69" s="171">
        <f t="shared" si="63"/>
        <v>-202.15676449281153</v>
      </c>
      <c r="I69" s="171">
        <f>I65+I66+I67+I68</f>
        <v>-344.89158487476453</v>
      </c>
      <c r="J69" s="171">
        <f>J65+J66+J67+J68</f>
        <v>-21.147155560411576</v>
      </c>
      <c r="K69" s="171">
        <f>K65+K66+K67+K68</f>
        <v>-1383.0860463979188</v>
      </c>
      <c r="L69" s="96">
        <f>L65+L66+L67+L68</f>
        <v>204.32938122673053</v>
      </c>
      <c r="M69" s="96">
        <f>M65+M66+M67+M68</f>
        <v>-1245.2460592880188</v>
      </c>
      <c r="N69" s="96">
        <f t="shared" si="50"/>
        <v>204.32938122673053</v>
      </c>
      <c r="O69" s="96">
        <f t="shared" si="51"/>
        <v>-1245.2460592880186</v>
      </c>
      <c r="P69" s="171">
        <f t="shared" si="63"/>
        <v>4.6041395737612021</v>
      </c>
      <c r="Q69" s="171">
        <f t="shared" si="63"/>
        <v>62.53976281498214</v>
      </c>
      <c r="R69" s="171">
        <f t="shared" si="63"/>
        <v>25.72657916097754</v>
      </c>
      <c r="S69" s="171">
        <f t="shared" si="63"/>
        <v>18.047676463391873</v>
      </c>
      <c r="T69" s="171">
        <f t="shared" si="63"/>
        <v>82.924360481155759</v>
      </c>
      <c r="U69" s="171">
        <f t="shared" si="63"/>
        <v>82.274931185596671</v>
      </c>
      <c r="V69" s="171">
        <f t="shared" si="63"/>
        <v>99.794102885113261</v>
      </c>
      <c r="W69" s="171">
        <f t="shared" si="63"/>
        <v>2.8225785614300491</v>
      </c>
      <c r="X69" s="171">
        <f t="shared" si="63"/>
        <v>172.6078227494028</v>
      </c>
      <c r="Y69" s="171">
        <f t="shared" si="63"/>
        <v>-367.9563626869321</v>
      </c>
      <c r="Z69" s="171">
        <f t="shared" si="63"/>
        <v>-55.075682286540157</v>
      </c>
      <c r="AA69" s="171">
        <f t="shared" si="63"/>
        <v>48.266941890391976</v>
      </c>
      <c r="AB69" s="171">
        <f t="shared" si="63"/>
        <v>-378.04605381632786</v>
      </c>
      <c r="AC69" s="171">
        <f t="shared" si="63"/>
        <v>-192.38252907329112</v>
      </c>
      <c r="AD69" s="171">
        <f>AD65+AD66+AD67+AD68</f>
        <v>185.41254673340461</v>
      </c>
      <c r="AE69" s="171">
        <f>AE65+AE66+AE67+AE68</f>
        <v>40.124451281449808</v>
      </c>
      <c r="AF69" s="171">
        <f>AF65+AF66+AF67+AF68</f>
        <v>79.904946795590689</v>
      </c>
      <c r="AG69" s="171">
        <f>AG65+AG66+AG67+AG68</f>
        <v>-110.79529842391355</v>
      </c>
      <c r="AH69" s="171">
        <f>AH65+AH66+AH67+AH68</f>
        <v>10.358611269989812</v>
      </c>
      <c r="AI69" s="171">
        <f t="shared" si="62"/>
        <v>-0.61541520207852685</v>
      </c>
      <c r="AJ69" s="171">
        <f>AJ65+AJ66+AJ67+AJ68</f>
        <v>99.462834199355925</v>
      </c>
      <c r="AK69" s="171">
        <f>AK65+AK66+AK67+AK68</f>
        <v>-379.23990339232626</v>
      </c>
      <c r="AL69" s="171">
        <f>AL65+AL66+AL67+AL68</f>
        <v>-464.71555287386701</v>
      </c>
      <c r="AM69" s="171">
        <f>AM65+AM66+AM67+AM68</f>
        <v>-638.59342433108145</v>
      </c>
      <c r="AN69" s="171">
        <f>SUM(AN65:AN68)</f>
        <v>-252.94369184203549</v>
      </c>
      <c r="AO69" s="171">
        <f>SUM(AO65:AO68)</f>
        <v>243.78268859665911</v>
      </c>
      <c r="AP69" s="171">
        <f>SUM(AP65:AP68)</f>
        <v>189.44601840363961</v>
      </c>
      <c r="AQ69" s="171">
        <f>AQ65+AQ66+AQ67+AQ68</f>
        <v>24.044366068467298</v>
      </c>
      <c r="AR69" s="171">
        <v>-1857.5911165154375</v>
      </c>
      <c r="AS69" s="171">
        <f>AS65+AS66+AS67+AS68</f>
        <v>185.65398628359051</v>
      </c>
      <c r="AT69" s="171">
        <f>AT65+AT66+AT67+AT68</f>
        <v>236.11668797283554</v>
      </c>
      <c r="AU69" s="276">
        <f>AU65+AU66+AU67+AU68</f>
        <v>190.57438297099293</v>
      </c>
      <c r="AV69" s="34"/>
      <c r="AW69" s="128">
        <f t="shared" si="55"/>
        <v>-570.42858288961895</v>
      </c>
      <c r="AX69" s="128">
        <f t="shared" si="56"/>
        <v>225.53699801485442</v>
      </c>
      <c r="AY69" s="128">
        <f t="shared" si="57"/>
        <v>-30.890351628322861</v>
      </c>
      <c r="AZ69" s="128">
        <f t="shared" si="58"/>
        <v>9.7431960679112848</v>
      </c>
      <c r="BA69" s="128">
        <f t="shared" si="59"/>
        <v>-279.77706919297032</v>
      </c>
      <c r="BB69" s="128">
        <f t="shared" si="60"/>
        <v>-1103.3089772049484</v>
      </c>
      <c r="BC69" s="278">
        <f t="shared" si="61"/>
        <v>-9.1610032453763779</v>
      </c>
      <c r="BD69" s="124"/>
      <c r="BE69" s="124"/>
      <c r="BF69" s="123"/>
      <c r="BG69" s="123"/>
      <c r="BH69" s="103"/>
      <c r="BI69" s="46"/>
      <c r="BJ69" s="46"/>
      <c r="BK69" s="46"/>
      <c r="BL69" s="46"/>
      <c r="BM69" s="46"/>
      <c r="BN69" s="46"/>
      <c r="BQ69" s="124"/>
      <c r="BV69" s="318"/>
      <c r="BW69" s="249"/>
      <c r="BX69" s="249"/>
    </row>
    <row r="70" spans="1:76">
      <c r="A70" s="35" t="s">
        <v>180</v>
      </c>
      <c r="B70" s="240" t="s">
        <v>237</v>
      </c>
      <c r="C70" s="88">
        <v>-39.985029625740644</v>
      </c>
      <c r="D70" s="88">
        <v>-61.241609747939947</v>
      </c>
      <c r="E70" s="88">
        <v>-97.313605861105671</v>
      </c>
      <c r="F70" s="88">
        <v>-127.62983667262193</v>
      </c>
      <c r="G70" s="88">
        <v>-107.08216041950806</v>
      </c>
      <c r="H70" s="88">
        <v>-103.37010325064304</v>
      </c>
      <c r="I70" s="88">
        <v>-125.56437001004312</v>
      </c>
      <c r="J70" s="88">
        <v>-127.78304472753082</v>
      </c>
      <c r="K70" s="88">
        <v>-153.59190111265517</v>
      </c>
      <c r="L70" s="122">
        <v>-219.82548527184767</v>
      </c>
      <c r="M70" s="122">
        <v>-258.94067965103352</v>
      </c>
      <c r="N70" s="122">
        <f t="shared" si="50"/>
        <v>-219.82548527184767</v>
      </c>
      <c r="O70" s="122">
        <f t="shared" si="51"/>
        <v>-258.94067965103352</v>
      </c>
      <c r="P70" s="88">
        <v>-17.37119822947361</v>
      </c>
      <c r="Q70" s="88">
        <v>-40.521034634252956</v>
      </c>
      <c r="R70" s="88">
        <v>-20.096314194284325</v>
      </c>
      <c r="S70" s="88">
        <v>-49.641289614611047</v>
      </c>
      <c r="T70" s="88">
        <v>-17.935886427223213</v>
      </c>
      <c r="U70" s="88">
        <v>-36.025712410233609</v>
      </c>
      <c r="V70" s="88">
        <v>-19.067771456181575</v>
      </c>
      <c r="W70" s="88">
        <v>-34.052790125869663</v>
      </c>
      <c r="X70" s="88">
        <v>-14.502852678480293</v>
      </c>
      <c r="Y70" s="88">
        <v>-35.111460649351621</v>
      </c>
      <c r="Z70" s="88">
        <f>('Historical Financials THB_EN'!X70+'Historical Financials THB_EN'!Y70+'Historical Financials THB_EN'!Z70)/33.7562-X70-Y70</f>
        <v>-19.12178766271311</v>
      </c>
      <c r="AA70" s="88">
        <v>-34.633030042505354</v>
      </c>
      <c r="AB70" s="88">
        <v>-19.778516689280806</v>
      </c>
      <c r="AC70" s="88">
        <v>-40.613044860550509</v>
      </c>
      <c r="AD70" s="88">
        <v>-25.558350363126372</v>
      </c>
      <c r="AE70" s="88">
        <f>I70-AB70-AC70-AD70</f>
        <v>-39.614458097085425</v>
      </c>
      <c r="AF70" s="88">
        <v>-21.268213773451837</v>
      </c>
      <c r="AG70" s="88">
        <v>-42.469399276874526</v>
      </c>
      <c r="AH70" s="88">
        <v>-22.506774762223081</v>
      </c>
      <c r="AI70" s="88">
        <f t="shared" si="62"/>
        <v>-41.538656914981381</v>
      </c>
      <c r="AJ70" s="88">
        <v>-22.678318962445907</v>
      </c>
      <c r="AK70" s="88">
        <v>-42.364865070077144</v>
      </c>
      <c r="AL70" s="88">
        <v>-20.145541874093414</v>
      </c>
      <c r="AM70" s="88">
        <v>-68.403175206038696</v>
      </c>
      <c r="AN70" s="88">
        <v>-32.737789927130549</v>
      </c>
      <c r="AO70" s="88">
        <v>-72.329899664184154</v>
      </c>
      <c r="AP70" s="88">
        <v>-16.336727739993279</v>
      </c>
      <c r="AQ70" s="88">
        <v>-98.421067940539686</v>
      </c>
      <c r="AR70" s="88">
        <v>-75.49800961312279</v>
      </c>
      <c r="AS70" s="88">
        <v>-71.759846839340852</v>
      </c>
      <c r="AT70" s="88">
        <v>-38.245176413039701</v>
      </c>
      <c r="AU70" s="278">
        <v>-73.437646785530163</v>
      </c>
      <c r="AV70" s="34"/>
      <c r="AW70" s="128">
        <f t="shared" si="55"/>
        <v>-60.391561549831316</v>
      </c>
      <c r="AX70" s="128">
        <f t="shared" si="56"/>
        <v>-65.172808460211797</v>
      </c>
      <c r="AY70" s="128">
        <f t="shared" si="57"/>
        <v>-63.73761305032636</v>
      </c>
      <c r="AZ70" s="128">
        <f t="shared" si="58"/>
        <v>-64.045431677204462</v>
      </c>
      <c r="BA70" s="128">
        <f t="shared" si="59"/>
        <v>-65.043184032523044</v>
      </c>
      <c r="BB70" s="128">
        <f t="shared" si="60"/>
        <v>-88.548717080132107</v>
      </c>
      <c r="BC70" s="278">
        <f t="shared" si="61"/>
        <v>-105.0676895913147</v>
      </c>
      <c r="BD70" s="124"/>
      <c r="BE70" s="124"/>
      <c r="BF70" s="123"/>
      <c r="BG70" s="123"/>
      <c r="BH70" s="103"/>
      <c r="BI70" s="46">
        <v>0</v>
      </c>
      <c r="BJ70" s="46">
        <v>0</v>
      </c>
      <c r="BK70" s="46">
        <v>0</v>
      </c>
      <c r="BL70" s="46">
        <v>0</v>
      </c>
      <c r="BM70" s="46">
        <v>0</v>
      </c>
      <c r="BN70" s="46"/>
      <c r="BQ70" s="124"/>
      <c r="BV70" s="34"/>
      <c r="BW70" s="249"/>
      <c r="BX70" s="249"/>
    </row>
    <row r="71" spans="1:76">
      <c r="A71" s="35" t="s">
        <v>225</v>
      </c>
      <c r="B71" s="240" t="s">
        <v>237</v>
      </c>
      <c r="C71" s="88">
        <v>-44.666286657166431</v>
      </c>
      <c r="D71" s="88">
        <v>-184.60594097066237</v>
      </c>
      <c r="E71" s="88">
        <v>-105.85015649260077</v>
      </c>
      <c r="F71" s="88">
        <v>-52.917481542033791</v>
      </c>
      <c r="G71" s="88">
        <v>-50.90723609948185</v>
      </c>
      <c r="H71" s="88">
        <v>-92.690324200387337</v>
      </c>
      <c r="I71" s="88">
        <v>-114.36429695206249</v>
      </c>
      <c r="J71" s="88">
        <v>-154.21969873331201</v>
      </c>
      <c r="K71" s="88">
        <v>-310.70333701977597</v>
      </c>
      <c r="L71" s="122">
        <v>-293.43982162003152</v>
      </c>
      <c r="M71" s="122">
        <v>-155.30089678394759</v>
      </c>
      <c r="N71" s="122">
        <f t="shared" si="50"/>
        <v>-293.43982162003152</v>
      </c>
      <c r="O71" s="122">
        <f t="shared" si="51"/>
        <v>-155.30089678394759</v>
      </c>
      <c r="P71" s="88">
        <v>-0.12235682775571743</v>
      </c>
      <c r="Q71" s="88">
        <v>-29.025632956034599</v>
      </c>
      <c r="R71" s="88">
        <v>-21.648901120571587</v>
      </c>
      <c r="S71" s="88">
        <v>-2.1205906376718886</v>
      </c>
      <c r="T71" s="88">
        <v>-2.8603466059633792E-2</v>
      </c>
      <c r="U71" s="88">
        <v>-22.485891999539561</v>
      </c>
      <c r="V71" s="88">
        <v>-28.496054894131593</v>
      </c>
      <c r="W71" s="88">
        <v>0.10331426024893631</v>
      </c>
      <c r="X71" s="88">
        <v>-9.7693042144110294</v>
      </c>
      <c r="Y71" s="88">
        <v>-35.433126677262678</v>
      </c>
      <c r="Z71" s="88">
        <v>-41.101300060104784</v>
      </c>
      <c r="AA71" s="88">
        <v>-6.3865932486088468</v>
      </c>
      <c r="AB71" s="88">
        <v>-7.4244071641372349</v>
      </c>
      <c r="AC71" s="88">
        <v>-42.173454376882276</v>
      </c>
      <c r="AD71" s="88">
        <v>-48.78274926022344</v>
      </c>
      <c r="AE71" s="88">
        <f>I71-AB71-AC71-AD71</f>
        <v>-15.983686150819537</v>
      </c>
      <c r="AF71" s="88">
        <v>-7.5388311464823685</v>
      </c>
      <c r="AG71" s="88">
        <v>-59.206568074193427</v>
      </c>
      <c r="AH71" s="88">
        <v>-76.210400017347837</v>
      </c>
      <c r="AI71" s="88">
        <f t="shared" si="62"/>
        <v>-11.263899495288371</v>
      </c>
      <c r="AJ71" s="88">
        <v>-8.3906022732532914</v>
      </c>
      <c r="AK71" s="88">
        <v>-106.20305063097527</v>
      </c>
      <c r="AL71" s="88">
        <v>-128.35932518423459</v>
      </c>
      <c r="AM71" s="88">
        <v>-67.750358931312832</v>
      </c>
      <c r="AN71" s="88">
        <v>-10.142901803618722</v>
      </c>
      <c r="AO71" s="88">
        <v>-134.48082655867057</v>
      </c>
      <c r="AP71" s="88">
        <v>-73.57897227297309</v>
      </c>
      <c r="AQ71" s="88">
        <v>-75.237120984769149</v>
      </c>
      <c r="AR71" s="88">
        <v>-6.8525504281882252</v>
      </c>
      <c r="AS71" s="88">
        <v>-68.895975182604559</v>
      </c>
      <c r="AT71" s="88">
        <v>-40.791692952443213</v>
      </c>
      <c r="AU71" s="278">
        <v>-38.760678220711597</v>
      </c>
      <c r="AV71" s="34"/>
      <c r="AW71" s="90">
        <f t="shared" si="55"/>
        <v>-49.597861541019512</v>
      </c>
      <c r="AX71" s="90">
        <f t="shared" si="56"/>
        <v>-64.766435411042977</v>
      </c>
      <c r="AY71" s="90">
        <f t="shared" si="57"/>
        <v>-66.745399220675793</v>
      </c>
      <c r="AZ71" s="90">
        <f t="shared" si="58"/>
        <v>-87.474299512636208</v>
      </c>
      <c r="BA71" s="90">
        <f t="shared" si="59"/>
        <v>-114.59365290422856</v>
      </c>
      <c r="BB71" s="90">
        <f t="shared" si="60"/>
        <v>-196.10968411554742</v>
      </c>
      <c r="BC71" s="274">
        <f t="shared" si="61"/>
        <v>-144.62372836228928</v>
      </c>
      <c r="BD71" s="92"/>
      <c r="BE71" s="92"/>
      <c r="BF71" s="123"/>
      <c r="BG71" s="123"/>
      <c r="BH71" s="103"/>
      <c r="BI71" s="46">
        <v>0</v>
      </c>
      <c r="BJ71" s="46">
        <v>0</v>
      </c>
      <c r="BK71" s="46">
        <v>0</v>
      </c>
      <c r="BL71" s="46">
        <v>0</v>
      </c>
      <c r="BM71" s="46">
        <v>0</v>
      </c>
      <c r="BN71" s="46"/>
      <c r="BQ71" s="124"/>
      <c r="BV71" s="34"/>
      <c r="BW71" s="249"/>
      <c r="BX71" s="249"/>
    </row>
    <row r="72" spans="1:76">
      <c r="A72" s="35" t="s">
        <v>226</v>
      </c>
      <c r="B72" s="240" t="s">
        <v>237</v>
      </c>
      <c r="C72" s="88">
        <f>'Historical Financials THB_EN'!C72/'Historical Financials USD_TH'!C8</f>
        <v>120.64300810699977</v>
      </c>
      <c r="D72" s="88">
        <v>564.77540192873323</v>
      </c>
      <c r="E72" s="88">
        <v>0</v>
      </c>
      <c r="F72" s="88">
        <v>0</v>
      </c>
      <c r="G72" s="88">
        <v>0</v>
      </c>
      <c r="H72" s="88">
        <v>1.5613162936618184E-2</v>
      </c>
      <c r="I72" s="88">
        <v>0</v>
      </c>
      <c r="J72" s="88">
        <v>456.89930022751594</v>
      </c>
      <c r="K72" s="88">
        <v>490.45296383354435</v>
      </c>
      <c r="L72" s="122">
        <v>0</v>
      </c>
      <c r="M72" s="122">
        <v>0</v>
      </c>
      <c r="N72" s="122">
        <f t="shared" si="50"/>
        <v>0</v>
      </c>
      <c r="O72" s="122">
        <f t="shared" si="51"/>
        <v>0</v>
      </c>
      <c r="P72" s="88">
        <v>0</v>
      </c>
      <c r="Q72" s="88">
        <v>0</v>
      </c>
      <c r="R72" s="88">
        <v>0</v>
      </c>
      <c r="S72" s="88">
        <v>0</v>
      </c>
      <c r="T72" s="88">
        <v>0</v>
      </c>
      <c r="U72" s="88">
        <v>0</v>
      </c>
      <c r="V72" s="88">
        <v>0</v>
      </c>
      <c r="W72" s="88">
        <v>0</v>
      </c>
      <c r="X72" s="88">
        <v>0</v>
      </c>
      <c r="Y72" s="88">
        <v>1.619983062673995E-2</v>
      </c>
      <c r="Z72" s="88">
        <v>-3.8429174703112401E-4</v>
      </c>
      <c r="AA72" s="88">
        <f>H72-X72-Y72-Z72</f>
        <v>-2.0237594309064207E-4</v>
      </c>
      <c r="AB72" s="88">
        <v>0</v>
      </c>
      <c r="AC72" s="88">
        <v>0</v>
      </c>
      <c r="AD72" s="88">
        <v>0</v>
      </c>
      <c r="AE72" s="88">
        <f>I72-AB72-AC72-AD72</f>
        <v>0</v>
      </c>
      <c r="AF72" s="88">
        <v>3.6734180060966751E-2</v>
      </c>
      <c r="AG72" s="88">
        <v>2.101252195675242E-2</v>
      </c>
      <c r="AH72" s="88">
        <v>451.99218694248617</v>
      </c>
      <c r="AI72" s="88">
        <v>4.8493665830120447</v>
      </c>
      <c r="AJ72" s="88">
        <v>226.62617089625971</v>
      </c>
      <c r="AK72" s="88">
        <v>182.89702778777274</v>
      </c>
      <c r="AL72" s="88">
        <v>83.567199680393514</v>
      </c>
      <c r="AM72" s="88">
        <v>-2.6374345308815839</v>
      </c>
      <c r="AN72" s="88">
        <v>0</v>
      </c>
      <c r="AO72" s="88">
        <v>0</v>
      </c>
      <c r="AP72" s="88">
        <v>0</v>
      </c>
      <c r="AQ72" s="347">
        <v>0</v>
      </c>
      <c r="AR72" s="347">
        <v>0</v>
      </c>
      <c r="AS72" s="347">
        <v>0</v>
      </c>
      <c r="AT72" s="347">
        <v>0</v>
      </c>
      <c r="AU72" s="278">
        <v>0</v>
      </c>
      <c r="AV72" s="34"/>
      <c r="AW72" s="90">
        <f t="shared" si="55"/>
        <v>0</v>
      </c>
      <c r="AX72" s="90">
        <f t="shared" si="56"/>
        <v>0</v>
      </c>
      <c r="AY72" s="90">
        <f t="shared" si="57"/>
        <v>5.774670201771917E-2</v>
      </c>
      <c r="AZ72" s="90">
        <f t="shared" si="58"/>
        <v>456.84155352549823</v>
      </c>
      <c r="BA72" s="90">
        <f t="shared" si="59"/>
        <v>409.52319868403242</v>
      </c>
      <c r="BB72" s="90">
        <f t="shared" si="60"/>
        <v>80.929765149511937</v>
      </c>
      <c r="BC72" s="274">
        <f t="shared" si="61"/>
        <v>0</v>
      </c>
      <c r="BD72" s="92"/>
      <c r="BE72" s="92"/>
      <c r="BF72" s="123"/>
      <c r="BG72" s="123"/>
      <c r="BH72" s="103"/>
      <c r="BI72" s="46">
        <v>0</v>
      </c>
      <c r="BJ72" s="46">
        <v>0</v>
      </c>
      <c r="BK72" s="46">
        <v>0</v>
      </c>
      <c r="BL72" s="46">
        <v>0</v>
      </c>
      <c r="BM72" s="46">
        <v>0</v>
      </c>
      <c r="BN72" s="46"/>
      <c r="BQ72" s="124"/>
      <c r="BV72" s="119"/>
      <c r="BW72" s="249"/>
      <c r="BX72" s="249"/>
    </row>
    <row r="73" spans="1:76">
      <c r="A73" s="35" t="s">
        <v>227</v>
      </c>
      <c r="B73" s="240" t="s">
        <v>237</v>
      </c>
      <c r="C73" s="88">
        <v>0</v>
      </c>
      <c r="D73" s="88">
        <v>0</v>
      </c>
      <c r="E73" s="88">
        <v>0</v>
      </c>
      <c r="F73" s="88">
        <v>0</v>
      </c>
      <c r="G73" s="88">
        <v>457.93427726595399</v>
      </c>
      <c r="H73" s="88">
        <v>0</v>
      </c>
      <c r="I73" s="88">
        <v>0</v>
      </c>
      <c r="J73" s="88">
        <f>'Historical Financials THB_EN'!J73/J$8</f>
        <v>0</v>
      </c>
      <c r="K73" s="88">
        <v>0</v>
      </c>
      <c r="L73" s="122">
        <v>-24.932396403308712</v>
      </c>
      <c r="M73" s="122">
        <v>21.691121450529508</v>
      </c>
      <c r="N73" s="122">
        <f t="shared" si="50"/>
        <v>-24.932396403308712</v>
      </c>
      <c r="O73" s="122">
        <f t="shared" si="51"/>
        <v>21.691121450529508</v>
      </c>
      <c r="P73" s="88">
        <v>0</v>
      </c>
      <c r="Q73" s="88">
        <v>0</v>
      </c>
      <c r="R73" s="88">
        <v>0</v>
      </c>
      <c r="S73" s="88">
        <v>0</v>
      </c>
      <c r="T73" s="88">
        <v>0</v>
      </c>
      <c r="U73" s="88">
        <v>0</v>
      </c>
      <c r="V73" s="88">
        <v>0</v>
      </c>
      <c r="W73" s="88">
        <v>457.93427726595399</v>
      </c>
      <c r="X73" s="88">
        <v>0</v>
      </c>
      <c r="Y73" s="88">
        <v>0</v>
      </c>
      <c r="Z73" s="88">
        <v>0</v>
      </c>
      <c r="AA73" s="88">
        <v>0</v>
      </c>
      <c r="AB73" s="88">
        <v>0</v>
      </c>
      <c r="AC73" s="88">
        <v>0</v>
      </c>
      <c r="AD73" s="88">
        <v>0</v>
      </c>
      <c r="AE73" s="88">
        <f>I73-AB73-AC73-AD73</f>
        <v>0</v>
      </c>
      <c r="AF73" s="88">
        <v>0</v>
      </c>
      <c r="AG73" s="88">
        <v>0</v>
      </c>
      <c r="AH73" s="88">
        <v>0</v>
      </c>
      <c r="AI73" s="88">
        <f>J73-AF73-AG73-AH73</f>
        <v>0</v>
      </c>
      <c r="AJ73" s="88">
        <v>0</v>
      </c>
      <c r="AK73" s="88">
        <v>0</v>
      </c>
      <c r="AL73" s="88">
        <v>0</v>
      </c>
      <c r="AM73" s="88">
        <v>0</v>
      </c>
      <c r="AN73" s="88">
        <v>0</v>
      </c>
      <c r="AO73" s="88">
        <v>0</v>
      </c>
      <c r="AP73" s="88">
        <v>0</v>
      </c>
      <c r="AQ73" s="88">
        <v>-24.932396403308712</v>
      </c>
      <c r="AR73" s="88">
        <v>21.697985833505843</v>
      </c>
      <c r="AS73" s="88">
        <v>-0.22072147660028918</v>
      </c>
      <c r="AT73" s="88">
        <v>6.2154564328952944E-2</v>
      </c>
      <c r="AU73" s="278">
        <v>0.15170252929500094</v>
      </c>
      <c r="AV73" s="34"/>
      <c r="AW73" s="90">
        <f t="shared" si="55"/>
        <v>0</v>
      </c>
      <c r="AX73" s="90">
        <f t="shared" si="56"/>
        <v>0</v>
      </c>
      <c r="AY73" s="90">
        <f t="shared" si="57"/>
        <v>0</v>
      </c>
      <c r="AZ73" s="90">
        <f t="shared" si="58"/>
        <v>0</v>
      </c>
      <c r="BA73" s="90">
        <f t="shared" si="59"/>
        <v>0</v>
      </c>
      <c r="BB73" s="90">
        <f t="shared" si="60"/>
        <v>0</v>
      </c>
      <c r="BC73" s="274">
        <f t="shared" si="61"/>
        <v>0</v>
      </c>
      <c r="BD73" s="92"/>
      <c r="BE73" s="92"/>
      <c r="BF73" s="123"/>
      <c r="BG73" s="123"/>
      <c r="BH73" s="103"/>
      <c r="BI73" s="46">
        <v>0</v>
      </c>
      <c r="BJ73" s="46">
        <v>0</v>
      </c>
      <c r="BK73" s="46">
        <v>0</v>
      </c>
      <c r="BL73" s="46">
        <v>0</v>
      </c>
      <c r="BM73" s="46">
        <v>0</v>
      </c>
      <c r="BN73" s="46"/>
      <c r="BQ73" s="124"/>
      <c r="BV73" s="119"/>
      <c r="BW73" s="249"/>
      <c r="BX73" s="249"/>
    </row>
    <row r="74" spans="1:76">
      <c r="A74" s="169" t="s">
        <v>228</v>
      </c>
      <c r="B74" s="240" t="s">
        <v>237</v>
      </c>
      <c r="C74" s="88">
        <f t="shared" ref="C74:L74" si="64">SUM(C69:C73)</f>
        <v>156.94793788087509</v>
      </c>
      <c r="D74" s="88">
        <f t="shared" si="64"/>
        <v>-428.64461438540775</v>
      </c>
      <c r="E74" s="88">
        <f t="shared" si="64"/>
        <v>-1061.1608613254673</v>
      </c>
      <c r="F74" s="88">
        <f t="shared" si="64"/>
        <v>-69.629160201542959</v>
      </c>
      <c r="G74" s="88">
        <f t="shared" si="64"/>
        <v>567.67103368460573</v>
      </c>
      <c r="H74" s="88">
        <f t="shared" si="64"/>
        <v>-398.20157878090527</v>
      </c>
      <c r="I74" s="88">
        <f t="shared" si="64"/>
        <v>-584.82025183687006</v>
      </c>
      <c r="J74" s="88">
        <f t="shared" si="64"/>
        <v>153.7494012062615</v>
      </c>
      <c r="K74" s="88">
        <f t="shared" si="64"/>
        <v>-1356.9283206968057</v>
      </c>
      <c r="L74" s="122">
        <f t="shared" si="64"/>
        <v>-333.86832206845736</v>
      </c>
      <c r="M74" s="122">
        <f t="shared" ref="M74" si="65">SUM(M69:M73)</f>
        <v>-1637.7965142724704</v>
      </c>
      <c r="N74" s="122">
        <f t="shared" si="50"/>
        <v>-333.86832206845736</v>
      </c>
      <c r="O74" s="122">
        <f t="shared" si="51"/>
        <v>-1637.7965142724702</v>
      </c>
      <c r="P74" s="88">
        <f t="shared" ref="P74:BC74" si="66">SUM(P69:P73)</f>
        <v>-12.889415483468126</v>
      </c>
      <c r="Q74" s="88">
        <f t="shared" si="66"/>
        <v>-7.006904775305415</v>
      </c>
      <c r="R74" s="88">
        <f t="shared" si="66"/>
        <v>-16.018636153878372</v>
      </c>
      <c r="S74" s="88">
        <f t="shared" si="66"/>
        <v>-33.714203788891062</v>
      </c>
      <c r="T74" s="88">
        <f t="shared" si="66"/>
        <v>64.959870587872913</v>
      </c>
      <c r="U74" s="88">
        <f t="shared" si="66"/>
        <v>23.763326775823501</v>
      </c>
      <c r="V74" s="88">
        <f t="shared" si="66"/>
        <v>52.230276534800097</v>
      </c>
      <c r="W74" s="88">
        <f t="shared" si="66"/>
        <v>426.80737996176333</v>
      </c>
      <c r="X74" s="88">
        <f t="shared" si="66"/>
        <v>148.3356658565115</v>
      </c>
      <c r="Y74" s="88">
        <f t="shared" si="66"/>
        <v>-438.48475018291964</v>
      </c>
      <c r="Z74" s="88">
        <f t="shared" si="66"/>
        <v>-115.29915430110509</v>
      </c>
      <c r="AA74" s="88">
        <f t="shared" si="66"/>
        <v>7.2471162233346851</v>
      </c>
      <c r="AB74" s="88">
        <f t="shared" si="66"/>
        <v>-405.2489776697459</v>
      </c>
      <c r="AC74" s="88">
        <f t="shared" si="66"/>
        <v>-275.16902831072389</v>
      </c>
      <c r="AD74" s="88">
        <f t="shared" si="66"/>
        <v>111.07144711005479</v>
      </c>
      <c r="AE74" s="88">
        <f t="shared" si="66"/>
        <v>-15.473692966455154</v>
      </c>
      <c r="AF74" s="88">
        <f t="shared" si="66"/>
        <v>51.134636055717458</v>
      </c>
      <c r="AG74" s="88">
        <f t="shared" si="66"/>
        <v>-212.45025325302475</v>
      </c>
      <c r="AH74" s="88">
        <f t="shared" si="66"/>
        <v>363.6336234329051</v>
      </c>
      <c r="AI74" s="88">
        <f t="shared" si="66"/>
        <v>-48.56860502933624</v>
      </c>
      <c r="AJ74" s="88">
        <f t="shared" si="66"/>
        <v>295.02008385991644</v>
      </c>
      <c r="AK74" s="88">
        <f t="shared" si="66"/>
        <v>-344.91079130560587</v>
      </c>
      <c r="AL74" s="88">
        <f t="shared" si="66"/>
        <v>-529.65322025180149</v>
      </c>
      <c r="AM74" s="88">
        <f t="shared" si="66"/>
        <v>-777.38439299931451</v>
      </c>
      <c r="AN74" s="88">
        <f t="shared" si="66"/>
        <v>-295.82438357278477</v>
      </c>
      <c r="AO74" s="88">
        <f t="shared" si="66"/>
        <v>36.971962373804388</v>
      </c>
      <c r="AP74" s="88">
        <f t="shared" si="66"/>
        <v>99.530318390673244</v>
      </c>
      <c r="AQ74" s="88">
        <f t="shared" si="66"/>
        <v>-174.54621926015022</v>
      </c>
      <c r="AR74" s="88">
        <v>-1918.2436907232427</v>
      </c>
      <c r="AS74" s="88">
        <f t="shared" si="66"/>
        <v>44.777442785044812</v>
      </c>
      <c r="AT74" s="88">
        <f t="shared" si="66"/>
        <v>157.14197317168157</v>
      </c>
      <c r="AU74" s="278">
        <f t="shared" si="66"/>
        <v>78.527760494046163</v>
      </c>
      <c r="AV74" s="34"/>
      <c r="AW74" s="128">
        <f t="shared" si="66"/>
        <v>-680.41800598046973</v>
      </c>
      <c r="AX74" s="128">
        <f t="shared" si="66"/>
        <v>95.597754143599644</v>
      </c>
      <c r="AY74" s="128">
        <f t="shared" si="66"/>
        <v>-161.31561719730729</v>
      </c>
      <c r="AZ74" s="128">
        <f t="shared" si="66"/>
        <v>315.06501840356884</v>
      </c>
      <c r="BA74" s="128">
        <f t="shared" si="66"/>
        <v>-49.890707445689543</v>
      </c>
      <c r="BB74" s="128">
        <f t="shared" si="66"/>
        <v>-1307.037613251116</v>
      </c>
      <c r="BC74" s="278">
        <f t="shared" si="66"/>
        <v>-258.85242119898038</v>
      </c>
      <c r="BD74" s="124"/>
      <c r="BE74" s="124"/>
      <c r="BF74" s="123"/>
      <c r="BG74" s="123"/>
      <c r="BI74" s="46">
        <v>0</v>
      </c>
      <c r="BJ74" s="46">
        <v>0</v>
      </c>
      <c r="BK74" s="46">
        <v>2.5635813472035807E-9</v>
      </c>
      <c r="BL74" s="46">
        <v>-2.5633539735281374E-9</v>
      </c>
      <c r="BM74" s="46">
        <v>0</v>
      </c>
      <c r="BN74" s="46"/>
      <c r="BQ74" s="124"/>
      <c r="BV74" s="119"/>
      <c r="BW74" s="249"/>
      <c r="BX74" s="249"/>
    </row>
    <row r="75" spans="1:76" ht="26">
      <c r="A75" s="157" t="s">
        <v>229</v>
      </c>
      <c r="B75" s="240" t="s">
        <v>237</v>
      </c>
      <c r="C75" s="88">
        <f t="shared" ref="C75:M75" si="67">C76-C74</f>
        <v>-28.795967751321086</v>
      </c>
      <c r="D75" s="88">
        <f t="shared" si="67"/>
        <v>45.755992008079943</v>
      </c>
      <c r="E75" s="88">
        <f t="shared" si="67"/>
        <v>-40.560237198656296</v>
      </c>
      <c r="F75" s="88">
        <f t="shared" si="67"/>
        <v>84.812091170723193</v>
      </c>
      <c r="G75" s="88">
        <f t="shared" si="67"/>
        <v>-2.586803244946509</v>
      </c>
      <c r="H75" s="88">
        <f t="shared" si="67"/>
        <v>100.66737178683502</v>
      </c>
      <c r="I75" s="88">
        <f t="shared" si="67"/>
        <v>61.212238873681827</v>
      </c>
      <c r="J75" s="88">
        <f t="shared" si="67"/>
        <v>-154.11763581421189</v>
      </c>
      <c r="K75" s="88">
        <f t="shared" si="67"/>
        <v>29.574676317647118</v>
      </c>
      <c r="L75" s="122">
        <f t="shared" si="67"/>
        <v>-136.44899991441491</v>
      </c>
      <c r="M75" s="122">
        <f t="shared" si="67"/>
        <v>-243.61991467918165</v>
      </c>
      <c r="N75" s="122">
        <f t="shared" si="50"/>
        <v>-136.44899991441491</v>
      </c>
      <c r="O75" s="122">
        <f t="shared" si="51"/>
        <v>-243.61991467918278</v>
      </c>
      <c r="P75" s="88">
        <f t="shared" ref="P75:AC75" si="68">P76-P74</f>
        <v>-66.245194158908163</v>
      </c>
      <c r="Q75" s="88">
        <f t="shared" si="68"/>
        <v>90.390153545951293</v>
      </c>
      <c r="R75" s="88">
        <f t="shared" si="68"/>
        <v>12.730984206584974</v>
      </c>
      <c r="S75" s="88">
        <f t="shared" si="68"/>
        <v>47.936147577095106</v>
      </c>
      <c r="T75" s="88">
        <f t="shared" si="68"/>
        <v>-14.23445059232877</v>
      </c>
      <c r="U75" s="88">
        <f t="shared" si="68"/>
        <v>-19.594454119405512</v>
      </c>
      <c r="V75" s="88">
        <f t="shared" si="68"/>
        <v>-2.5921364130182809</v>
      </c>
      <c r="W75" s="88">
        <f t="shared" si="68"/>
        <v>33.744417704151942</v>
      </c>
      <c r="X75" s="88">
        <f t="shared" si="68"/>
        <v>-22.296359576153719</v>
      </c>
      <c r="Y75" s="88">
        <f t="shared" si="68"/>
        <v>52.038061989161804</v>
      </c>
      <c r="Z75" s="88">
        <f t="shared" si="68"/>
        <v>85.120295088356443</v>
      </c>
      <c r="AA75" s="88">
        <f t="shared" si="68"/>
        <v>-14.195082091256225</v>
      </c>
      <c r="AB75" s="88">
        <f>AB76-AB74</f>
        <v>-24.825164441135541</v>
      </c>
      <c r="AC75" s="88">
        <f t="shared" si="68"/>
        <v>-5.4880378940054015</v>
      </c>
      <c r="AD75" s="88">
        <f>AD76-AD74</f>
        <v>53.433779578346972</v>
      </c>
      <c r="AE75" s="88">
        <f>AE76-AE74</f>
        <v>38.09166163047589</v>
      </c>
      <c r="AF75" s="88">
        <f>AF76-AF74</f>
        <v>-39.600081875156995</v>
      </c>
      <c r="AG75" s="88">
        <f>AG76-AG74</f>
        <v>-54.512848358220083</v>
      </c>
      <c r="AH75" s="88">
        <f>AH76-AH74</f>
        <v>-29.797230489366029</v>
      </c>
      <c r="AI75" s="88">
        <f>J75-AF75-AG75-AH75</f>
        <v>-30.20747509146878</v>
      </c>
      <c r="AJ75" s="88">
        <f t="shared" ref="AJ75:AQ75" si="69">AJ76-AJ74</f>
        <v>-54.880004270121162</v>
      </c>
      <c r="AK75" s="88">
        <f t="shared" si="69"/>
        <v>86.926690686263498</v>
      </c>
      <c r="AL75" s="88">
        <f t="shared" si="69"/>
        <v>-16.753936696511118</v>
      </c>
      <c r="AM75" s="88">
        <f t="shared" si="69"/>
        <v>14.281926598015616</v>
      </c>
      <c r="AN75" s="88">
        <f t="shared" si="69"/>
        <v>-51.167277581517396</v>
      </c>
      <c r="AO75" s="88">
        <f t="shared" si="69"/>
        <v>-97.151261058217358</v>
      </c>
      <c r="AP75" s="88">
        <f t="shared" si="69"/>
        <v>30.046983093483789</v>
      </c>
      <c r="AQ75" s="88">
        <f t="shared" si="69"/>
        <v>-18.177444368163947</v>
      </c>
      <c r="AR75" s="88">
        <v>-88.258632159268473</v>
      </c>
      <c r="AS75" s="88">
        <f>AS76-AS74</f>
        <v>-44.138375002098954</v>
      </c>
      <c r="AT75" s="88">
        <f>AT76-AT74</f>
        <v>-5.9216798130047437</v>
      </c>
      <c r="AU75" s="278">
        <f>AU76-AU74</f>
        <v>-105.30122770481063</v>
      </c>
      <c r="AV75" s="34"/>
      <c r="AW75" s="128">
        <f>AW76-AW74</f>
        <v>-30.313202335141</v>
      </c>
      <c r="AX75" s="128">
        <f t="shared" ref="AX75:BC75" si="70">AX76-AX74</f>
        <v>91.525441208822855</v>
      </c>
      <c r="AY75" s="128">
        <f t="shared" si="70"/>
        <v>-94.112930233377085</v>
      </c>
      <c r="AZ75" s="128">
        <f t="shared" si="70"/>
        <v>-60.004705580834866</v>
      </c>
      <c r="BA75" s="128">
        <f t="shared" si="70"/>
        <v>32.04668641614245</v>
      </c>
      <c r="BB75" s="128">
        <f t="shared" si="70"/>
        <v>-2.4720100984955025</v>
      </c>
      <c r="BC75" s="278">
        <f t="shared" si="70"/>
        <v>-148.31853863973475</v>
      </c>
      <c r="BD75" s="124"/>
      <c r="BE75" s="124"/>
      <c r="BF75" s="123"/>
      <c r="BG75" s="123"/>
      <c r="BI75" s="46">
        <v>-1.1368683772161603E-13</v>
      </c>
      <c r="BJ75" s="46">
        <v>0</v>
      </c>
      <c r="BK75" s="46">
        <v>-2.5635813472035807E-9</v>
      </c>
      <c r="BL75" s="46">
        <v>2.5633539735281374E-9</v>
      </c>
      <c r="BM75" s="46">
        <v>0</v>
      </c>
      <c r="BN75" s="46"/>
      <c r="BQ75" s="124"/>
      <c r="BV75" s="119"/>
      <c r="BW75" s="249"/>
      <c r="BX75" s="249"/>
    </row>
    <row r="76" spans="1:76">
      <c r="A76" s="169" t="s">
        <v>230</v>
      </c>
      <c r="B76" s="240" t="s">
        <v>237</v>
      </c>
      <c r="C76" s="88">
        <v>128.151970129554</v>
      </c>
      <c r="D76" s="88">
        <f t="shared" ref="D76:I76" si="71">-D48+C48</f>
        <v>-382.88862237732781</v>
      </c>
      <c r="E76" s="171">
        <f t="shared" si="71"/>
        <v>-1101.7210985241236</v>
      </c>
      <c r="F76" s="171">
        <f t="shared" si="71"/>
        <v>15.182930969180234</v>
      </c>
      <c r="G76" s="171">
        <f t="shared" si="71"/>
        <v>565.08423043965922</v>
      </c>
      <c r="H76" s="171">
        <f t="shared" si="71"/>
        <v>-297.53420699407025</v>
      </c>
      <c r="I76" s="171">
        <f t="shared" si="71"/>
        <v>-523.60801296318823</v>
      </c>
      <c r="J76" s="171">
        <f>-J48+I48</f>
        <v>-0.36823460795039864</v>
      </c>
      <c r="K76" s="171">
        <f>-K48+J48</f>
        <v>-1327.3536443791586</v>
      </c>
      <c r="L76" s="96">
        <f>-L48+K48</f>
        <v>-470.31732198287227</v>
      </c>
      <c r="M76" s="96">
        <f>-M48+L48</f>
        <v>-1881.4164289516521</v>
      </c>
      <c r="N76" s="96">
        <f t="shared" si="50"/>
        <v>-470.31732198287227</v>
      </c>
      <c r="O76" s="96">
        <f t="shared" si="51"/>
        <v>-1881.416428951653</v>
      </c>
      <c r="P76" s="171">
        <f>-P48+E48</f>
        <v>-79.13460964237629</v>
      </c>
      <c r="Q76" s="171">
        <f t="shared" ref="Q76:AU76" si="72">-Q48+P48</f>
        <v>83.383248770645878</v>
      </c>
      <c r="R76" s="171">
        <f t="shared" si="72"/>
        <v>-3.2876519472933978</v>
      </c>
      <c r="S76" s="171">
        <f t="shared" si="72"/>
        <v>14.221943788204044</v>
      </c>
      <c r="T76" s="171">
        <f t="shared" si="72"/>
        <v>50.725419995544144</v>
      </c>
      <c r="U76" s="171">
        <f t="shared" si="72"/>
        <v>4.1688726564179888</v>
      </c>
      <c r="V76" s="171">
        <f t="shared" si="72"/>
        <v>49.638140121781817</v>
      </c>
      <c r="W76" s="171">
        <f t="shared" si="72"/>
        <v>460.55179766591527</v>
      </c>
      <c r="X76" s="171">
        <f t="shared" si="72"/>
        <v>126.03930628035778</v>
      </c>
      <c r="Y76" s="171">
        <f t="shared" si="72"/>
        <v>-386.44668819375784</v>
      </c>
      <c r="Z76" s="171">
        <f t="shared" si="72"/>
        <v>-30.178859212748648</v>
      </c>
      <c r="AA76" s="171">
        <f t="shared" si="72"/>
        <v>-6.947965867921539</v>
      </c>
      <c r="AB76" s="171">
        <f t="shared" si="72"/>
        <v>-430.07414211088144</v>
      </c>
      <c r="AC76" s="171">
        <f t="shared" si="72"/>
        <v>-280.65706620472929</v>
      </c>
      <c r="AD76" s="171">
        <f t="shared" si="72"/>
        <v>164.50522668840176</v>
      </c>
      <c r="AE76" s="171">
        <f t="shared" si="72"/>
        <v>22.617968664020736</v>
      </c>
      <c r="AF76" s="171">
        <f t="shared" si="72"/>
        <v>11.534554180560463</v>
      </c>
      <c r="AG76" s="171">
        <f t="shared" si="72"/>
        <v>-266.96310161124484</v>
      </c>
      <c r="AH76" s="171">
        <f t="shared" si="72"/>
        <v>333.83639294353907</v>
      </c>
      <c r="AI76" s="171">
        <f t="shared" si="72"/>
        <v>-78.776080120805091</v>
      </c>
      <c r="AJ76" s="171">
        <f t="shared" si="72"/>
        <v>240.14007958979528</v>
      </c>
      <c r="AK76" s="171">
        <f t="shared" si="72"/>
        <v>-257.98410061934237</v>
      </c>
      <c r="AL76" s="171">
        <f t="shared" si="72"/>
        <v>-546.4071569483126</v>
      </c>
      <c r="AM76" s="171">
        <f t="shared" si="72"/>
        <v>-763.1024664012989</v>
      </c>
      <c r="AN76" s="171">
        <f t="shared" si="72"/>
        <v>-346.99166115430216</v>
      </c>
      <c r="AO76" s="171">
        <f t="shared" si="72"/>
        <v>-60.17929868441297</v>
      </c>
      <c r="AP76" s="171">
        <f t="shared" si="72"/>
        <v>129.57730148415703</v>
      </c>
      <c r="AQ76" s="171">
        <f t="shared" si="72"/>
        <v>-192.72366362831417</v>
      </c>
      <c r="AR76" s="171">
        <v>-2006.5023228825112</v>
      </c>
      <c r="AS76" s="171">
        <f t="shared" si="72"/>
        <v>0.6390677829458582</v>
      </c>
      <c r="AT76" s="171">
        <f t="shared" si="72"/>
        <v>151.22029335867683</v>
      </c>
      <c r="AU76" s="276">
        <f t="shared" si="72"/>
        <v>-26.773467210764466</v>
      </c>
      <c r="AV76" s="34"/>
      <c r="AW76" s="90">
        <f>AB76+AC76</f>
        <v>-710.73120831561073</v>
      </c>
      <c r="AX76" s="90">
        <f>AD76+AE76</f>
        <v>187.1231953524225</v>
      </c>
      <c r="AY76" s="90">
        <f>AF76+AG76</f>
        <v>-255.42854743068438</v>
      </c>
      <c r="AZ76" s="90">
        <f>AH76+AI76</f>
        <v>255.06031282273398</v>
      </c>
      <c r="BA76" s="90">
        <f>AJ76+AK76</f>
        <v>-17.844021029547093</v>
      </c>
      <c r="BB76" s="90">
        <f>AL76+AM76</f>
        <v>-1309.5096233496115</v>
      </c>
      <c r="BC76" s="274">
        <f>AO76+AN76</f>
        <v>-407.17095983871513</v>
      </c>
      <c r="BD76" s="92"/>
      <c r="BE76" s="92"/>
      <c r="BF76" s="123"/>
      <c r="BG76" s="123"/>
      <c r="BI76" s="46">
        <v>0</v>
      </c>
      <c r="BJ76" s="46">
        <v>0</v>
      </c>
      <c r="BK76" s="46">
        <v>0</v>
      </c>
      <c r="BL76" s="46">
        <v>0</v>
      </c>
      <c r="BM76" s="46">
        <v>0</v>
      </c>
      <c r="BN76" s="46"/>
      <c r="BQ76" s="167"/>
      <c r="BV76" s="119"/>
      <c r="BW76" s="249"/>
      <c r="BX76" s="249"/>
    </row>
    <row r="77" spans="1:76" hidden="1" outlineLevel="1">
      <c r="A77" s="35" t="s">
        <v>122</v>
      </c>
      <c r="B77" s="240"/>
      <c r="C77" s="105"/>
      <c r="D77" s="105"/>
      <c r="E77" s="105"/>
      <c r="F77" s="105"/>
      <c r="G77" s="105"/>
      <c r="H77" s="105">
        <f>C48-SUM(D76:H76)-H48</f>
        <v>0</v>
      </c>
      <c r="I77" s="105"/>
      <c r="J77" s="105"/>
      <c r="K77" s="105"/>
      <c r="L77" s="106"/>
      <c r="M77" s="106"/>
      <c r="N77" s="106"/>
      <c r="O77" s="106"/>
      <c r="P77" s="105"/>
      <c r="Q77" s="105"/>
      <c r="R77" s="105"/>
      <c r="S77" s="105"/>
      <c r="T77" s="105"/>
      <c r="U77" s="105"/>
      <c r="V77" s="105"/>
      <c r="W77" s="105"/>
      <c r="X77" s="105"/>
      <c r="Y77" s="348"/>
      <c r="Z77" s="348">
        <f>Z48-Y48+Z76</f>
        <v>0</v>
      </c>
      <c r="AA77" s="348"/>
      <c r="AB77" s="348"/>
      <c r="AC77" s="348">
        <f>AC48-AB48+AC76</f>
        <v>0</v>
      </c>
      <c r="AD77" s="348">
        <f>AD48-AC48+AD76</f>
        <v>0</v>
      </c>
      <c r="AE77" s="348">
        <f>Z48-SUM(AA76:AE76)-AE48</f>
        <v>0</v>
      </c>
      <c r="AF77" s="348">
        <f>AA48-SUM(AB76:AF76)-AF48</f>
        <v>0</v>
      </c>
      <c r="AG77" s="348">
        <f>AB48-SUM(AC76:AG76)-AG48</f>
        <v>0</v>
      </c>
      <c r="AH77" s="348"/>
      <c r="AI77" s="348"/>
      <c r="AJ77" s="348">
        <f t="shared" ref="AJ77:AQ77" si="73">AE48-SUM(AF76:AJ76)-AJ48</f>
        <v>0</v>
      </c>
      <c r="AK77" s="348">
        <f t="shared" si="73"/>
        <v>0</v>
      </c>
      <c r="AL77" s="348">
        <f t="shared" si="73"/>
        <v>0</v>
      </c>
      <c r="AM77" s="348">
        <f t="shared" si="73"/>
        <v>0</v>
      </c>
      <c r="AN77" s="348">
        <f t="shared" si="73"/>
        <v>0</v>
      </c>
      <c r="AO77" s="348">
        <f t="shared" si="73"/>
        <v>0</v>
      </c>
      <c r="AP77" s="348">
        <f t="shared" si="73"/>
        <v>0</v>
      </c>
      <c r="AQ77" s="348">
        <f t="shared" si="73"/>
        <v>0</v>
      </c>
      <c r="AR77" s="348">
        <v>0</v>
      </c>
      <c r="AS77" s="348">
        <f>AN48-SUM(AO76:AS76)-AS48</f>
        <v>0</v>
      </c>
      <c r="AT77" s="348">
        <f>AO48-SUM(AP76:AT76)-AT48</f>
        <v>0</v>
      </c>
      <c r="AU77" s="273">
        <f>AP48-SUM(AQ76:AU76)-AU48</f>
        <v>0</v>
      </c>
      <c r="AV77" s="34"/>
      <c r="AW77" s="245"/>
      <c r="AX77" s="245"/>
      <c r="AY77" s="245"/>
      <c r="AZ77" s="245"/>
      <c r="BA77" s="245"/>
      <c r="BB77" s="245"/>
      <c r="BC77" s="246"/>
      <c r="BD77" s="59"/>
      <c r="BE77" s="59"/>
      <c r="BF77" s="247"/>
      <c r="BI77" s="46">
        <v>0</v>
      </c>
      <c r="BJ77" s="46">
        <v>0</v>
      </c>
      <c r="BK77" s="46">
        <v>0</v>
      </c>
      <c r="BL77" s="46">
        <v>0</v>
      </c>
      <c r="BM77" s="46">
        <v>0</v>
      </c>
      <c r="BN77" s="46"/>
      <c r="BQ77" s="59"/>
      <c r="BW77" s="249"/>
      <c r="BX77" s="249"/>
    </row>
    <row r="78" spans="1:76" s="66" customFormat="1" collapsed="1">
      <c r="A78" s="61" t="s">
        <v>231</v>
      </c>
      <c r="B78" s="240" t="s">
        <v>78</v>
      </c>
      <c r="C78" s="256">
        <f t="shared" ref="C78:K78" si="74">C65/C56</f>
        <v>0.15855855466929897</v>
      </c>
      <c r="D78" s="256">
        <f t="shared" si="74"/>
        <v>0.10188293967489923</v>
      </c>
      <c r="E78" s="256">
        <f t="shared" si="74"/>
        <v>0.11970074615037338</v>
      </c>
      <c r="F78" s="256">
        <f t="shared" si="74"/>
        <v>8.3063889380429759E-2</v>
      </c>
      <c r="G78" s="256">
        <f t="shared" si="74"/>
        <v>0.17157240635802545</v>
      </c>
      <c r="H78" s="256">
        <f t="shared" si="74"/>
        <v>0.17377918615854007</v>
      </c>
      <c r="I78" s="256">
        <f t="shared" si="74"/>
        <v>0.14653236163828653</v>
      </c>
      <c r="J78" s="256">
        <f t="shared" si="74"/>
        <v>0.15212886852157151</v>
      </c>
      <c r="K78" s="256">
        <f t="shared" si="74"/>
        <v>0.13175485043642757</v>
      </c>
      <c r="L78" s="257">
        <f>L65/L56</f>
        <v>0.17262749647080081</v>
      </c>
      <c r="M78" s="257">
        <f>M65/M56</f>
        <v>0.13753479080632913</v>
      </c>
      <c r="N78" s="257">
        <f t="shared" ref="N78:O78" si="75">N65/N56</f>
        <v>0.17262749647080081</v>
      </c>
      <c r="O78" s="257">
        <f t="shared" si="75"/>
        <v>0.13753479080632913</v>
      </c>
      <c r="P78" s="256">
        <f>P65/P56*4</f>
        <v>6.0999153112921929E-2</v>
      </c>
      <c r="Q78" s="256">
        <f t="shared" ref="Q78:AU78" si="76">Q65/Q56*4</f>
        <v>0.13969196610370851</v>
      </c>
      <c r="R78" s="256">
        <f t="shared" si="76"/>
        <v>6.7110976157444144E-2</v>
      </c>
      <c r="S78" s="256">
        <f t="shared" si="76"/>
        <v>6.0136885209682488E-2</v>
      </c>
      <c r="T78" s="256">
        <f t="shared" si="76"/>
        <v>0.14180500085930425</v>
      </c>
      <c r="U78" s="256">
        <f t="shared" si="76"/>
        <v>0.24379510177417812</v>
      </c>
      <c r="V78" s="256">
        <f t="shared" si="76"/>
        <v>0.19037524868586186</v>
      </c>
      <c r="W78" s="256">
        <f t="shared" si="76"/>
        <v>0.10066858734239838</v>
      </c>
      <c r="X78" s="256">
        <f t="shared" si="76"/>
        <v>0.2883159938866699</v>
      </c>
      <c r="Y78" s="256">
        <f t="shared" si="76"/>
        <v>0.17266749506508569</v>
      </c>
      <c r="Z78" s="256">
        <f t="shared" si="76"/>
        <v>6.6097841952700478E-2</v>
      </c>
      <c r="AA78" s="256">
        <f t="shared" si="76"/>
        <v>0.18268037462914222</v>
      </c>
      <c r="AB78" s="256">
        <f t="shared" si="76"/>
        <v>0.12984220112755029</v>
      </c>
      <c r="AC78" s="256">
        <f t="shared" si="76"/>
        <v>8.3415722489517022E-2</v>
      </c>
      <c r="AD78" s="256">
        <f t="shared" si="76"/>
        <v>0.24239193564951661</v>
      </c>
      <c r="AE78" s="256">
        <f t="shared" si="76"/>
        <v>0.13691070005529604</v>
      </c>
      <c r="AF78" s="256">
        <f t="shared" si="76"/>
        <v>0.18011957805681258</v>
      </c>
      <c r="AG78" s="256">
        <f t="shared" si="76"/>
        <v>0.18701764815807415</v>
      </c>
      <c r="AH78" s="256">
        <f t="shared" si="76"/>
        <v>0.13562934832382051</v>
      </c>
      <c r="AI78" s="256">
        <f t="shared" si="76"/>
        <v>0.15380642671082759</v>
      </c>
      <c r="AJ78" s="256">
        <f t="shared" si="76"/>
        <v>0.1686950863107276</v>
      </c>
      <c r="AK78" s="256">
        <f t="shared" si="76"/>
        <v>0.14235878194094456</v>
      </c>
      <c r="AL78" s="256">
        <f t="shared" si="76"/>
        <v>0.15627310763037602</v>
      </c>
      <c r="AM78" s="256">
        <f t="shared" si="76"/>
        <v>0.13318047169510511</v>
      </c>
      <c r="AN78" s="256">
        <f t="shared" si="76"/>
        <v>0.13199048666795024</v>
      </c>
      <c r="AO78" s="256">
        <f t="shared" si="76"/>
        <v>0.19699572088175391</v>
      </c>
      <c r="AP78" s="256">
        <f t="shared" si="76"/>
        <v>0.21362116687315741</v>
      </c>
      <c r="AQ78" s="256">
        <f t="shared" si="76"/>
        <v>0.13895834405623089</v>
      </c>
      <c r="AR78" s="256">
        <f t="shared" si="76"/>
        <v>0.13166136189889524</v>
      </c>
      <c r="AS78" s="256">
        <f t="shared" si="76"/>
        <v>0.11779218207042312</v>
      </c>
      <c r="AT78" s="256">
        <f t="shared" si="76"/>
        <v>0.14143981345169179</v>
      </c>
      <c r="AU78" s="258">
        <f t="shared" si="76"/>
        <v>0.1561124127239947</v>
      </c>
      <c r="AV78" s="34"/>
      <c r="AW78" s="191"/>
      <c r="AX78" s="191"/>
      <c r="AY78" s="191"/>
      <c r="AZ78" s="191"/>
      <c r="BA78" s="191"/>
      <c r="BB78" s="191"/>
      <c r="BC78" s="343"/>
      <c r="BD78" s="193"/>
      <c r="BE78" s="193"/>
      <c r="BF78" s="207"/>
      <c r="BG78" s="261"/>
      <c r="BH78" s="261"/>
      <c r="BI78" s="46"/>
      <c r="BJ78" s="46"/>
      <c r="BK78" s="46"/>
      <c r="BL78" s="46"/>
      <c r="BM78" s="46"/>
      <c r="BN78" s="46"/>
      <c r="BQ78" s="193"/>
      <c r="BW78" s="249"/>
      <c r="BX78" s="249"/>
    </row>
    <row r="79" spans="1:76">
      <c r="A79" s="35" t="s">
        <v>232</v>
      </c>
      <c r="B79" s="240" t="s">
        <v>78</v>
      </c>
      <c r="C79" s="256">
        <f t="shared" ref="C79:AU79" si="77">C68/C16</f>
        <v>0.15695974100523422</v>
      </c>
      <c r="D79" s="256">
        <f t="shared" si="77"/>
        <v>0.4444568055592662</v>
      </c>
      <c r="E79" s="256">
        <f t="shared" si="77"/>
        <v>0.19127309868239672</v>
      </c>
      <c r="F79" s="256">
        <f t="shared" si="77"/>
        <v>0.19187419088948754</v>
      </c>
      <c r="G79" s="256">
        <f t="shared" si="77"/>
        <v>0.25474482485711042</v>
      </c>
      <c r="H79" s="256">
        <f t="shared" si="77"/>
        <v>0.20048848251011006</v>
      </c>
      <c r="I79" s="256">
        <f t="shared" si="77"/>
        <v>0.25447169393896124</v>
      </c>
      <c r="J79" s="256">
        <f t="shared" si="77"/>
        <v>0.28200855979974815</v>
      </c>
      <c r="K79" s="256">
        <f t="shared" si="77"/>
        <v>0.25492288559355802</v>
      </c>
      <c r="L79" s="257">
        <f t="shared" si="77"/>
        <v>0.34807708180197849</v>
      </c>
      <c r="M79" s="257">
        <f>M68/M16</f>
        <v>0.49887212816153564</v>
      </c>
      <c r="N79" s="257">
        <f t="shared" si="77"/>
        <v>0.34807708180197849</v>
      </c>
      <c r="O79" s="257">
        <f t="shared" si="77"/>
        <v>0.49887212816153553</v>
      </c>
      <c r="P79" s="256">
        <f t="shared" si="77"/>
        <v>0.13927123167958225</v>
      </c>
      <c r="Q79" s="256">
        <f t="shared" si="77"/>
        <v>0.20864639679286753</v>
      </c>
      <c r="R79" s="256">
        <f t="shared" si="77"/>
        <v>0.23691292969068134</v>
      </c>
      <c r="S79" s="256">
        <f t="shared" si="77"/>
        <v>0.16222657481495362</v>
      </c>
      <c r="T79" s="256">
        <f t="shared" si="77"/>
        <v>0.15323590427809078</v>
      </c>
      <c r="U79" s="256">
        <f t="shared" si="77"/>
        <v>0.20599338349267354</v>
      </c>
      <c r="V79" s="256">
        <f t="shared" si="77"/>
        <v>0.18943017510788668</v>
      </c>
      <c r="W79" s="256">
        <f t="shared" si="77"/>
        <v>0.46647609663046041</v>
      </c>
      <c r="X79" s="256">
        <f t="shared" si="77"/>
        <v>0.18359765297706115</v>
      </c>
      <c r="Y79" s="256">
        <f t="shared" si="77"/>
        <v>0.14762233317368625</v>
      </c>
      <c r="Z79" s="256">
        <f t="shared" si="77"/>
        <v>0.21866931580237978</v>
      </c>
      <c r="AA79" s="256">
        <f t="shared" si="77"/>
        <v>0.25173556173939471</v>
      </c>
      <c r="AB79" s="256">
        <f t="shared" si="77"/>
        <v>0.27061381220970548</v>
      </c>
      <c r="AC79" s="256">
        <f t="shared" si="77"/>
        <v>0.20772449168521553</v>
      </c>
      <c r="AD79" s="256">
        <f t="shared" si="77"/>
        <v>0.23348085777843161</v>
      </c>
      <c r="AE79" s="256">
        <f t="shared" si="77"/>
        <v>0.3092279619683167</v>
      </c>
      <c r="AF79" s="256">
        <f t="shared" si="77"/>
        <v>0.3000505573012423</v>
      </c>
      <c r="AG79" s="256">
        <f t="shared" si="77"/>
        <v>0.26305682725114338</v>
      </c>
      <c r="AH79" s="256">
        <f t="shared" si="77"/>
        <v>0.26772912272533844</v>
      </c>
      <c r="AI79" s="256">
        <f t="shared" si="77"/>
        <v>0.29688638374768417</v>
      </c>
      <c r="AJ79" s="256">
        <f t="shared" si="77"/>
        <v>0.23088736004852534</v>
      </c>
      <c r="AK79" s="256">
        <f t="shared" si="77"/>
        <v>0.25707113873946424</v>
      </c>
      <c r="AL79" s="256">
        <f t="shared" si="77"/>
        <v>0.19061143467309985</v>
      </c>
      <c r="AM79" s="256">
        <f t="shared" si="77"/>
        <v>0.33033846373029357</v>
      </c>
      <c r="AN79" s="256">
        <f t="shared" si="77"/>
        <v>0.47262183395292662</v>
      </c>
      <c r="AO79" s="256">
        <f t="shared" si="77"/>
        <v>0.29969636354979162</v>
      </c>
      <c r="AP79" s="256">
        <f t="shared" si="77"/>
        <v>0.28886626424870238</v>
      </c>
      <c r="AQ79" s="256">
        <f t="shared" si="77"/>
        <v>0.34270211533068878</v>
      </c>
      <c r="AR79" s="256">
        <f t="shared" si="77"/>
        <v>0.86008362060722476</v>
      </c>
      <c r="AS79" s="256">
        <f t="shared" si="77"/>
        <v>0.2927170179454287</v>
      </c>
      <c r="AT79" s="256">
        <f t="shared" si="77"/>
        <v>0.27691918147354377</v>
      </c>
      <c r="AU79" s="258">
        <f t="shared" si="77"/>
        <v>0.57393551075553217</v>
      </c>
      <c r="AV79" s="34"/>
      <c r="AW79" s="159">
        <f t="shared" ref="AW79:BC79" si="78">AW68/AW16</f>
        <v>0.23544582629295394</v>
      </c>
      <c r="AX79" s="159">
        <f t="shared" si="78"/>
        <v>0.27172133760528311</v>
      </c>
      <c r="AY79" s="159">
        <f t="shared" si="78"/>
        <v>0.28113057330074903</v>
      </c>
      <c r="AZ79" s="159">
        <f t="shared" si="78"/>
        <v>0.28275336829105585</v>
      </c>
      <c r="BA79" s="159">
        <f t="shared" si="78"/>
        <v>0.2442492457716432</v>
      </c>
      <c r="BB79" s="159">
        <f t="shared" si="78"/>
        <v>0.26356447419544393</v>
      </c>
      <c r="BC79" s="312">
        <f t="shared" si="78"/>
        <v>0.38477859782022356</v>
      </c>
      <c r="BD79" s="161"/>
      <c r="BE79" s="161"/>
      <c r="BF79" s="214"/>
      <c r="BI79" s="46"/>
      <c r="BJ79" s="46"/>
      <c r="BK79" s="46"/>
      <c r="BL79" s="46"/>
      <c r="BM79" s="46"/>
      <c r="BN79" s="46"/>
      <c r="BQ79" s="161"/>
      <c r="BW79" s="249"/>
      <c r="BX79" s="249"/>
    </row>
    <row r="80" spans="1:76">
      <c r="A80" s="35" t="s">
        <v>235</v>
      </c>
      <c r="B80" s="240" t="s">
        <v>236</v>
      </c>
      <c r="C80" s="105">
        <f t="shared" ref="C80:K80" si="79">-C68/C82</f>
        <v>5.3950148413437704</v>
      </c>
      <c r="D80" s="105">
        <f t="shared" si="79"/>
        <v>15.95966880777434</v>
      </c>
      <c r="E80" s="105">
        <f t="shared" si="79"/>
        <v>7.867303607807318</v>
      </c>
      <c r="F80" s="105">
        <f t="shared" si="79"/>
        <v>7.3597843405019718</v>
      </c>
      <c r="G80" s="105">
        <f t="shared" si="79"/>
        <v>9.9119987384714836</v>
      </c>
      <c r="H80" s="105">
        <f t="shared" si="79"/>
        <v>7.7635576314203645</v>
      </c>
      <c r="I80" s="105">
        <f t="shared" si="79"/>
        <v>9.137808670450319</v>
      </c>
      <c r="J80" s="105">
        <f t="shared" si="79"/>
        <v>11.054395825682448</v>
      </c>
      <c r="K80" s="105">
        <f t="shared" si="79"/>
        <v>10.800642600395475</v>
      </c>
      <c r="L80" s="106">
        <f>-L68/L82</f>
        <v>15.477603981387295</v>
      </c>
      <c r="M80" s="106">
        <f>-M68/M82</f>
        <v>23.790562635369167</v>
      </c>
      <c r="N80" s="106">
        <f>-N68/N82</f>
        <v>15.477603981387295</v>
      </c>
      <c r="O80" s="106">
        <f>-O68/O82</f>
        <v>23.79056263536917</v>
      </c>
      <c r="P80" s="105">
        <f t="shared" ref="P80:AU80" si="80">-P68/P82</f>
        <v>5.6563619551114597</v>
      </c>
      <c r="Q80" s="105">
        <f t="shared" si="80"/>
        <v>7.9646962352690807</v>
      </c>
      <c r="R80" s="105">
        <f t="shared" si="80"/>
        <v>9.1789153710005014</v>
      </c>
      <c r="S80" s="105">
        <f t="shared" si="80"/>
        <v>6.5906215364272471</v>
      </c>
      <c r="T80" s="105">
        <f t="shared" si="80"/>
        <v>5.8227087254779537</v>
      </c>
      <c r="U80" s="105">
        <f t="shared" si="80"/>
        <v>7.9774321442678442</v>
      </c>
      <c r="V80" s="105">
        <f t="shared" si="80"/>
        <v>7.3541481943218558</v>
      </c>
      <c r="W80" s="105">
        <f t="shared" si="80"/>
        <v>18.702335549925024</v>
      </c>
      <c r="X80" s="105">
        <f t="shared" si="80"/>
        <v>7.1178376714455958</v>
      </c>
      <c r="Y80" s="105">
        <f t="shared" si="80"/>
        <v>5.77983119304273</v>
      </c>
      <c r="Z80" s="105">
        <f t="shared" si="80"/>
        <v>8.2371928127551755</v>
      </c>
      <c r="AA80" s="105">
        <f t="shared" si="80"/>
        <v>9.8956667016845472</v>
      </c>
      <c r="AB80" s="105">
        <f t="shared" si="80"/>
        <v>10.074624380255322</v>
      </c>
      <c r="AC80" s="105">
        <f t="shared" si="80"/>
        <v>7.4648372191766068</v>
      </c>
      <c r="AD80" s="105">
        <f t="shared" si="80"/>
        <v>7.9870822798366978</v>
      </c>
      <c r="AE80" s="105">
        <f t="shared" si="80"/>
        <v>11.329733703898233</v>
      </c>
      <c r="AF80" s="105">
        <f t="shared" si="80"/>
        <v>10.972128058883877</v>
      </c>
      <c r="AG80" s="105">
        <f t="shared" si="80"/>
        <v>9.912284413283114</v>
      </c>
      <c r="AH80" s="105">
        <f t="shared" si="80"/>
        <v>10.497674701701232</v>
      </c>
      <c r="AI80" s="105">
        <f t="shared" si="80"/>
        <v>12.809899560641563</v>
      </c>
      <c r="AJ80" s="105">
        <f t="shared" si="80"/>
        <v>9.6039768726212955</v>
      </c>
      <c r="AK80" s="105">
        <f t="shared" si="80"/>
        <v>10.175716151144124</v>
      </c>
      <c r="AL80" s="105">
        <f t="shared" si="80"/>
        <v>8.1397682262961464</v>
      </c>
      <c r="AM80" s="105">
        <f t="shared" si="80"/>
        <v>14.930372600164681</v>
      </c>
      <c r="AN80" s="105">
        <f t="shared" si="80"/>
        <v>20.082917423323892</v>
      </c>
      <c r="AO80" s="105">
        <f t="shared" si="80"/>
        <v>12.389356055344402</v>
      </c>
      <c r="AP80" s="105">
        <f t="shared" si="80"/>
        <v>12.559550531429677</v>
      </c>
      <c r="AQ80" s="105">
        <f t="shared" si="80"/>
        <v>17.498861070512255</v>
      </c>
      <c r="AR80" s="105">
        <f t="shared" si="80"/>
        <v>40.519291891615218</v>
      </c>
      <c r="AS80" s="105">
        <f t="shared" si="80"/>
        <v>14.803683630684475</v>
      </c>
      <c r="AT80" s="105">
        <f t="shared" si="80"/>
        <v>12.074200644043481</v>
      </c>
      <c r="AU80" s="273">
        <f t="shared" si="80"/>
        <v>28.623875320170281</v>
      </c>
      <c r="AV80" s="34"/>
      <c r="AW80" s="98">
        <f t="shared" ref="AW80:BC80" si="81">-AW68/AW82</f>
        <v>8.5925380097062938</v>
      </c>
      <c r="AX80" s="98">
        <f t="shared" si="81"/>
        <v>9.6172604735094858</v>
      </c>
      <c r="AY80" s="98">
        <f t="shared" si="81"/>
        <v>10.438030318348382</v>
      </c>
      <c r="AZ80" s="98">
        <f t="shared" si="81"/>
        <v>11.633823615787447</v>
      </c>
      <c r="BA80" s="98">
        <f t="shared" si="81"/>
        <v>9.9028229653974833</v>
      </c>
      <c r="BB80" s="98">
        <f t="shared" si="81"/>
        <v>11.588961633760146</v>
      </c>
      <c r="BC80" s="334">
        <f t="shared" si="81"/>
        <v>16.121840803719572</v>
      </c>
      <c r="BD80" s="186"/>
      <c r="BE80" s="186"/>
      <c r="BF80" s="335"/>
      <c r="BI80" s="46">
        <v>0</v>
      </c>
      <c r="BJ80" s="46">
        <v>0</v>
      </c>
      <c r="BK80" s="46">
        <v>0</v>
      </c>
      <c r="BL80" s="46">
        <v>0</v>
      </c>
      <c r="BM80" s="46">
        <v>9.9028229653974833</v>
      </c>
      <c r="BN80" s="46"/>
      <c r="BQ80" s="186"/>
      <c r="BW80" s="249"/>
      <c r="BX80" s="249"/>
    </row>
    <row r="81" spans="1:76" s="237" customFormat="1" ht="26">
      <c r="A81" s="80" t="s">
        <v>239</v>
      </c>
      <c r="B81" s="271"/>
      <c r="C81" s="82"/>
      <c r="D81" s="82"/>
      <c r="E81" s="82"/>
      <c r="F81" s="82"/>
      <c r="G81" s="82"/>
      <c r="H81" s="82"/>
      <c r="I81" s="82"/>
      <c r="J81" s="82"/>
      <c r="K81" s="82"/>
      <c r="L81" s="83"/>
      <c r="M81" s="83"/>
      <c r="N81" s="83"/>
      <c r="O81" s="83"/>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272"/>
      <c r="AW81" s="31"/>
      <c r="AX81" s="31"/>
      <c r="AY81" s="31"/>
      <c r="AZ81" s="31"/>
      <c r="BA81" s="31"/>
      <c r="BB81" s="31"/>
      <c r="BC81" s="238"/>
      <c r="BD81" s="32"/>
      <c r="BE81" s="32"/>
      <c r="BF81" s="239"/>
      <c r="BG81" s="30"/>
      <c r="BH81" s="30"/>
      <c r="BI81" s="46"/>
      <c r="BJ81" s="46"/>
      <c r="BK81" s="46"/>
      <c r="BL81" s="46"/>
      <c r="BM81" s="46"/>
      <c r="BN81" s="46"/>
      <c r="BQ81" s="32"/>
      <c r="BW81" s="249"/>
      <c r="BX81" s="249"/>
    </row>
    <row r="82" spans="1:76">
      <c r="A82" s="35" t="s">
        <v>170</v>
      </c>
      <c r="B82" s="240" t="s">
        <v>175</v>
      </c>
      <c r="C82" s="71">
        <f t="shared" ref="C82:AU82" si="82">C6</f>
        <v>3.1855030000000002</v>
      </c>
      <c r="D82" s="71">
        <f t="shared" si="82"/>
        <v>4.3613119999999999</v>
      </c>
      <c r="E82" s="71">
        <f t="shared" si="82"/>
        <v>5.2548760000000003</v>
      </c>
      <c r="F82" s="71">
        <f t="shared" si="82"/>
        <v>5.8039160000000001</v>
      </c>
      <c r="G82" s="71">
        <f t="shared" si="82"/>
        <v>6.2494175399999996</v>
      </c>
      <c r="H82" s="71">
        <f t="shared" si="82"/>
        <v>7.023597275263648</v>
      </c>
      <c r="I82" s="71">
        <f t="shared" si="82"/>
        <v>8.728926665510043</v>
      </c>
      <c r="J82" s="71">
        <f t="shared" si="82"/>
        <v>9.1032677084520284</v>
      </c>
      <c r="K82" s="71">
        <f t="shared" si="82"/>
        <v>10.419398600419296</v>
      </c>
      <c r="L82" s="72">
        <f t="shared" si="82"/>
        <v>12.33950243619735</v>
      </c>
      <c r="M82" s="72">
        <f t="shared" si="82"/>
        <v>13.716188146035622</v>
      </c>
      <c r="N82" s="72">
        <f t="shared" si="82"/>
        <v>12.33950243619735</v>
      </c>
      <c r="O82" s="72">
        <f t="shared" si="82"/>
        <v>13.716188146035618</v>
      </c>
      <c r="P82" s="71">
        <f t="shared" si="82"/>
        <v>1.4233449847838788</v>
      </c>
      <c r="Q82" s="71">
        <f t="shared" si="82"/>
        <v>1.4457370687095275</v>
      </c>
      <c r="R82" s="71">
        <f t="shared" si="82"/>
        <v>1.470999958875725</v>
      </c>
      <c r="S82" s="71">
        <f t="shared" si="82"/>
        <v>1.4638338576308696</v>
      </c>
      <c r="T82" s="71">
        <f t="shared" si="82"/>
        <v>1.5054495400000001</v>
      </c>
      <c r="U82" s="71">
        <f t="shared" si="82"/>
        <v>1.5868450000000001</v>
      </c>
      <c r="V82" s="71">
        <f t="shared" si="82"/>
        <v>1.6325160000000001</v>
      </c>
      <c r="W82" s="71">
        <f t="shared" si="82"/>
        <v>1.524607</v>
      </c>
      <c r="X82" s="71">
        <f t="shared" si="82"/>
        <v>1.6267209389142077</v>
      </c>
      <c r="Y82" s="71">
        <f t="shared" si="82"/>
        <v>1.8145852072488726</v>
      </c>
      <c r="Z82" s="71">
        <f t="shared" si="82"/>
        <v>1.8015288626199988</v>
      </c>
      <c r="AA82" s="71">
        <f t="shared" si="82"/>
        <v>1.7807622664805691</v>
      </c>
      <c r="AB82" s="71">
        <f t="shared" si="82"/>
        <v>1.7647709200019872</v>
      </c>
      <c r="AC82" s="71">
        <f t="shared" si="82"/>
        <v>2.3193589555325862</v>
      </c>
      <c r="AD82" s="71">
        <f t="shared" si="82"/>
        <v>2.3795751199698389</v>
      </c>
      <c r="AE82" s="71">
        <f t="shared" si="82"/>
        <v>2.2652216700056305</v>
      </c>
      <c r="AF82" s="71">
        <f t="shared" si="82"/>
        <v>2.1881375496729887</v>
      </c>
      <c r="AG82" s="71">
        <f t="shared" si="82"/>
        <v>2.2228976203174389</v>
      </c>
      <c r="AH82" s="71">
        <f t="shared" si="82"/>
        <v>2.3866285300104808</v>
      </c>
      <c r="AI82" s="71">
        <f t="shared" si="82"/>
        <v>2.3056040084511196</v>
      </c>
      <c r="AJ82" s="71">
        <f t="shared" si="82"/>
        <v>2.325123570352289</v>
      </c>
      <c r="AK82" s="71">
        <f t="shared" si="82"/>
        <v>2.5462493404533282</v>
      </c>
      <c r="AL82" s="71">
        <f t="shared" si="82"/>
        <v>2.7299829088126062</v>
      </c>
      <c r="AM82" s="71">
        <f t="shared" si="82"/>
        <v>2.8180427808010728</v>
      </c>
      <c r="AN82" s="71">
        <f t="shared" si="82"/>
        <v>2.9662154634429299</v>
      </c>
      <c r="AO82" s="71">
        <f t="shared" si="82"/>
        <v>3.1478780257755492</v>
      </c>
      <c r="AP82" s="71">
        <f t="shared" si="82"/>
        <v>3.3450166773252423</v>
      </c>
      <c r="AQ82" s="71">
        <f t="shared" si="82"/>
        <v>2.8803922696536279</v>
      </c>
      <c r="AR82" s="71">
        <f t="shared" si="82"/>
        <v>3.3113336544278331</v>
      </c>
      <c r="AS82" s="71">
        <f t="shared" si="82"/>
        <v>3.2393508690869788</v>
      </c>
      <c r="AT82" s="71">
        <f t="shared" si="82"/>
        <v>3.6807895388665575</v>
      </c>
      <c r="AU82" s="262">
        <f t="shared" si="82"/>
        <v>3.4847140836542487</v>
      </c>
      <c r="AW82" s="313">
        <f t="shared" ref="AW82:BC82" si="83">AW6</f>
        <v>4.0841298755345736</v>
      </c>
      <c r="AX82" s="313">
        <f t="shared" si="83"/>
        <v>4.6447967899754694</v>
      </c>
      <c r="AY82" s="313">
        <f t="shared" si="83"/>
        <v>4.4110351699904271</v>
      </c>
      <c r="AZ82" s="313">
        <f t="shared" si="83"/>
        <v>4.6922325384616004</v>
      </c>
      <c r="BA82" s="313">
        <f t="shared" si="83"/>
        <v>4.8713729108056167</v>
      </c>
      <c r="BB82" s="313">
        <f t="shared" si="83"/>
        <v>5.548025689613679</v>
      </c>
      <c r="BC82" s="349">
        <f t="shared" si="83"/>
        <v>6.1140934892184795</v>
      </c>
      <c r="BD82" s="350"/>
      <c r="BE82" s="350"/>
      <c r="BF82" s="351"/>
      <c r="BI82" s="46">
        <v>0</v>
      </c>
      <c r="BJ82" s="46">
        <v>0</v>
      </c>
      <c r="BK82" s="46">
        <v>0</v>
      </c>
      <c r="BL82" s="46">
        <v>0</v>
      </c>
      <c r="BM82" s="46">
        <v>0</v>
      </c>
      <c r="BN82" s="46"/>
      <c r="BQ82" s="313">
        <f>BQ6</f>
        <v>3.2194926773252437</v>
      </c>
      <c r="BW82" s="249"/>
      <c r="BX82" s="249"/>
    </row>
    <row r="83" spans="1:76" hidden="1" outlineLevel="1">
      <c r="A83" s="35"/>
      <c r="B83" s="240"/>
      <c r="C83" s="105"/>
      <c r="D83" s="105"/>
      <c r="E83" s="105"/>
      <c r="F83" s="105"/>
      <c r="G83" s="105"/>
      <c r="H83" s="105"/>
      <c r="I83" s="105"/>
      <c r="J83" s="105"/>
      <c r="K83" s="105"/>
      <c r="L83" s="106"/>
      <c r="M83" s="106"/>
      <c r="N83" s="106"/>
      <c r="O83" s="106"/>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273"/>
      <c r="AW83" s="313"/>
      <c r="AX83" s="313"/>
      <c r="AY83" s="313"/>
      <c r="AZ83" s="313"/>
      <c r="BA83" s="313"/>
      <c r="BB83" s="313"/>
      <c r="BC83" s="349"/>
      <c r="BD83" s="350"/>
      <c r="BE83" s="350"/>
      <c r="BF83" s="351"/>
      <c r="BI83" s="46">
        <v>0</v>
      </c>
      <c r="BJ83" s="46">
        <v>0</v>
      </c>
      <c r="BK83" s="46">
        <v>0</v>
      </c>
      <c r="BL83" s="46">
        <v>0</v>
      </c>
      <c r="BM83" s="46">
        <v>0</v>
      </c>
      <c r="BN83" s="46"/>
      <c r="BQ83" s="313"/>
      <c r="BW83" s="249"/>
      <c r="BX83" s="249"/>
    </row>
    <row r="84" spans="1:76" hidden="1" outlineLevel="1">
      <c r="A84" s="35"/>
      <c r="B84" s="240" t="s">
        <v>236</v>
      </c>
      <c r="C84" s="105"/>
      <c r="D84" s="105"/>
      <c r="E84" s="105"/>
      <c r="F84" s="105"/>
      <c r="G84" s="105"/>
      <c r="H84" s="105"/>
      <c r="I84" s="105"/>
      <c r="J84" s="105"/>
      <c r="K84" s="105"/>
      <c r="L84" s="106"/>
      <c r="M84" s="106"/>
      <c r="N84" s="106"/>
      <c r="O84" s="106"/>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273"/>
      <c r="AW84" s="313"/>
      <c r="AX84" s="313"/>
      <c r="AY84" s="313"/>
      <c r="AZ84" s="313"/>
      <c r="BA84" s="313"/>
      <c r="BB84" s="313"/>
      <c r="BC84" s="349"/>
      <c r="BD84" s="350"/>
      <c r="BE84" s="350"/>
      <c r="BF84" s="351"/>
      <c r="BI84" s="46">
        <v>0</v>
      </c>
      <c r="BJ84" s="46">
        <v>0</v>
      </c>
      <c r="BK84" s="46">
        <v>0</v>
      </c>
      <c r="BL84" s="46">
        <v>0</v>
      </c>
      <c r="BM84" s="46">
        <v>0</v>
      </c>
      <c r="BN84" s="46"/>
      <c r="BQ84" s="313"/>
      <c r="BW84" s="249"/>
      <c r="BX84" s="249"/>
    </row>
    <row r="85" spans="1:76" collapsed="1">
      <c r="A85" s="352" t="s">
        <v>84</v>
      </c>
      <c r="B85" s="353" t="s">
        <v>236</v>
      </c>
      <c r="C85" s="354">
        <f t="shared" ref="C85:AU85" si="84">C15/C6</f>
        <v>124.76172585553105</v>
      </c>
      <c r="D85" s="354">
        <f t="shared" si="84"/>
        <v>127.01538402330497</v>
      </c>
      <c r="E85" s="354">
        <f t="shared" si="84"/>
        <v>87.788831069069033</v>
      </c>
      <c r="F85" s="354">
        <f t="shared" si="84"/>
        <v>82.326713248945467</v>
      </c>
      <c r="G85" s="354">
        <f t="shared" si="84"/>
        <v>90.933701121908797</v>
      </c>
      <c r="H85" s="354">
        <f t="shared" si="84"/>
        <v>91.181396547553973</v>
      </c>
      <c r="I85" s="354">
        <f t="shared" si="84"/>
        <v>88.837680038554495</v>
      </c>
      <c r="J85" s="354">
        <f t="shared" si="84"/>
        <v>110.3169891515381</v>
      </c>
      <c r="K85" s="354">
        <f t="shared" si="84"/>
        <v>138.3385808252454</v>
      </c>
      <c r="L85" s="355">
        <f t="shared" si="84"/>
        <v>92.937297218015573</v>
      </c>
      <c r="M85" s="355">
        <f t="shared" si="84"/>
        <v>81.185243233023328</v>
      </c>
      <c r="N85" s="355">
        <f t="shared" si="84"/>
        <v>92.937297218015573</v>
      </c>
      <c r="O85" s="355">
        <f t="shared" si="84"/>
        <v>81.185243233023314</v>
      </c>
      <c r="P85" s="354">
        <f t="shared" si="84"/>
        <v>64.325436219449699</v>
      </c>
      <c r="Q85" s="354">
        <f t="shared" si="84"/>
        <v>91.963781128324953</v>
      </c>
      <c r="R85" s="354">
        <f t="shared" si="84"/>
        <v>86.5460882440956</v>
      </c>
      <c r="S85" s="354">
        <f t="shared" si="84"/>
        <v>86.072132404468661</v>
      </c>
      <c r="T85" s="354">
        <f t="shared" si="84"/>
        <v>92.820602816529117</v>
      </c>
      <c r="U85" s="354">
        <f t="shared" si="84"/>
        <v>96.418933172768845</v>
      </c>
      <c r="V85" s="354">
        <f t="shared" si="84"/>
        <v>83.131017270574233</v>
      </c>
      <c r="W85" s="354">
        <f t="shared" si="84"/>
        <v>91.716301417136677</v>
      </c>
      <c r="X85" s="354">
        <f t="shared" si="84"/>
        <v>89.649831637265081</v>
      </c>
      <c r="Y85" s="354">
        <f t="shared" si="84"/>
        <v>103.12425288881354</v>
      </c>
      <c r="Z85" s="354">
        <f t="shared" si="84"/>
        <v>92.823933390307559</v>
      </c>
      <c r="AA85" s="354">
        <f t="shared" si="84"/>
        <v>78.749091749133655</v>
      </c>
      <c r="AB85" s="354">
        <f t="shared" si="84"/>
        <v>76.366059661398708</v>
      </c>
      <c r="AC85" s="354">
        <f t="shared" si="84"/>
        <v>94.463677442157291</v>
      </c>
      <c r="AD85" s="354">
        <f t="shared" si="84"/>
        <v>91.05480632073251</v>
      </c>
      <c r="AE85" s="354">
        <f t="shared" si="84"/>
        <v>90.464464302078028</v>
      </c>
      <c r="AF85" s="354">
        <f t="shared" si="84"/>
        <v>99.996777147433136</v>
      </c>
      <c r="AG85" s="354">
        <f t="shared" si="84"/>
        <v>107.29577895848711</v>
      </c>
      <c r="AH85" s="354">
        <f t="shared" si="84"/>
        <v>122.03390006915461</v>
      </c>
      <c r="AI85" s="354">
        <f t="shared" si="84"/>
        <v>110.89556659628376</v>
      </c>
      <c r="AJ85" s="354">
        <f t="shared" si="84"/>
        <v>140.30362565143679</v>
      </c>
      <c r="AK85" s="354">
        <f t="shared" si="84"/>
        <v>152.55251977889105</v>
      </c>
      <c r="AL85" s="354">
        <f t="shared" si="84"/>
        <v>149.79672782911891</v>
      </c>
      <c r="AM85" s="354">
        <f t="shared" si="84"/>
        <v>112.77411789154273</v>
      </c>
      <c r="AN85" s="354">
        <f t="shared" si="84"/>
        <v>102.38564290273666</v>
      </c>
      <c r="AO85" s="354">
        <f t="shared" si="84"/>
        <v>114.80964539306214</v>
      </c>
      <c r="AP85" s="354">
        <f t="shared" si="84"/>
        <v>84.033603158520165</v>
      </c>
      <c r="AQ85" s="354">
        <f t="shared" si="84"/>
        <v>69.643835124545461</v>
      </c>
      <c r="AR85" s="354">
        <f t="shared" si="84"/>
        <v>91.731004600137695</v>
      </c>
      <c r="AS85" s="354">
        <f t="shared" si="84"/>
        <v>94.002106710796113</v>
      </c>
      <c r="AT85" s="354">
        <f t="shared" si="84"/>
        <v>68.087867668379616</v>
      </c>
      <c r="AU85" s="356">
        <f t="shared" si="84"/>
        <v>73.084099572584861</v>
      </c>
      <c r="AW85" s="110">
        <f t="shared" ref="AW85:BC85" si="85">AW15/AW6</f>
        <v>86.643615261442918</v>
      </c>
      <c r="AX85" s="110">
        <f t="shared" si="85"/>
        <v>90.766902329699548</v>
      </c>
      <c r="AY85" s="110">
        <f t="shared" si="85"/>
        <v>103.6750370413618</v>
      </c>
      <c r="AZ85" s="110">
        <f t="shared" si="85"/>
        <v>116.560900576479</v>
      </c>
      <c r="BA85" s="110">
        <f t="shared" si="85"/>
        <v>146.70607916184875</v>
      </c>
      <c r="BB85" s="110">
        <f t="shared" si="85"/>
        <v>130.99160606187175</v>
      </c>
      <c r="BC85" s="357">
        <f t="shared" si="85"/>
        <v>108.78221575535022</v>
      </c>
      <c r="BD85" s="358"/>
      <c r="BE85" s="358"/>
      <c r="BF85" s="359"/>
      <c r="BI85" s="46">
        <v>0</v>
      </c>
      <c r="BJ85" s="46">
        <v>0</v>
      </c>
      <c r="BK85" s="46">
        <v>0</v>
      </c>
      <c r="BL85" s="46">
        <v>0</v>
      </c>
      <c r="BM85" s="46">
        <v>0</v>
      </c>
      <c r="BN85" s="46"/>
      <c r="BQ85" s="110">
        <f>BQ15/BQ6</f>
        <v>86.459500916326633</v>
      </c>
      <c r="BW85" s="249"/>
      <c r="BX85" s="249"/>
    </row>
    <row r="86" spans="1:76" hidden="1" outlineLevel="1">
      <c r="A86" s="120"/>
      <c r="B86" s="240" t="s">
        <v>236</v>
      </c>
      <c r="C86" s="105"/>
      <c r="D86" s="105"/>
      <c r="E86" s="105"/>
      <c r="F86" s="105"/>
      <c r="G86" s="105"/>
      <c r="H86" s="105"/>
      <c r="I86" s="105"/>
      <c r="J86" s="105"/>
      <c r="K86" s="105"/>
      <c r="L86" s="106"/>
      <c r="M86" s="106"/>
      <c r="N86" s="106"/>
      <c r="O86" s="106"/>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273"/>
      <c r="AW86" s="119"/>
      <c r="AX86" s="119"/>
      <c r="AY86" s="119"/>
      <c r="AZ86" s="119"/>
      <c r="BA86" s="119"/>
      <c r="BB86" s="119"/>
      <c r="BC86" s="360"/>
      <c r="BD86" s="361"/>
      <c r="BE86" s="361"/>
      <c r="BF86" s="362"/>
      <c r="BI86" s="46">
        <v>0</v>
      </c>
      <c r="BJ86" s="46">
        <v>0</v>
      </c>
      <c r="BK86" s="46">
        <v>0</v>
      </c>
      <c r="BL86" s="46">
        <v>0</v>
      </c>
      <c r="BM86" s="46">
        <v>0</v>
      </c>
      <c r="BN86" s="46"/>
      <c r="BQ86" s="119"/>
      <c r="BW86" s="249"/>
      <c r="BX86" s="249"/>
    </row>
    <row r="87" spans="1:76" collapsed="1">
      <c r="A87" s="120" t="s">
        <v>179</v>
      </c>
      <c r="B87" s="240" t="s">
        <v>236</v>
      </c>
      <c r="C87" s="105">
        <f t="shared" ref="C87:AU87" si="86">C16/C6</f>
        <v>-34.371965746068987</v>
      </c>
      <c r="D87" s="105">
        <f t="shared" si="86"/>
        <v>-35.90825611881916</v>
      </c>
      <c r="E87" s="105">
        <f t="shared" si="86"/>
        <v>-41.131260287003251</v>
      </c>
      <c r="F87" s="105">
        <f t="shared" si="86"/>
        <v>-38.357343978278642</v>
      </c>
      <c r="G87" s="105">
        <f t="shared" si="86"/>
        <v>-38.909519532069979</v>
      </c>
      <c r="H87" s="105">
        <f t="shared" si="86"/>
        <v>-38.72321010274927</v>
      </c>
      <c r="I87" s="105">
        <f t="shared" si="86"/>
        <v>-35.908939532748803</v>
      </c>
      <c r="J87" s="105">
        <f t="shared" si="86"/>
        <v>-39.198795361148193</v>
      </c>
      <c r="K87" s="105">
        <f t="shared" si="86"/>
        <v>-42.368273743832169</v>
      </c>
      <c r="L87" s="106">
        <f t="shared" si="86"/>
        <v>-44.466024310651186</v>
      </c>
      <c r="M87" s="106">
        <f t="shared" si="86"/>
        <v>-47.688698751407784</v>
      </c>
      <c r="N87" s="106">
        <f t="shared" si="86"/>
        <v>-44.466024310651186</v>
      </c>
      <c r="O87" s="106">
        <f t="shared" si="86"/>
        <v>-47.688698751407792</v>
      </c>
      <c r="P87" s="105">
        <f t="shared" si="86"/>
        <v>-40.614001089075643</v>
      </c>
      <c r="Q87" s="105">
        <f t="shared" si="86"/>
        <v>-38.173178917515578</v>
      </c>
      <c r="R87" s="105">
        <f t="shared" si="86"/>
        <v>-38.74383463572331</v>
      </c>
      <c r="S87" s="105">
        <f t="shared" si="86"/>
        <v>-40.626029021107954</v>
      </c>
      <c r="T87" s="105">
        <f t="shared" si="86"/>
        <v>-37.998331741567355</v>
      </c>
      <c r="U87" s="105">
        <f t="shared" si="86"/>
        <v>-38.726642618361446</v>
      </c>
      <c r="V87" s="105">
        <f t="shared" si="86"/>
        <v>-38.822474772741081</v>
      </c>
      <c r="W87" s="105">
        <f t="shared" si="86"/>
        <v>-40.092805794379004</v>
      </c>
      <c r="X87" s="105">
        <f t="shared" si="86"/>
        <v>-38.768674631885972</v>
      </c>
      <c r="Y87" s="105">
        <f t="shared" si="86"/>
        <v>-39.152823754942432</v>
      </c>
      <c r="Z87" s="105">
        <f t="shared" si="86"/>
        <v>-37.669632717008433</v>
      </c>
      <c r="AA87" s="105">
        <f t="shared" si="86"/>
        <v>-39.309768684683817</v>
      </c>
      <c r="AB87" s="105">
        <f t="shared" si="86"/>
        <v>-37.228788501187964</v>
      </c>
      <c r="AC87" s="105">
        <f t="shared" si="86"/>
        <v>-35.936240154525336</v>
      </c>
      <c r="AD87" s="105">
        <f t="shared" si="86"/>
        <v>-34.208724243322209</v>
      </c>
      <c r="AE87" s="105">
        <f t="shared" si="86"/>
        <v>-36.63877494060214</v>
      </c>
      <c r="AF87" s="105">
        <f t="shared" si="86"/>
        <v>-36.567597666109883</v>
      </c>
      <c r="AG87" s="105">
        <f t="shared" si="86"/>
        <v>-37.681152459957794</v>
      </c>
      <c r="AH87" s="105">
        <f t="shared" si="86"/>
        <v>-39.210059013530355</v>
      </c>
      <c r="AI87" s="105">
        <f t="shared" si="86"/>
        <v>-43.147480860989418</v>
      </c>
      <c r="AJ87" s="105">
        <f t="shared" si="86"/>
        <v>-41.595940421350214</v>
      </c>
      <c r="AK87" s="105">
        <f t="shared" si="86"/>
        <v>-39.583269444560173</v>
      </c>
      <c r="AL87" s="105">
        <f t="shared" si="86"/>
        <v>-42.703462361824798</v>
      </c>
      <c r="AM87" s="105">
        <f t="shared" si="86"/>
        <v>-45.197196934216706</v>
      </c>
      <c r="AN87" s="105">
        <f t="shared" si="86"/>
        <v>-42.492572243973314</v>
      </c>
      <c r="AO87" s="105">
        <f t="shared" si="86"/>
        <v>-41.339694311259237</v>
      </c>
      <c r="AP87" s="105">
        <f t="shared" si="86"/>
        <v>-43.4787723104156</v>
      </c>
      <c r="AQ87" s="105">
        <f t="shared" si="86"/>
        <v>-51.061432911281599</v>
      </c>
      <c r="AR87" s="105">
        <f t="shared" si="86"/>
        <v>-47.110874943773872</v>
      </c>
      <c r="AS87" s="105">
        <f t="shared" si="86"/>
        <v>-50.573361721812603</v>
      </c>
      <c r="AT87" s="105">
        <f t="shared" si="86"/>
        <v>-43.601893447012884</v>
      </c>
      <c r="AU87" s="273">
        <f t="shared" si="86"/>
        <v>-49.872981866010768</v>
      </c>
      <c r="AW87" s="119">
        <f t="shared" ref="AW87:BC87" si="87">AW16/AW6</f>
        <v>-36.494756118611392</v>
      </c>
      <c r="AX87" s="119">
        <f t="shared" si="87"/>
        <v>-35.393836046398498</v>
      </c>
      <c r="AY87" s="119">
        <f t="shared" si="87"/>
        <v>-37.128762609472368</v>
      </c>
      <c r="AZ87" s="119">
        <f t="shared" si="87"/>
        <v>-41.144774635582841</v>
      </c>
      <c r="BA87" s="119">
        <f t="shared" si="87"/>
        <v>-40.543924441248691</v>
      </c>
      <c r="BB87" s="119">
        <f t="shared" si="87"/>
        <v>-43.970120287024926</v>
      </c>
      <c r="BC87" s="360">
        <f t="shared" si="87"/>
        <v>-41.899006064916385</v>
      </c>
      <c r="BD87" s="361"/>
      <c r="BE87" s="361"/>
      <c r="BF87" s="362"/>
      <c r="BI87" s="46">
        <v>0</v>
      </c>
      <c r="BJ87" s="46">
        <v>0</v>
      </c>
      <c r="BK87" s="46">
        <v>0</v>
      </c>
      <c r="BL87" s="46">
        <v>0</v>
      </c>
      <c r="BM87" s="46">
        <v>0</v>
      </c>
      <c r="BN87" s="46"/>
      <c r="BQ87" s="119">
        <f>BQ16/BQ6</f>
        <v>-41.230971247894317</v>
      </c>
      <c r="BW87" s="249"/>
      <c r="BX87" s="249"/>
    </row>
    <row r="88" spans="1:76">
      <c r="A88" s="120" t="s">
        <v>180</v>
      </c>
      <c r="B88" s="240" t="s">
        <v>236</v>
      </c>
      <c r="C88" s="105">
        <f t="shared" ref="C88:AU88" si="88">C18/C6</f>
        <v>-12.830888751602355</v>
      </c>
      <c r="D88" s="105">
        <f t="shared" si="88"/>
        <v>-14.157296120547841</v>
      </c>
      <c r="E88" s="105">
        <f t="shared" si="88"/>
        <v>-19.432862688301434</v>
      </c>
      <c r="F88" s="105">
        <f t="shared" si="88"/>
        <v>-20.337467729892801</v>
      </c>
      <c r="G88" s="105">
        <f t="shared" si="88"/>
        <v>-17.147543043664026</v>
      </c>
      <c r="H88" s="105">
        <f t="shared" si="88"/>
        <v>-14.867738922371309</v>
      </c>
      <c r="I88" s="105">
        <f t="shared" si="88"/>
        <v>-13.303282788139448</v>
      </c>
      <c r="J88" s="105">
        <f t="shared" si="88"/>
        <v>-12.178634654220728</v>
      </c>
      <c r="K88" s="105">
        <f t="shared" si="88"/>
        <v>-11.818614973315869</v>
      </c>
      <c r="L88" s="106">
        <f t="shared" si="88"/>
        <v>-14.179641298411507</v>
      </c>
      <c r="M88" s="106">
        <f t="shared" si="88"/>
        <v>-17.430956826785348</v>
      </c>
      <c r="N88" s="106">
        <f t="shared" si="88"/>
        <v>-14.179641298411507</v>
      </c>
      <c r="O88" s="106">
        <f t="shared" si="88"/>
        <v>-17.430956826785351</v>
      </c>
      <c r="P88" s="105">
        <f t="shared" si="88"/>
        <v>-19.045915774795773</v>
      </c>
      <c r="Q88" s="105">
        <f t="shared" si="88"/>
        <v>-20.593615727458022</v>
      </c>
      <c r="R88" s="105">
        <f t="shared" si="88"/>
        <v>-19.286460035518935</v>
      </c>
      <c r="S88" s="105">
        <f t="shared" si="88"/>
        <v>-22.396469334535464</v>
      </c>
      <c r="T88" s="105">
        <f t="shared" si="88"/>
        <v>-17.396985405348889</v>
      </c>
      <c r="U88" s="105">
        <f t="shared" si="88"/>
        <v>-17.596991852885498</v>
      </c>
      <c r="V88" s="105">
        <f t="shared" si="88"/>
        <v>-17.003556492553848</v>
      </c>
      <c r="W88" s="105">
        <f t="shared" si="88"/>
        <v>-16.587616363639686</v>
      </c>
      <c r="X88" s="105">
        <f t="shared" si="88"/>
        <v>-15.369971452228384</v>
      </c>
      <c r="Y88" s="105">
        <f t="shared" si="88"/>
        <v>-14.791203373174639</v>
      </c>
      <c r="Z88" s="105">
        <f t="shared" si="88"/>
        <v>-14.196754240298898</v>
      </c>
      <c r="AA88" s="105">
        <f t="shared" si="88"/>
        <v>-15.165749714714053</v>
      </c>
      <c r="AB88" s="105">
        <f t="shared" si="88"/>
        <v>-15.051585243853527</v>
      </c>
      <c r="AC88" s="105">
        <f t="shared" si="88"/>
        <v>-13.141398937717803</v>
      </c>
      <c r="AD88" s="105">
        <f t="shared" si="88"/>
        <v>-12.815250342839644</v>
      </c>
      <c r="AE88" s="105">
        <f t="shared" si="88"/>
        <v>-12.619651366582621</v>
      </c>
      <c r="AF88" s="105">
        <f t="shared" si="88"/>
        <v>-12.828694256493623</v>
      </c>
      <c r="AG88" s="105">
        <f t="shared" si="88"/>
        <v>-12.866403222207675</v>
      </c>
      <c r="AH88" s="105">
        <f t="shared" si="88"/>
        <v>-11.972751002616393</v>
      </c>
      <c r="AI88" s="105">
        <f t="shared" si="88"/>
        <v>-11.111716340161669</v>
      </c>
      <c r="AJ88" s="105">
        <f t="shared" si="88"/>
        <v>-11.646232280242625</v>
      </c>
      <c r="AK88" s="105">
        <f t="shared" si="88"/>
        <v>-9.7865430950229317</v>
      </c>
      <c r="AL88" s="105">
        <f t="shared" si="88"/>
        <v>-11.559118866753622</v>
      </c>
      <c r="AM88" s="105">
        <f t="shared" si="88"/>
        <v>-14.048315927917679</v>
      </c>
      <c r="AN88" s="105">
        <f t="shared" si="88"/>
        <v>-14.292044501205476</v>
      </c>
      <c r="AO88" s="105">
        <f t="shared" si="88"/>
        <v>-13.876468384429575</v>
      </c>
      <c r="AP88" s="105">
        <f t="shared" si="88"/>
        <v>-13.819343826449346</v>
      </c>
      <c r="AQ88" s="105">
        <f t="shared" si="88"/>
        <v>-14.81363143489984</v>
      </c>
      <c r="AR88" s="105">
        <f t="shared" si="88"/>
        <v>-20.656461073471657</v>
      </c>
      <c r="AS88" s="105">
        <f t="shared" si="88"/>
        <v>-16.324299617525181</v>
      </c>
      <c r="AT88" s="105">
        <f t="shared" si="88"/>
        <v>-16.070526448178416</v>
      </c>
      <c r="AU88" s="273">
        <f t="shared" si="88"/>
        <v>-16.831650308119332</v>
      </c>
      <c r="AW88" s="362">
        <f t="shared" ref="AW88:BC88" si="89">AW18/AW6</f>
        <v>-13.966799046820137</v>
      </c>
      <c r="AX88" s="362">
        <f t="shared" si="89"/>
        <v>-12.719858647641141</v>
      </c>
      <c r="AY88" s="362">
        <f t="shared" si="89"/>
        <v>-12.847697317435118</v>
      </c>
      <c r="AZ88" s="362">
        <f t="shared" si="89"/>
        <v>-11.549667757508972</v>
      </c>
      <c r="BA88" s="362">
        <f t="shared" si="89"/>
        <v>-10.674179339928777</v>
      </c>
      <c r="BB88" s="362">
        <f t="shared" si="89"/>
        <v>-12.823472025993061</v>
      </c>
      <c r="BC88" s="360">
        <f t="shared" si="89"/>
        <v>-14.078082623072138</v>
      </c>
      <c r="BD88" s="361"/>
      <c r="BE88" s="361"/>
      <c r="BF88" s="362"/>
      <c r="BI88" s="46">
        <v>0</v>
      </c>
      <c r="BJ88" s="46">
        <v>0</v>
      </c>
      <c r="BK88" s="46">
        <v>0</v>
      </c>
      <c r="BL88" s="46">
        <v>0</v>
      </c>
      <c r="BM88" s="46">
        <v>0</v>
      </c>
      <c r="BN88" s="46"/>
      <c r="BQ88" s="362">
        <f>BQ18/BQ6</f>
        <v>-12.123517866373749</v>
      </c>
      <c r="BW88" s="249"/>
      <c r="BX88" s="249"/>
    </row>
    <row r="89" spans="1:76" hidden="1" outlineLevel="1">
      <c r="A89" s="120" t="s">
        <v>141</v>
      </c>
      <c r="B89" s="240" t="s">
        <v>236</v>
      </c>
      <c r="C89" s="105"/>
      <c r="D89" s="105"/>
      <c r="E89" s="105"/>
      <c r="F89" s="105"/>
      <c r="G89" s="105"/>
      <c r="H89" s="105"/>
      <c r="I89" s="105"/>
      <c r="J89" s="105"/>
      <c r="K89" s="105"/>
      <c r="L89" s="106"/>
      <c r="M89" s="106"/>
      <c r="N89" s="106"/>
      <c r="O89" s="106"/>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273"/>
      <c r="AW89" s="363"/>
      <c r="AX89" s="363"/>
      <c r="AY89" s="363"/>
      <c r="AZ89" s="363"/>
      <c r="BA89" s="363"/>
      <c r="BB89" s="363"/>
      <c r="BC89" s="364"/>
      <c r="BD89" s="365"/>
      <c r="BE89" s="365"/>
      <c r="BF89" s="363"/>
      <c r="BI89" s="46">
        <v>0</v>
      </c>
      <c r="BJ89" s="46">
        <v>0</v>
      </c>
      <c r="BK89" s="46">
        <v>0</v>
      </c>
      <c r="BL89" s="46">
        <v>0</v>
      </c>
      <c r="BM89" s="46">
        <v>0</v>
      </c>
      <c r="BN89" s="46"/>
      <c r="BQ89" s="363"/>
      <c r="BW89" s="249"/>
      <c r="BX89" s="249"/>
    </row>
    <row r="90" spans="1:76" s="173" customFormat="1" collapsed="1">
      <c r="A90" s="366" t="s">
        <v>240</v>
      </c>
      <c r="B90" s="367" t="s">
        <v>236</v>
      </c>
      <c r="C90" s="368">
        <f t="shared" ref="C90:O90" si="90">SUM(C87:C88)</f>
        <v>-47.202854497671339</v>
      </c>
      <c r="D90" s="368">
        <f t="shared" si="90"/>
        <v>-50.065552239367001</v>
      </c>
      <c r="E90" s="368">
        <f t="shared" si="90"/>
        <v>-60.564122975304684</v>
      </c>
      <c r="F90" s="368">
        <f t="shared" si="90"/>
        <v>-58.694811708171443</v>
      </c>
      <c r="G90" s="368">
        <f t="shared" si="90"/>
        <v>-56.057062575734008</v>
      </c>
      <c r="H90" s="368">
        <f t="shared" si="90"/>
        <v>-53.59094902512058</v>
      </c>
      <c r="I90" s="368">
        <f t="shared" si="90"/>
        <v>-49.212222320888252</v>
      </c>
      <c r="J90" s="368">
        <f t="shared" si="90"/>
        <v>-51.377430015368923</v>
      </c>
      <c r="K90" s="368">
        <f t="shared" si="90"/>
        <v>-54.186888717148037</v>
      </c>
      <c r="L90" s="369">
        <f t="shared" si="90"/>
        <v>-58.645665609062689</v>
      </c>
      <c r="M90" s="369">
        <f t="shared" ref="M90" si="91">SUM(M87:M88)</f>
        <v>-65.119655578193132</v>
      </c>
      <c r="N90" s="369">
        <f t="shared" si="90"/>
        <v>-58.645665609062689</v>
      </c>
      <c r="O90" s="369">
        <f t="shared" si="90"/>
        <v>-65.119655578193147</v>
      </c>
      <c r="P90" s="368">
        <f t="shared" ref="P90:AU90" si="92">SUM(P87:P88)</f>
        <v>-59.659916863871416</v>
      </c>
      <c r="Q90" s="368">
        <f t="shared" si="92"/>
        <v>-58.766794644973601</v>
      </c>
      <c r="R90" s="368">
        <f t="shared" si="92"/>
        <v>-58.030294671242245</v>
      </c>
      <c r="S90" s="368">
        <f t="shared" si="92"/>
        <v>-63.022498355643421</v>
      </c>
      <c r="T90" s="368">
        <f t="shared" si="92"/>
        <v>-55.395317146916241</v>
      </c>
      <c r="U90" s="368">
        <f t="shared" si="92"/>
        <v>-56.323634471246947</v>
      </c>
      <c r="V90" s="368">
        <f t="shared" si="92"/>
        <v>-55.82603126529493</v>
      </c>
      <c r="W90" s="368">
        <f t="shared" si="92"/>
        <v>-56.680422158018686</v>
      </c>
      <c r="X90" s="368">
        <f t="shared" si="92"/>
        <v>-54.138646084114356</v>
      </c>
      <c r="Y90" s="368">
        <f t="shared" si="92"/>
        <v>-53.944027128117071</v>
      </c>
      <c r="Z90" s="368">
        <f t="shared" si="92"/>
        <v>-51.866386957307327</v>
      </c>
      <c r="AA90" s="368">
        <f t="shared" si="92"/>
        <v>-54.47551839939787</v>
      </c>
      <c r="AB90" s="368">
        <f t="shared" si="92"/>
        <v>-52.280373745041487</v>
      </c>
      <c r="AC90" s="368">
        <f t="shared" si="92"/>
        <v>-49.077639092243139</v>
      </c>
      <c r="AD90" s="368">
        <f t="shared" si="92"/>
        <v>-47.023974586161856</v>
      </c>
      <c r="AE90" s="368">
        <f t="shared" si="92"/>
        <v>-49.258426307184763</v>
      </c>
      <c r="AF90" s="368">
        <f t="shared" si="92"/>
        <v>-49.39629192260351</v>
      </c>
      <c r="AG90" s="368">
        <f t="shared" si="92"/>
        <v>-50.547555682165466</v>
      </c>
      <c r="AH90" s="368">
        <f t="shared" si="92"/>
        <v>-51.182810016146746</v>
      </c>
      <c r="AI90" s="368">
        <f t="shared" si="92"/>
        <v>-54.259197201151089</v>
      </c>
      <c r="AJ90" s="368">
        <f t="shared" si="92"/>
        <v>-53.242172701592835</v>
      </c>
      <c r="AK90" s="368">
        <f t="shared" si="92"/>
        <v>-49.369812539583108</v>
      </c>
      <c r="AL90" s="368">
        <f t="shared" si="92"/>
        <v>-54.262581228578419</v>
      </c>
      <c r="AM90" s="368">
        <f t="shared" si="92"/>
        <v>-59.245512862134383</v>
      </c>
      <c r="AN90" s="368">
        <f t="shared" si="92"/>
        <v>-56.784616745178788</v>
      </c>
      <c r="AO90" s="368">
        <f t="shared" si="92"/>
        <v>-55.216162695688809</v>
      </c>
      <c r="AP90" s="368">
        <f t="shared" si="92"/>
        <v>-57.298116136864948</v>
      </c>
      <c r="AQ90" s="368">
        <f t="shared" si="92"/>
        <v>-65.875064346181432</v>
      </c>
      <c r="AR90" s="368">
        <f t="shared" si="92"/>
        <v>-67.767336017245526</v>
      </c>
      <c r="AS90" s="368">
        <f t="shared" si="92"/>
        <v>-66.897661339337787</v>
      </c>
      <c r="AT90" s="368">
        <f t="shared" si="92"/>
        <v>-59.672419895191297</v>
      </c>
      <c r="AU90" s="370">
        <f t="shared" si="92"/>
        <v>-66.704632174130097</v>
      </c>
      <c r="AW90" s="371">
        <f t="shared" ref="AW90:BC90" si="93">SUM(AW87:AW88)</f>
        <v>-50.461555165431527</v>
      </c>
      <c r="AX90" s="371">
        <f t="shared" si="93"/>
        <v>-48.113694694039637</v>
      </c>
      <c r="AY90" s="371">
        <f t="shared" si="93"/>
        <v>-49.976459926907488</v>
      </c>
      <c r="AZ90" s="371">
        <f t="shared" si="93"/>
        <v>-52.694442393091812</v>
      </c>
      <c r="BA90" s="371">
        <f t="shared" si="93"/>
        <v>-51.218103781177469</v>
      </c>
      <c r="BB90" s="371">
        <f t="shared" si="93"/>
        <v>-56.793592313017989</v>
      </c>
      <c r="BC90" s="372">
        <f t="shared" si="93"/>
        <v>-55.977088687988527</v>
      </c>
      <c r="BD90" s="358"/>
      <c r="BE90" s="358"/>
      <c r="BF90" s="359"/>
      <c r="BG90" s="373"/>
      <c r="BH90" s="373"/>
      <c r="BI90" s="46">
        <v>0</v>
      </c>
      <c r="BJ90" s="46">
        <v>0</v>
      </c>
      <c r="BK90" s="46">
        <v>0</v>
      </c>
      <c r="BL90" s="46">
        <v>0</v>
      </c>
      <c r="BM90" s="46">
        <v>0</v>
      </c>
      <c r="BN90" s="46"/>
      <c r="BQ90" s="371">
        <f>SUM(BQ87:BQ88)</f>
        <v>-53.354489114268063</v>
      </c>
      <c r="BW90" s="249"/>
      <c r="BX90" s="249"/>
    </row>
    <row r="91" spans="1:76">
      <c r="A91" s="303" t="s">
        <v>190</v>
      </c>
      <c r="B91" s="240"/>
      <c r="C91" s="256">
        <f t="shared" ref="C91:AU91" si="94">C28</f>
        <v>6.2291547602775457E-2</v>
      </c>
      <c r="D91" s="256">
        <f t="shared" si="94"/>
        <v>7.2498033499415998E-2</v>
      </c>
      <c r="E91" s="256">
        <f t="shared" si="94"/>
        <v>0.43977807130221636</v>
      </c>
      <c r="F91" s="256">
        <f t="shared" si="94"/>
        <v>0.37356581933268124</v>
      </c>
      <c r="G91" s="256">
        <f t="shared" si="94"/>
        <v>0.28480478962570382</v>
      </c>
      <c r="H91" s="256">
        <f t="shared" si="94"/>
        <v>0.24531701222234162</v>
      </c>
      <c r="I91" s="256">
        <f t="shared" si="94"/>
        <v>0.18169009954071752</v>
      </c>
      <c r="J91" s="256">
        <f t="shared" si="94"/>
        <v>0.1353120902889671</v>
      </c>
      <c r="K91" s="256">
        <f t="shared" si="94"/>
        <v>0.12580821063385969</v>
      </c>
      <c r="L91" s="257">
        <f t="shared" si="94"/>
        <v>0.13089740049083523</v>
      </c>
      <c r="M91" s="257">
        <f t="shared" si="94"/>
        <v>3.2321263039072033E-2</v>
      </c>
      <c r="N91" s="257">
        <f t="shared" si="94"/>
        <v>0.13089740049083523</v>
      </c>
      <c r="O91" s="257">
        <f>O28</f>
        <v>3.2321263039072068E-2</v>
      </c>
      <c r="P91" s="256">
        <f t="shared" si="94"/>
        <v>0.67328664436151919</v>
      </c>
      <c r="Q91" s="256">
        <f t="shared" si="94"/>
        <v>0.41367171095028421</v>
      </c>
      <c r="R91" s="256">
        <f t="shared" si="94"/>
        <v>0.35970341832579189</v>
      </c>
      <c r="S91" s="256">
        <f t="shared" si="94"/>
        <v>0.33851614402749985</v>
      </c>
      <c r="T91" s="256">
        <f t="shared" si="94"/>
        <v>0.32298324124622158</v>
      </c>
      <c r="U91" s="256">
        <f t="shared" si="94"/>
        <v>0.23722971298743753</v>
      </c>
      <c r="V91" s="256">
        <f t="shared" si="94"/>
        <v>0.20479462450012265</v>
      </c>
      <c r="W91" s="256">
        <f t="shared" si="94"/>
        <v>0.36796680863992132</v>
      </c>
      <c r="X91" s="256">
        <f t="shared" si="94"/>
        <v>0.39188033988775095</v>
      </c>
      <c r="Y91" s="256">
        <f t="shared" si="94"/>
        <v>0.27078141865450994</v>
      </c>
      <c r="Z91" s="256">
        <f t="shared" si="94"/>
        <v>0.30377494005716965</v>
      </c>
      <c r="AA91" s="256">
        <f t="shared" si="94"/>
        <v>-0.10291218592412356</v>
      </c>
      <c r="AB91" s="256">
        <f t="shared" si="94"/>
        <v>0.1362472858305887</v>
      </c>
      <c r="AC91" s="256">
        <f t="shared" si="94"/>
        <v>0.17864278899196634</v>
      </c>
      <c r="AD91" s="256">
        <f t="shared" si="94"/>
        <v>0.19253254170478942</v>
      </c>
      <c r="AE91" s="256">
        <f t="shared" si="94"/>
        <v>0.19364999005766514</v>
      </c>
      <c r="AF91" s="256">
        <f t="shared" si="94"/>
        <v>0.16488448998874228</v>
      </c>
      <c r="AG91" s="256">
        <f t="shared" si="94"/>
        <v>8.7399247640939426E-2</v>
      </c>
      <c r="AH91" s="256">
        <f t="shared" si="94"/>
        <v>0.18952914787453484</v>
      </c>
      <c r="AI91" s="256">
        <f t="shared" si="94"/>
        <v>8.6314645293380843E-2</v>
      </c>
      <c r="AJ91" s="256">
        <f t="shared" si="94"/>
        <v>0.12334737991587386</v>
      </c>
      <c r="AK91" s="256">
        <f t="shared" si="94"/>
        <v>0.13094951533075144</v>
      </c>
      <c r="AL91" s="256">
        <f t="shared" si="94"/>
        <v>6.8589527087920252E-2</v>
      </c>
      <c r="AM91" s="256">
        <f t="shared" si="94"/>
        <v>0.20829418850940895</v>
      </c>
      <c r="AN91" s="256">
        <f t="shared" si="94"/>
        <v>4.8960731818261868E-2</v>
      </c>
      <c r="AO91" s="256">
        <f t="shared" si="94"/>
        <v>0.14183088014039938</v>
      </c>
      <c r="AP91" s="256">
        <f t="shared" si="94"/>
        <v>9.9754589314709985E-2</v>
      </c>
      <c r="AQ91" s="256">
        <f t="shared" si="94"/>
        <v>1.2194692707097372</v>
      </c>
      <c r="AR91" s="256">
        <f t="shared" si="94"/>
        <v>0.38683175477468162</v>
      </c>
      <c r="AS91" s="256">
        <f t="shared" si="94"/>
        <v>8.6796605129676005E-2</v>
      </c>
      <c r="AT91" s="256">
        <f t="shared" si="94"/>
        <v>0.10008606643686059</v>
      </c>
      <c r="AU91" s="258">
        <f t="shared" si="94"/>
        <v>-1.5426702749938983</v>
      </c>
      <c r="AW91" s="304">
        <f t="shared" ref="AW91:BC91" si="95">AW28</f>
        <v>0.166447999252749</v>
      </c>
      <c r="AX91" s="304">
        <f t="shared" si="95"/>
        <v>0.19305902016881785</v>
      </c>
      <c r="AY91" s="304">
        <f t="shared" si="95"/>
        <v>0.12361896004170367</v>
      </c>
      <c r="AZ91" s="304">
        <f t="shared" si="95"/>
        <v>0.144554425728079</v>
      </c>
      <c r="BA91" s="304">
        <f t="shared" si="95"/>
        <v>0.12764119549463945</v>
      </c>
      <c r="BB91" s="304">
        <f t="shared" si="95"/>
        <v>0.11978289027346303</v>
      </c>
      <c r="BC91" s="374">
        <f t="shared" si="95"/>
        <v>0.10292230899714745</v>
      </c>
      <c r="BD91" s="375"/>
      <c r="BE91" s="375"/>
      <c r="BF91" s="305"/>
      <c r="BI91" s="46">
        <v>0</v>
      </c>
      <c r="BJ91" s="46">
        <v>0</v>
      </c>
      <c r="BK91" s="46">
        <v>0</v>
      </c>
      <c r="BL91" s="46">
        <v>0</v>
      </c>
      <c r="BM91" s="46">
        <v>0</v>
      </c>
      <c r="BN91" s="46"/>
      <c r="BQ91" s="304">
        <f>BQ28</f>
        <v>0.12692405841103599</v>
      </c>
      <c r="BW91" s="249"/>
      <c r="BX91" s="249"/>
    </row>
    <row r="92" spans="1:76">
      <c r="A92" s="120" t="s">
        <v>241</v>
      </c>
      <c r="B92" s="240" t="s">
        <v>236</v>
      </c>
      <c r="C92" s="105">
        <f t="shared" ref="C92:AU92" si="96">IFERROR((C21+C22+C23)/C82,0)</f>
        <v>-4.8312621272056564</v>
      </c>
      <c r="D92" s="105">
        <f t="shared" si="96"/>
        <v>-5.5787114824463613</v>
      </c>
      <c r="E92" s="105">
        <f t="shared" si="96"/>
        <v>-11.972829617241526</v>
      </c>
      <c r="F92" s="105">
        <f t="shared" si="96"/>
        <v>-8.8280706614684981</v>
      </c>
      <c r="G92" s="105">
        <f t="shared" si="96"/>
        <v>-9.9330337039950276</v>
      </c>
      <c r="H92" s="105">
        <f t="shared" si="96"/>
        <v>-9.2215762743040841</v>
      </c>
      <c r="I92" s="105">
        <f t="shared" si="96"/>
        <v>-7.1995533570692753</v>
      </c>
      <c r="J92" s="105">
        <f t="shared" si="96"/>
        <v>-7.9752349474252391</v>
      </c>
      <c r="K92" s="105">
        <f t="shared" si="96"/>
        <v>-10.586973805931219</v>
      </c>
      <c r="L92" s="106">
        <f t="shared" si="96"/>
        <v>-4.4886854362012905</v>
      </c>
      <c r="M92" s="106">
        <f t="shared" si="96"/>
        <v>-0.51926008446903527</v>
      </c>
      <c r="N92" s="106">
        <f t="shared" si="96"/>
        <v>-4.4886854362012905</v>
      </c>
      <c r="O92" s="106">
        <f t="shared" si="96"/>
        <v>-0.51926008446903482</v>
      </c>
      <c r="P92" s="105">
        <f t="shared" si="96"/>
        <v>-3.141231871121017</v>
      </c>
      <c r="Q92" s="105">
        <f t="shared" si="96"/>
        <v>-13.732654196961418</v>
      </c>
      <c r="R92" s="105">
        <f t="shared" si="96"/>
        <v>-10.257228424427998</v>
      </c>
      <c r="S92" s="105">
        <f t="shared" si="96"/>
        <v>-7.8026732394532905</v>
      </c>
      <c r="T92" s="105">
        <f t="shared" si="96"/>
        <v>-12.087740070137334</v>
      </c>
      <c r="U92" s="105">
        <f t="shared" si="96"/>
        <v>-9.5117962031076182</v>
      </c>
      <c r="V92" s="105">
        <f t="shared" si="96"/>
        <v>-5.5919143559322801</v>
      </c>
      <c r="W92" s="105">
        <f t="shared" si="96"/>
        <v>-12.892040678871254</v>
      </c>
      <c r="X92" s="105">
        <f t="shared" si="96"/>
        <v>-13.916135464385695</v>
      </c>
      <c r="Y92" s="105">
        <f t="shared" si="96"/>
        <v>-13.317091301230468</v>
      </c>
      <c r="Z92" s="105">
        <f t="shared" si="96"/>
        <v>-12.441876212573385</v>
      </c>
      <c r="AA92" s="105">
        <f t="shared" si="96"/>
        <v>2.4980464936108602</v>
      </c>
      <c r="AB92" s="105">
        <f t="shared" si="96"/>
        <v>-3.2816093334717058</v>
      </c>
      <c r="AC92" s="105">
        <f t="shared" si="96"/>
        <v>-8.1078884721250066</v>
      </c>
      <c r="AD92" s="105">
        <f t="shared" si="96"/>
        <v>-8.477367947232791</v>
      </c>
      <c r="AE92" s="105">
        <f t="shared" si="96"/>
        <v>-7.9795488480268526</v>
      </c>
      <c r="AF92" s="105">
        <f t="shared" si="96"/>
        <v>-8.3432351994789222</v>
      </c>
      <c r="AG92" s="105">
        <f t="shared" si="96"/>
        <v>-4.9597520193105575</v>
      </c>
      <c r="AH92" s="105">
        <f t="shared" si="96"/>
        <v>-13.428346723728513</v>
      </c>
      <c r="AI92" s="105">
        <f t="shared" si="96"/>
        <v>-4.8885481350457667</v>
      </c>
      <c r="AJ92" s="105">
        <f t="shared" si="96"/>
        <v>-10.73880211303238</v>
      </c>
      <c r="AK92" s="105">
        <f t="shared" si="96"/>
        <v>-13.511725503502193</v>
      </c>
      <c r="AL92" s="105">
        <f t="shared" si="96"/>
        <v>-6.5526419360791159</v>
      </c>
      <c r="AM92" s="105">
        <f t="shared" si="96"/>
        <v>-11.149697346641279</v>
      </c>
      <c r="AN92" s="105">
        <f t="shared" si="96"/>
        <v>-2.2326596123377356</v>
      </c>
      <c r="AO92" s="105">
        <f t="shared" si="96"/>
        <v>-8.4521961016001228</v>
      </c>
      <c r="AP92" s="105">
        <f t="shared" si="96"/>
        <v>-2.6669875279739759</v>
      </c>
      <c r="AQ92" s="105">
        <f t="shared" si="96"/>
        <v>-4.5959001525637451</v>
      </c>
      <c r="AR92" s="105">
        <f t="shared" si="96"/>
        <v>-9.2699079687590817</v>
      </c>
      <c r="AS92" s="105">
        <f t="shared" si="96"/>
        <v>-2.3525738421653437</v>
      </c>
      <c r="AT92" s="105">
        <f t="shared" si="96"/>
        <v>-0.84226906492325637</v>
      </c>
      <c r="AU92" s="273">
        <f t="shared" si="96"/>
        <v>9.8414147258888267</v>
      </c>
      <c r="AW92" s="119">
        <f t="shared" ref="AW92:BC92" si="97">IFERROR((AW21+AW22+AW23)/AW82,0)</f>
        <v>-6.0224315118238225</v>
      </c>
      <c r="AX92" s="119">
        <f t="shared" si="97"/>
        <v>-8.2345864731976413</v>
      </c>
      <c r="AY92" s="119">
        <f t="shared" si="97"/>
        <v>-6.6381622586080704</v>
      </c>
      <c r="AZ92" s="119">
        <f t="shared" si="97"/>
        <v>-9.2321791859859061</v>
      </c>
      <c r="BA92" s="119">
        <f t="shared" si="97"/>
        <v>-12.188199332951582</v>
      </c>
      <c r="BB92" s="119">
        <f t="shared" si="97"/>
        <v>-8.8876525393878545</v>
      </c>
      <c r="BC92" s="360">
        <f t="shared" si="97"/>
        <v>-5.4348256046606354</v>
      </c>
      <c r="BD92" s="361"/>
      <c r="BE92" s="361"/>
      <c r="BF92" s="362"/>
      <c r="BI92" s="46">
        <v>0</v>
      </c>
      <c r="BJ92" s="46">
        <v>0</v>
      </c>
      <c r="BK92" s="46">
        <v>0</v>
      </c>
      <c r="BL92" s="46">
        <v>0</v>
      </c>
      <c r="BM92" s="46">
        <v>0</v>
      </c>
      <c r="BN92" s="46"/>
      <c r="BQ92" s="119">
        <f>IFERROR((BQ21+BQ22+BQ23)/BQ82,0)</f>
        <v>-4.201822451662518</v>
      </c>
      <c r="BW92" s="249"/>
      <c r="BX92" s="249"/>
    </row>
    <row r="93" spans="1:76">
      <c r="A93" s="120" t="s">
        <v>181</v>
      </c>
      <c r="B93" s="240" t="s">
        <v>236</v>
      </c>
      <c r="C93" s="105">
        <f t="shared" ref="C93:AU93" si="98">C19/C6</f>
        <v>0</v>
      </c>
      <c r="D93" s="105">
        <f t="shared" si="98"/>
        <v>-2.2780991633170453</v>
      </c>
      <c r="E93" s="105">
        <f t="shared" si="98"/>
        <v>-5.4426976502890803</v>
      </c>
      <c r="F93" s="105">
        <f t="shared" si="98"/>
        <v>-4.152536045242444</v>
      </c>
      <c r="G93" s="105">
        <f t="shared" si="98"/>
        <v>-4.6140492043355907</v>
      </c>
      <c r="H93" s="105">
        <f t="shared" si="98"/>
        <v>-1.6458412622687255</v>
      </c>
      <c r="I93" s="105">
        <f t="shared" si="98"/>
        <v>-0.56185979654267559</v>
      </c>
      <c r="J93" s="105">
        <f t="shared" si="98"/>
        <v>9.1953889194965777E-2</v>
      </c>
      <c r="K93" s="105">
        <f t="shared" si="98"/>
        <v>1.7396638751398883</v>
      </c>
      <c r="L93" s="106">
        <f t="shared" si="98"/>
        <v>1.3887320578159378E-2</v>
      </c>
      <c r="M93" s="106">
        <f t="shared" si="98"/>
        <v>0.33271970024284986</v>
      </c>
      <c r="N93" s="106">
        <f t="shared" si="98"/>
        <v>1.3887320578159374E-2</v>
      </c>
      <c r="O93" s="106">
        <f t="shared" si="98"/>
        <v>0.33271970024284991</v>
      </c>
      <c r="P93" s="105">
        <f t="shared" si="98"/>
        <v>-4.1721869952213515</v>
      </c>
      <c r="Q93" s="105">
        <f t="shared" si="98"/>
        <v>-1.8296037092944164</v>
      </c>
      <c r="R93" s="105">
        <f t="shared" si="98"/>
        <v>-4.4963097131243082</v>
      </c>
      <c r="S93" s="105">
        <f t="shared" si="98"/>
        <v>-6.0821872682096849</v>
      </c>
      <c r="T93" s="105">
        <f t="shared" si="98"/>
        <v>-4.7925802177726817</v>
      </c>
      <c r="U93" s="105">
        <f t="shared" si="98"/>
        <v>-3.9633646047034627</v>
      </c>
      <c r="V93" s="105">
        <f t="shared" si="98"/>
        <v>-2.5258630345968132</v>
      </c>
      <c r="W93" s="105">
        <f t="shared" si="98"/>
        <v>-7.3509928918077794</v>
      </c>
      <c r="X93" s="105">
        <f t="shared" si="98"/>
        <v>-1.7281969907694135</v>
      </c>
      <c r="Y93" s="105">
        <f t="shared" si="98"/>
        <v>-0.51860535361908344</v>
      </c>
      <c r="Z93" s="105">
        <f t="shared" si="98"/>
        <v>-1.9943352619998715</v>
      </c>
      <c r="AA93" s="105">
        <f t="shared" si="98"/>
        <v>-2.3666976292981317</v>
      </c>
      <c r="AB93" s="105">
        <f t="shared" si="98"/>
        <v>-0.41153232191522654</v>
      </c>
      <c r="AC93" s="105">
        <f t="shared" si="98"/>
        <v>-0.54114243177134735</v>
      </c>
      <c r="AD93" s="105">
        <f t="shared" si="98"/>
        <v>-0.65109845571574665</v>
      </c>
      <c r="AE93" s="105">
        <f t="shared" si="98"/>
        <v>-0.60644460228017116</v>
      </c>
      <c r="AF93" s="105">
        <f t="shared" si="98"/>
        <v>1.9068991050673789</v>
      </c>
      <c r="AG93" s="105">
        <f t="shared" si="98"/>
        <v>-1.5349438651913272</v>
      </c>
      <c r="AH93" s="105">
        <f t="shared" si="98"/>
        <v>0.57506561836100001</v>
      </c>
      <c r="AI93" s="105">
        <f t="shared" si="98"/>
        <v>-0.56207466957218599</v>
      </c>
      <c r="AJ93" s="105">
        <f t="shared" si="98"/>
        <v>-0.57535151867822987</v>
      </c>
      <c r="AK93" s="105">
        <f t="shared" si="98"/>
        <v>2.5565967441349904</v>
      </c>
      <c r="AL93" s="105">
        <f t="shared" si="98"/>
        <v>5.4334849920118833</v>
      </c>
      <c r="AM93" s="105">
        <f t="shared" si="98"/>
        <v>-0.66678874667674271</v>
      </c>
      <c r="AN93" s="105">
        <f t="shared" si="98"/>
        <v>-3.0630856790568061E-3</v>
      </c>
      <c r="AO93" s="105">
        <f t="shared" si="98"/>
        <v>-5.3364218182410737E-2</v>
      </c>
      <c r="AP93" s="105">
        <f t="shared" si="98"/>
        <v>-4.6739830581696666E-2</v>
      </c>
      <c r="AQ93" s="105">
        <f t="shared" si="98"/>
        <v>0.17524625590126827</v>
      </c>
      <c r="AR93" s="105">
        <f t="shared" si="98"/>
        <v>0.14424157404988469</v>
      </c>
      <c r="AS93" s="105">
        <f t="shared" si="98"/>
        <v>0.63947572889514437</v>
      </c>
      <c r="AT93" s="105">
        <f t="shared" si="98"/>
        <v>0.3614731341842255</v>
      </c>
      <c r="AU93" s="273">
        <f t="shared" si="98"/>
        <v>0.19629192652272215</v>
      </c>
      <c r="AW93" s="119">
        <f t="shared" ref="AW93:BC93" si="99">AW19/AW6</f>
        <v>-0.48513731935253473</v>
      </c>
      <c r="AX93" s="119">
        <f t="shared" si="99"/>
        <v>-0.62932121097818838</v>
      </c>
      <c r="AY93" s="119">
        <f t="shared" si="99"/>
        <v>0.17241632421233835</v>
      </c>
      <c r="AZ93" s="119">
        <f t="shared" si="99"/>
        <v>1.6313428536751044E-2</v>
      </c>
      <c r="BA93" s="119">
        <f t="shared" si="99"/>
        <v>1.0617067284604125</v>
      </c>
      <c r="BB93" s="119">
        <f t="shared" si="99"/>
        <v>2.3349354661139801</v>
      </c>
      <c r="BC93" s="360">
        <f t="shared" si="99"/>
        <v>-2.8960928091533847E-2</v>
      </c>
      <c r="BD93" s="361"/>
      <c r="BE93" s="361"/>
      <c r="BF93" s="362"/>
      <c r="BI93" s="46">
        <v>0</v>
      </c>
      <c r="BJ93" s="46">
        <v>0</v>
      </c>
      <c r="BK93" s="46">
        <v>0</v>
      </c>
      <c r="BL93" s="46">
        <v>0</v>
      </c>
      <c r="BM93" s="46">
        <v>0</v>
      </c>
      <c r="BN93" s="46"/>
      <c r="BQ93" s="119">
        <f>BQ19/BQ6</f>
        <v>-4.8562158222090965E-2</v>
      </c>
      <c r="BW93" s="249"/>
      <c r="BX93" s="249"/>
    </row>
    <row r="94" spans="1:76">
      <c r="A94" s="120" t="s">
        <v>187</v>
      </c>
      <c r="B94" s="240" t="s">
        <v>236</v>
      </c>
      <c r="C94" s="105">
        <f t="shared" ref="C94:AU94" si="100">C25/C6</f>
        <v>-5.5658399945000836</v>
      </c>
      <c r="D94" s="105">
        <f t="shared" si="100"/>
        <v>1.0450685930728358</v>
      </c>
      <c r="E94" s="105">
        <f t="shared" si="100"/>
        <v>-1.0061500982943212</v>
      </c>
      <c r="F94" s="105">
        <f t="shared" si="100"/>
        <v>-1.0575639311145901</v>
      </c>
      <c r="G94" s="105">
        <f t="shared" si="100"/>
        <v>-1.4042128197312902</v>
      </c>
      <c r="H94" s="105">
        <f t="shared" si="100"/>
        <v>-1.1591209309656643</v>
      </c>
      <c r="I94" s="105">
        <f t="shared" si="100"/>
        <v>-0.52615029457839735</v>
      </c>
      <c r="J94" s="105">
        <f t="shared" si="100"/>
        <v>-0.63261232757657537</v>
      </c>
      <c r="K94" s="105">
        <f t="shared" si="100"/>
        <v>0.37937405065070667</v>
      </c>
      <c r="L94" s="106">
        <f t="shared" si="100"/>
        <v>2.31914904766708</v>
      </c>
      <c r="M94" s="106">
        <f t="shared" si="100"/>
        <v>-0.89879423492345223</v>
      </c>
      <c r="N94" s="106">
        <f t="shared" si="100"/>
        <v>2.31914904766708</v>
      </c>
      <c r="O94" s="106">
        <f t="shared" si="100"/>
        <v>-0.89879423492345245</v>
      </c>
      <c r="P94" s="105">
        <f t="shared" si="100"/>
        <v>-0.40071852496476251</v>
      </c>
      <c r="Q94" s="105">
        <f t="shared" si="100"/>
        <v>-1.2053960058077784</v>
      </c>
      <c r="R94" s="105">
        <f t="shared" si="100"/>
        <v>-2.3412067214322061</v>
      </c>
      <c r="S94" s="105">
        <f t="shared" si="100"/>
        <v>-0.25308501766213237</v>
      </c>
      <c r="T94" s="105">
        <f t="shared" si="100"/>
        <v>-1.5323261467534055</v>
      </c>
      <c r="U94" s="105">
        <f t="shared" si="100"/>
        <v>-2.2421747153905409</v>
      </c>
      <c r="V94" s="105">
        <f t="shared" si="100"/>
        <v>-0.5965936535442109</v>
      </c>
      <c r="W94" s="105">
        <f t="shared" si="100"/>
        <v>-1.2703208837480138</v>
      </c>
      <c r="X94" s="105">
        <f t="shared" si="100"/>
        <v>-1.6945906102165267</v>
      </c>
      <c r="Y94" s="105">
        <f t="shared" si="100"/>
        <v>-1.5404669426779198</v>
      </c>
      <c r="Z94" s="105">
        <f t="shared" si="100"/>
        <v>-0.55580159603648327</v>
      </c>
      <c r="AA94" s="105">
        <f t="shared" si="100"/>
        <v>-0.8917369096404113</v>
      </c>
      <c r="AB94" s="105">
        <f t="shared" si="100"/>
        <v>-1.0560686522754836</v>
      </c>
      <c r="AC94" s="105">
        <f t="shared" si="100"/>
        <v>-0.69706237122768899</v>
      </c>
      <c r="AD94" s="105">
        <f t="shared" si="100"/>
        <v>-0.45188798976692918</v>
      </c>
      <c r="AE94" s="105">
        <f t="shared" si="100"/>
        <v>-1.6320177007440605E-2</v>
      </c>
      <c r="AF94" s="105">
        <f t="shared" si="100"/>
        <v>-0.92152947630845217</v>
      </c>
      <c r="AG94" s="105">
        <f t="shared" si="100"/>
        <v>-0.89673356703631801</v>
      </c>
      <c r="AH94" s="105">
        <f t="shared" si="100"/>
        <v>-0.39076982227273077</v>
      </c>
      <c r="AI94" s="105">
        <f t="shared" si="100"/>
        <v>-0.35410972640395261</v>
      </c>
      <c r="AJ94" s="105">
        <f t="shared" si="100"/>
        <v>-0.36231492450274727</v>
      </c>
      <c r="AK94" s="105">
        <f t="shared" si="100"/>
        <v>-0.32169057492194758</v>
      </c>
      <c r="AL94" s="105">
        <f t="shared" si="100"/>
        <v>0.73128279568060706</v>
      </c>
      <c r="AM94" s="105">
        <f t="shared" si="100"/>
        <v>1.2838667064937004</v>
      </c>
      <c r="AN94" s="105">
        <f t="shared" si="100"/>
        <v>-0.27142452998599303</v>
      </c>
      <c r="AO94" s="105">
        <f t="shared" si="100"/>
        <v>-0.55022050483119889</v>
      </c>
      <c r="AP94" s="105">
        <f t="shared" si="100"/>
        <v>3.3534466639940526</v>
      </c>
      <c r="AQ94" s="105">
        <f t="shared" si="100"/>
        <v>6.9216061959855146</v>
      </c>
      <c r="AR94" s="105">
        <f t="shared" si="100"/>
        <v>0.24122608686920186</v>
      </c>
      <c r="AS94" s="105">
        <f t="shared" si="100"/>
        <v>-6.3630507396778377E-2</v>
      </c>
      <c r="AT94" s="105">
        <f t="shared" si="100"/>
        <v>-0.93674122849117225</v>
      </c>
      <c r="AU94" s="273">
        <f t="shared" si="100"/>
        <v>-2.7183699463609985</v>
      </c>
      <c r="AW94" s="376">
        <f t="shared" ref="AW94:BC94" si="101">AW25/AW6</f>
        <v>-0.85219060274806424</v>
      </c>
      <c r="AX94" s="376">
        <f t="shared" si="101"/>
        <v>-0.2394658553154973</v>
      </c>
      <c r="AY94" s="376">
        <f t="shared" si="101"/>
        <v>-0.90903382266016053</v>
      </c>
      <c r="AZ94" s="376">
        <f t="shared" si="101"/>
        <v>-0.37275629389526266</v>
      </c>
      <c r="BA94" s="376">
        <f t="shared" si="101"/>
        <v>-0.34108072108198106</v>
      </c>
      <c r="BB94" s="376">
        <f t="shared" si="101"/>
        <v>1.0119601370939437</v>
      </c>
      <c r="BC94" s="377">
        <f t="shared" si="101"/>
        <v>-0.41496432446860493</v>
      </c>
      <c r="BD94" s="361"/>
      <c r="BE94" s="361"/>
      <c r="BF94" s="362"/>
      <c r="BI94" s="46">
        <v>0</v>
      </c>
      <c r="BJ94" s="46">
        <v>0</v>
      </c>
      <c r="BK94" s="46">
        <v>0</v>
      </c>
      <c r="BL94" s="46">
        <v>0</v>
      </c>
      <c r="BM94" s="46">
        <v>0</v>
      </c>
      <c r="BN94" s="46"/>
      <c r="BQ94" s="376">
        <f>BQ25/BQ6</f>
        <v>2.0083691872076832</v>
      </c>
      <c r="BW94" s="249"/>
      <c r="BX94" s="249"/>
    </row>
    <row r="95" spans="1:76">
      <c r="A95" s="120" t="s">
        <v>188</v>
      </c>
      <c r="B95" s="240" t="s">
        <v>236</v>
      </c>
      <c r="C95" s="378"/>
      <c r="D95" s="378"/>
      <c r="E95" s="378"/>
      <c r="F95" s="378"/>
      <c r="G95" s="378"/>
      <c r="H95" s="378"/>
      <c r="I95" s="378"/>
      <c r="J95" s="378"/>
      <c r="K95" s="378"/>
      <c r="L95" s="379">
        <f>L26/L6</f>
        <v>-0.80480193329009819</v>
      </c>
      <c r="M95" s="379">
        <f>M26/M6</f>
        <v>0</v>
      </c>
      <c r="N95" s="379">
        <f>N26/N6</f>
        <v>-0.80480193329009819</v>
      </c>
      <c r="O95" s="379">
        <f>O26/O6</f>
        <v>0</v>
      </c>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f>AQ26/AQ6</f>
        <v>-3.4477440871911886</v>
      </c>
      <c r="AR95" s="378">
        <f>AR26/AR6</f>
        <v>0</v>
      </c>
      <c r="AS95" s="378">
        <f>AS26/AS6</f>
        <v>0</v>
      </c>
      <c r="AT95" s="378">
        <f>AT26/AT6</f>
        <v>0</v>
      </c>
      <c r="AU95" s="380">
        <f>AU26/AU6</f>
        <v>0</v>
      </c>
      <c r="AW95" s="376"/>
      <c r="AX95" s="376"/>
      <c r="AY95" s="376"/>
      <c r="AZ95" s="376"/>
      <c r="BA95" s="376"/>
      <c r="BB95" s="376"/>
      <c r="BC95" s="377"/>
      <c r="BD95" s="361"/>
      <c r="BE95" s="361"/>
      <c r="BF95" s="362"/>
      <c r="BI95" s="46"/>
      <c r="BJ95" s="46"/>
      <c r="BK95" s="46"/>
      <c r="BL95" s="46"/>
      <c r="BM95" s="46"/>
      <c r="BN95" s="46"/>
      <c r="BQ95" s="376"/>
      <c r="BW95" s="249"/>
      <c r="BX95" s="249"/>
    </row>
    <row r="96" spans="1:76" s="173" customFormat="1" ht="26">
      <c r="A96" s="391" t="s">
        <v>242</v>
      </c>
      <c r="B96" s="367" t="s">
        <v>236</v>
      </c>
      <c r="C96" s="368">
        <f t="shared" ref="C96:K96" si="102">SUM(C92:C94)</f>
        <v>-10.397102121705739</v>
      </c>
      <c r="D96" s="368">
        <f t="shared" si="102"/>
        <v>-6.8117420526905708</v>
      </c>
      <c r="E96" s="368">
        <f t="shared" si="102"/>
        <v>-18.421677365824927</v>
      </c>
      <c r="F96" s="368">
        <f t="shared" si="102"/>
        <v>-14.038170637825532</v>
      </c>
      <c r="G96" s="368">
        <f t="shared" si="102"/>
        <v>-15.951295728061909</v>
      </c>
      <c r="H96" s="368">
        <f t="shared" si="102"/>
        <v>-12.026538467538472</v>
      </c>
      <c r="I96" s="368">
        <f t="shared" si="102"/>
        <v>-8.2875634481903475</v>
      </c>
      <c r="J96" s="368">
        <f t="shared" si="102"/>
        <v>-8.515893385806848</v>
      </c>
      <c r="K96" s="368">
        <f t="shared" si="102"/>
        <v>-8.4679358801406241</v>
      </c>
      <c r="L96" s="369">
        <f>SUM(L92:L95)</f>
        <v>-2.9604510012461498</v>
      </c>
      <c r="M96" s="369">
        <f>SUM(M92:M95)</f>
        <v>-1.0853346191496376</v>
      </c>
      <c r="N96" s="369">
        <f>SUM(N92:N95)</f>
        <v>-2.9604510012461498</v>
      </c>
      <c r="O96" s="369">
        <f>SUM(O92:O95)</f>
        <v>-1.0853346191496374</v>
      </c>
      <c r="P96" s="368">
        <f t="shared" ref="P96:AP96" si="103">SUM(P92:P94)</f>
        <v>-7.7141373913071316</v>
      </c>
      <c r="Q96" s="368">
        <f t="shared" si="103"/>
        <v>-16.767653912063611</v>
      </c>
      <c r="R96" s="368">
        <f t="shared" si="103"/>
        <v>-17.094744858984512</v>
      </c>
      <c r="S96" s="368">
        <f t="shared" si="103"/>
        <v>-14.137945525325106</v>
      </c>
      <c r="T96" s="368">
        <f t="shared" si="103"/>
        <v>-18.412646434663422</v>
      </c>
      <c r="U96" s="368">
        <f t="shared" si="103"/>
        <v>-15.717335523201623</v>
      </c>
      <c r="V96" s="368">
        <f t="shared" si="103"/>
        <v>-8.7143710440733049</v>
      </c>
      <c r="W96" s="368">
        <f t="shared" si="103"/>
        <v>-21.513354454427045</v>
      </c>
      <c r="X96" s="368">
        <f t="shared" si="103"/>
        <v>-17.338923065371635</v>
      </c>
      <c r="Y96" s="368">
        <f t="shared" si="103"/>
        <v>-15.376163597527471</v>
      </c>
      <c r="Z96" s="368">
        <f t="shared" si="103"/>
        <v>-14.99201307060974</v>
      </c>
      <c r="AA96" s="368">
        <f t="shared" si="103"/>
        <v>-0.76038804532768278</v>
      </c>
      <c r="AB96" s="368">
        <f t="shared" si="103"/>
        <v>-4.7492103076624161</v>
      </c>
      <c r="AC96" s="368">
        <f t="shared" si="103"/>
        <v>-9.3460932751240424</v>
      </c>
      <c r="AD96" s="368">
        <f t="shared" si="103"/>
        <v>-9.5803543927154671</v>
      </c>
      <c r="AE96" s="368">
        <f t="shared" si="103"/>
        <v>-8.602313627314464</v>
      </c>
      <c r="AF96" s="368">
        <f t="shared" si="103"/>
        <v>-7.3578655707199951</v>
      </c>
      <c r="AG96" s="368">
        <f t="shared" si="103"/>
        <v>-7.3914294515382029</v>
      </c>
      <c r="AH96" s="368">
        <f t="shared" si="103"/>
        <v>-13.244050927640243</v>
      </c>
      <c r="AI96" s="368">
        <f t="shared" si="103"/>
        <v>-5.8047325310219051</v>
      </c>
      <c r="AJ96" s="368">
        <f t="shared" si="103"/>
        <v>-11.676468556213358</v>
      </c>
      <c r="AK96" s="368">
        <f t="shared" si="103"/>
        <v>-11.276819334289149</v>
      </c>
      <c r="AL96" s="368">
        <f t="shared" si="103"/>
        <v>-0.38787414838662559</v>
      </c>
      <c r="AM96" s="368">
        <f t="shared" si="103"/>
        <v>-10.532619386824321</v>
      </c>
      <c r="AN96" s="368">
        <f t="shared" si="103"/>
        <v>-2.5071472280027853</v>
      </c>
      <c r="AO96" s="368">
        <f t="shared" si="103"/>
        <v>-9.0557808246137323</v>
      </c>
      <c r="AP96" s="368">
        <f t="shared" si="103"/>
        <v>0.63971930543837985</v>
      </c>
      <c r="AQ96" s="368">
        <f>SUM(AQ92:AQ95)</f>
        <v>-0.94679178786815044</v>
      </c>
      <c r="AR96" s="368">
        <f>SUM(AR92:AR95)</f>
        <v>-8.8844403078399949</v>
      </c>
      <c r="AS96" s="368">
        <f>SUM(AS92:AS95)</f>
        <v>-1.7767286206669779</v>
      </c>
      <c r="AT96" s="368">
        <f>SUM(AT92:AT95)</f>
        <v>-1.4175371592302031</v>
      </c>
      <c r="AU96" s="370">
        <f>SUM(AU92:AU95)</f>
        <v>7.3193367060505503</v>
      </c>
      <c r="AW96" s="371">
        <f t="shared" ref="AW96:BC96" si="104">SUM(AW92:AW94)</f>
        <v>-7.3597594339244212</v>
      </c>
      <c r="AX96" s="371">
        <f t="shared" si="104"/>
        <v>-9.1033735394913275</v>
      </c>
      <c r="AY96" s="371">
        <f t="shared" si="104"/>
        <v>-7.3747797570558928</v>
      </c>
      <c r="AZ96" s="371">
        <f t="shared" si="104"/>
        <v>-9.5886220513444176</v>
      </c>
      <c r="BA96" s="371">
        <f t="shared" si="104"/>
        <v>-11.46757332557315</v>
      </c>
      <c r="BB96" s="371">
        <f t="shared" si="104"/>
        <v>-5.5407569361799309</v>
      </c>
      <c r="BC96" s="372">
        <f t="shared" si="104"/>
        <v>-5.8787508572207745</v>
      </c>
      <c r="BD96" s="358"/>
      <c r="BE96" s="358"/>
      <c r="BF96" s="359"/>
      <c r="BG96" s="373"/>
      <c r="BH96" s="373"/>
      <c r="BI96" s="46">
        <v>0</v>
      </c>
      <c r="BJ96" s="46">
        <v>0</v>
      </c>
      <c r="BK96" s="46">
        <v>0</v>
      </c>
      <c r="BL96" s="46">
        <v>0</v>
      </c>
      <c r="BM96" s="46">
        <v>0</v>
      </c>
      <c r="BN96" s="46"/>
      <c r="BQ96" s="371">
        <f>SUM(BQ92:BQ94)</f>
        <v>-2.2420154226769258</v>
      </c>
      <c r="BW96" s="249"/>
      <c r="BX96" s="249"/>
    </row>
    <row r="97" spans="1:76">
      <c r="A97" s="35"/>
      <c r="B97" s="240"/>
      <c r="C97" s="105"/>
      <c r="D97" s="105"/>
      <c r="E97" s="105"/>
      <c r="F97" s="105"/>
      <c r="G97" s="105"/>
      <c r="H97" s="105"/>
      <c r="I97" s="105"/>
      <c r="J97" s="105"/>
      <c r="K97" s="105"/>
      <c r="L97" s="106"/>
      <c r="M97" s="106"/>
      <c r="N97" s="106"/>
      <c r="O97" s="106"/>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273"/>
      <c r="AW97" s="119"/>
      <c r="AX97" s="119"/>
      <c r="AY97" s="119"/>
      <c r="AZ97" s="119"/>
      <c r="BA97" s="119"/>
      <c r="BB97" s="119"/>
      <c r="BC97" s="360"/>
      <c r="BD97" s="361"/>
      <c r="BE97" s="361"/>
      <c r="BF97" s="362"/>
      <c r="BI97" s="46">
        <v>0</v>
      </c>
      <c r="BJ97" s="46">
        <v>0</v>
      </c>
      <c r="BK97" s="46">
        <v>0</v>
      </c>
      <c r="BL97" s="46">
        <v>0</v>
      </c>
      <c r="BM97" s="46">
        <v>0</v>
      </c>
      <c r="BN97" s="46"/>
      <c r="BQ97" s="119"/>
      <c r="BW97" s="249"/>
      <c r="BX97" s="249"/>
    </row>
    <row r="98" spans="1:76" s="173" customFormat="1">
      <c r="A98" s="366" t="s">
        <v>243</v>
      </c>
      <c r="B98" s="367" t="s">
        <v>236</v>
      </c>
      <c r="C98" s="368">
        <f t="shared" ref="C98:AQ98" si="105">C96+C90</f>
        <v>-57.599956619377082</v>
      </c>
      <c r="D98" s="368">
        <f t="shared" si="105"/>
        <v>-56.87729429205757</v>
      </c>
      <c r="E98" s="368">
        <f t="shared" si="105"/>
        <v>-78.985800341129618</v>
      </c>
      <c r="F98" s="368">
        <f t="shared" si="105"/>
        <v>-72.732982345996973</v>
      </c>
      <c r="G98" s="368">
        <f t="shared" si="105"/>
        <v>-72.008358303795916</v>
      </c>
      <c r="H98" s="368">
        <f t="shared" si="105"/>
        <v>-65.617487492659052</v>
      </c>
      <c r="I98" s="368">
        <f t="shared" si="105"/>
        <v>-57.499785769078599</v>
      </c>
      <c r="J98" s="368">
        <f t="shared" si="105"/>
        <v>-59.89332340117577</v>
      </c>
      <c r="K98" s="368">
        <f t="shared" si="105"/>
        <v>-62.654824597288659</v>
      </c>
      <c r="L98" s="369">
        <f t="shared" si="105"/>
        <v>-61.606116610308838</v>
      </c>
      <c r="M98" s="369">
        <f t="shared" si="105"/>
        <v>-66.204990197342767</v>
      </c>
      <c r="N98" s="369">
        <f t="shared" si="105"/>
        <v>-61.606116610308838</v>
      </c>
      <c r="O98" s="369">
        <f t="shared" si="105"/>
        <v>-66.204990197342781</v>
      </c>
      <c r="P98" s="368">
        <f t="shared" si="105"/>
        <v>-67.37405425517855</v>
      </c>
      <c r="Q98" s="368">
        <f t="shared" si="105"/>
        <v>-75.534448557037209</v>
      </c>
      <c r="R98" s="368">
        <f t="shared" si="105"/>
        <v>-75.125039530226758</v>
      </c>
      <c r="S98" s="368">
        <f t="shared" si="105"/>
        <v>-77.160443880968529</v>
      </c>
      <c r="T98" s="368">
        <f t="shared" si="105"/>
        <v>-73.807963581579656</v>
      </c>
      <c r="U98" s="368">
        <f t="shared" si="105"/>
        <v>-72.040969994448574</v>
      </c>
      <c r="V98" s="368">
        <f t="shared" si="105"/>
        <v>-64.540402309368233</v>
      </c>
      <c r="W98" s="368">
        <f t="shared" si="105"/>
        <v>-78.193776612445731</v>
      </c>
      <c r="X98" s="368">
        <f t="shared" si="105"/>
        <v>-71.477569149485987</v>
      </c>
      <c r="Y98" s="368">
        <f t="shared" si="105"/>
        <v>-69.320190725644537</v>
      </c>
      <c r="Z98" s="368">
        <f t="shared" si="105"/>
        <v>-66.858400027917071</v>
      </c>
      <c r="AA98" s="368">
        <f t="shared" si="105"/>
        <v>-55.235906444725551</v>
      </c>
      <c r="AB98" s="368">
        <f t="shared" si="105"/>
        <v>-57.029584052703903</v>
      </c>
      <c r="AC98" s="368">
        <f t="shared" si="105"/>
        <v>-58.42373236736718</v>
      </c>
      <c r="AD98" s="368">
        <f t="shared" si="105"/>
        <v>-56.604328978877319</v>
      </c>
      <c r="AE98" s="368">
        <f t="shared" si="105"/>
        <v>-57.860739934499229</v>
      </c>
      <c r="AF98" s="368">
        <f t="shared" si="105"/>
        <v>-56.754157493323504</v>
      </c>
      <c r="AG98" s="368">
        <f t="shared" si="105"/>
        <v>-57.938985133703667</v>
      </c>
      <c r="AH98" s="368">
        <f t="shared" si="105"/>
        <v>-64.426860943786991</v>
      </c>
      <c r="AI98" s="368">
        <f t="shared" si="105"/>
        <v>-60.063929732172994</v>
      </c>
      <c r="AJ98" s="368">
        <f t="shared" si="105"/>
        <v>-64.9186412578062</v>
      </c>
      <c r="AK98" s="368">
        <f t="shared" si="105"/>
        <v>-60.646631873872259</v>
      </c>
      <c r="AL98" s="368">
        <f t="shared" si="105"/>
        <v>-54.650455376965041</v>
      </c>
      <c r="AM98" s="368">
        <f t="shared" si="105"/>
        <v>-69.778132248958698</v>
      </c>
      <c r="AN98" s="368">
        <f t="shared" si="105"/>
        <v>-59.291763973181574</v>
      </c>
      <c r="AO98" s="368">
        <f t="shared" si="105"/>
        <v>-64.271943520302543</v>
      </c>
      <c r="AP98" s="368">
        <f t="shared" si="105"/>
        <v>-56.658396831426572</v>
      </c>
      <c r="AQ98" s="368">
        <f t="shared" si="105"/>
        <v>-66.821856134049582</v>
      </c>
      <c r="AR98" s="368">
        <f>AR96+AR90</f>
        <v>-76.651776325085521</v>
      </c>
      <c r="AS98" s="368">
        <f>AS96+AS90</f>
        <v>-68.67438996000476</v>
      </c>
      <c r="AT98" s="368">
        <f>AT96+AT90</f>
        <v>-61.089957054421497</v>
      </c>
      <c r="AU98" s="370">
        <f>AU96+AU90</f>
        <v>-59.385295468079548</v>
      </c>
      <c r="AW98" s="371">
        <f t="shared" ref="AW98:BC98" si="106">AW96+AW90</f>
        <v>-57.821314599355951</v>
      </c>
      <c r="AX98" s="371">
        <f t="shared" si="106"/>
        <v>-57.217068233530966</v>
      </c>
      <c r="AY98" s="371">
        <f t="shared" si="106"/>
        <v>-57.351239683963378</v>
      </c>
      <c r="AZ98" s="371">
        <f t="shared" si="106"/>
        <v>-62.283064444436228</v>
      </c>
      <c r="BA98" s="371">
        <f t="shared" si="106"/>
        <v>-62.685677106750617</v>
      </c>
      <c r="BB98" s="371">
        <f t="shared" si="106"/>
        <v>-62.334349249197921</v>
      </c>
      <c r="BC98" s="372">
        <f t="shared" si="106"/>
        <v>-61.8558395452093</v>
      </c>
      <c r="BD98" s="358"/>
      <c r="BE98" s="358"/>
      <c r="BF98" s="359"/>
      <c r="BG98" s="373"/>
      <c r="BH98" s="373"/>
      <c r="BI98" s="46">
        <v>0</v>
      </c>
      <c r="BJ98" s="46">
        <v>0</v>
      </c>
      <c r="BK98" s="46">
        <v>0</v>
      </c>
      <c r="BL98" s="46">
        <v>0</v>
      </c>
      <c r="BM98" s="46">
        <v>0</v>
      </c>
      <c r="BN98" s="46"/>
      <c r="BQ98" s="371">
        <f>BQ96+BQ90</f>
        <v>-55.596504536944991</v>
      </c>
      <c r="BW98" s="249"/>
      <c r="BX98" s="249"/>
    </row>
    <row r="99" spans="1:76">
      <c r="A99" s="35"/>
      <c r="B99" s="240"/>
      <c r="C99" s="105"/>
      <c r="D99" s="105"/>
      <c r="E99" s="105"/>
      <c r="F99" s="105"/>
      <c r="G99" s="105"/>
      <c r="H99" s="105"/>
      <c r="I99" s="105"/>
      <c r="J99" s="105"/>
      <c r="K99" s="105"/>
      <c r="L99" s="106"/>
      <c r="M99" s="106"/>
      <c r="N99" s="106"/>
      <c r="O99" s="106"/>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273"/>
      <c r="AW99" s="119"/>
      <c r="AX99" s="119"/>
      <c r="AY99" s="119"/>
      <c r="AZ99" s="119"/>
      <c r="BA99" s="119"/>
      <c r="BB99" s="119"/>
      <c r="BC99" s="360"/>
      <c r="BD99" s="361"/>
      <c r="BE99" s="361"/>
      <c r="BF99" s="362"/>
      <c r="BI99" s="46">
        <v>0</v>
      </c>
      <c r="BJ99" s="46">
        <v>0</v>
      </c>
      <c r="BK99" s="46">
        <v>0</v>
      </c>
      <c r="BL99" s="46">
        <v>0</v>
      </c>
      <c r="BM99" s="46">
        <v>0</v>
      </c>
      <c r="BN99" s="46"/>
      <c r="BQ99" s="119"/>
      <c r="BW99" s="249"/>
      <c r="BX99" s="249"/>
    </row>
    <row r="100" spans="1:76">
      <c r="A100" s="381" t="s">
        <v>189</v>
      </c>
      <c r="B100" s="382" t="s">
        <v>236</v>
      </c>
      <c r="C100" s="378">
        <f t="shared" ref="C100:BC100" si="107">C85+C98</f>
        <v>67.161769236153972</v>
      </c>
      <c r="D100" s="378">
        <f t="shared" si="107"/>
        <v>70.138089731247405</v>
      </c>
      <c r="E100" s="378">
        <f t="shared" si="107"/>
        <v>8.8030307279394151</v>
      </c>
      <c r="F100" s="378">
        <f t="shared" si="107"/>
        <v>9.5937309029484936</v>
      </c>
      <c r="G100" s="378">
        <f t="shared" si="107"/>
        <v>18.925342818112881</v>
      </c>
      <c r="H100" s="378">
        <f t="shared" si="107"/>
        <v>25.563909054894921</v>
      </c>
      <c r="I100" s="378">
        <f t="shared" si="107"/>
        <v>31.337894269475896</v>
      </c>
      <c r="J100" s="378">
        <f t="shared" si="107"/>
        <v>50.423665750362325</v>
      </c>
      <c r="K100" s="378">
        <f t="shared" si="107"/>
        <v>75.683756227956735</v>
      </c>
      <c r="L100" s="379">
        <f t="shared" si="107"/>
        <v>31.331180607706735</v>
      </c>
      <c r="M100" s="379">
        <f t="shared" si="107"/>
        <v>14.980253035680562</v>
      </c>
      <c r="N100" s="379">
        <f t="shared" si="107"/>
        <v>31.331180607706735</v>
      </c>
      <c r="O100" s="379">
        <f t="shared" si="107"/>
        <v>14.980253035680533</v>
      </c>
      <c r="P100" s="378">
        <f t="shared" si="107"/>
        <v>-3.0486180357288504</v>
      </c>
      <c r="Q100" s="378">
        <f t="shared" si="107"/>
        <v>16.429332571287745</v>
      </c>
      <c r="R100" s="378">
        <f t="shared" si="107"/>
        <v>11.421048713868842</v>
      </c>
      <c r="S100" s="378">
        <f t="shared" si="107"/>
        <v>8.911688523500132</v>
      </c>
      <c r="T100" s="378">
        <f t="shared" si="107"/>
        <v>19.012639234949461</v>
      </c>
      <c r="U100" s="378">
        <f t="shared" si="107"/>
        <v>24.377963178320272</v>
      </c>
      <c r="V100" s="378">
        <f t="shared" si="107"/>
        <v>18.590614961206001</v>
      </c>
      <c r="W100" s="378">
        <f t="shared" si="107"/>
        <v>13.522524804690946</v>
      </c>
      <c r="X100" s="378">
        <f t="shared" si="107"/>
        <v>18.172262487779093</v>
      </c>
      <c r="Y100" s="378">
        <f t="shared" si="107"/>
        <v>33.804062163169007</v>
      </c>
      <c r="Z100" s="378">
        <f t="shared" si="107"/>
        <v>25.965533362390488</v>
      </c>
      <c r="AA100" s="378">
        <f t="shared" si="107"/>
        <v>23.513185304408104</v>
      </c>
      <c r="AB100" s="378">
        <f t="shared" si="107"/>
        <v>19.336475608694805</v>
      </c>
      <c r="AC100" s="378">
        <f t="shared" si="107"/>
        <v>36.039945074790111</v>
      </c>
      <c r="AD100" s="378">
        <f t="shared" si="107"/>
        <v>34.450477341855191</v>
      </c>
      <c r="AE100" s="378">
        <f t="shared" si="107"/>
        <v>32.603724367578799</v>
      </c>
      <c r="AF100" s="378">
        <f t="shared" si="107"/>
        <v>43.242619654109632</v>
      </c>
      <c r="AG100" s="378">
        <f t="shared" si="107"/>
        <v>49.356793824783438</v>
      </c>
      <c r="AH100" s="378">
        <f t="shared" si="107"/>
        <v>57.607039125367621</v>
      </c>
      <c r="AI100" s="378">
        <f t="shared" si="107"/>
        <v>50.831636864110763</v>
      </c>
      <c r="AJ100" s="378">
        <f t="shared" si="107"/>
        <v>75.384984393630589</v>
      </c>
      <c r="AK100" s="378">
        <f t="shared" si="107"/>
        <v>91.905887905018801</v>
      </c>
      <c r="AL100" s="378">
        <f t="shared" si="107"/>
        <v>95.146272452153866</v>
      </c>
      <c r="AM100" s="378">
        <f t="shared" si="107"/>
        <v>42.995985642584031</v>
      </c>
      <c r="AN100" s="378">
        <f t="shared" si="107"/>
        <v>43.093878929555089</v>
      </c>
      <c r="AO100" s="378">
        <f t="shared" si="107"/>
        <v>50.537701872759598</v>
      </c>
      <c r="AP100" s="378">
        <f t="shared" si="107"/>
        <v>27.375206327093593</v>
      </c>
      <c r="AQ100" s="378">
        <f t="shared" si="107"/>
        <v>2.8219789904958787</v>
      </c>
      <c r="AR100" s="378">
        <f t="shared" si="107"/>
        <v>15.079228275052174</v>
      </c>
      <c r="AS100" s="378">
        <f t="shared" si="107"/>
        <v>25.327716750791353</v>
      </c>
      <c r="AT100" s="378">
        <f t="shared" si="107"/>
        <v>6.9979106139581191</v>
      </c>
      <c r="AU100" s="380">
        <f t="shared" si="107"/>
        <v>13.698804104505314</v>
      </c>
      <c r="AW100" s="119">
        <f t="shared" si="107"/>
        <v>28.822300662086967</v>
      </c>
      <c r="AX100" s="119">
        <f t="shared" si="107"/>
        <v>33.549834096168581</v>
      </c>
      <c r="AY100" s="119">
        <f t="shared" si="107"/>
        <v>46.323797357398426</v>
      </c>
      <c r="AZ100" s="119">
        <f t="shared" si="107"/>
        <v>54.277836132042772</v>
      </c>
      <c r="BA100" s="119">
        <f t="shared" si="107"/>
        <v>84.020402055098131</v>
      </c>
      <c r="BB100" s="119">
        <f t="shared" si="107"/>
        <v>68.657256812673836</v>
      </c>
      <c r="BC100" s="360">
        <f t="shared" si="107"/>
        <v>46.926376210140923</v>
      </c>
      <c r="BD100" s="361"/>
      <c r="BE100" s="361"/>
      <c r="BF100" s="362"/>
      <c r="BI100" s="46">
        <v>0</v>
      </c>
      <c r="BJ100" s="46">
        <v>0</v>
      </c>
      <c r="BK100" s="46">
        <v>0</v>
      </c>
      <c r="BL100" s="46">
        <v>0</v>
      </c>
      <c r="BM100" s="46">
        <v>0</v>
      </c>
      <c r="BQ100" s="119">
        <f>BQ85+BQ98</f>
        <v>30.862996379381642</v>
      </c>
      <c r="BW100" s="249"/>
      <c r="BX100" s="249"/>
    </row>
    <row r="101" spans="1:76">
      <c r="A101" s="3"/>
      <c r="B101" s="2"/>
      <c r="C101" s="383"/>
      <c r="D101" s="383"/>
      <c r="E101" s="200"/>
      <c r="F101" s="200"/>
      <c r="G101" s="200"/>
      <c r="H101" s="200"/>
      <c r="I101" s="200"/>
      <c r="J101" s="200"/>
      <c r="K101" s="200"/>
      <c r="L101" s="384"/>
      <c r="M101" s="384"/>
      <c r="N101" s="384"/>
      <c r="O101" s="384"/>
      <c r="P101" s="200"/>
      <c r="Q101" s="200"/>
      <c r="R101" s="200"/>
      <c r="S101" s="200"/>
      <c r="T101" s="200"/>
      <c r="U101" s="200"/>
      <c r="V101" s="200"/>
      <c r="W101" s="200"/>
      <c r="X101" s="200"/>
      <c r="Y101" s="200"/>
      <c r="Z101" s="200"/>
      <c r="AA101" s="200"/>
      <c r="AB101" s="200"/>
      <c r="AC101" s="200"/>
      <c r="AD101" s="200"/>
      <c r="AE101" s="200"/>
      <c r="AF101" s="384"/>
      <c r="AG101" s="384"/>
      <c r="AH101" s="384"/>
      <c r="AI101" s="200"/>
      <c r="AJ101" s="200"/>
      <c r="AK101" s="221"/>
      <c r="AL101" s="385"/>
      <c r="AM101" s="385"/>
      <c r="AN101" s="3"/>
      <c r="AO101" s="385"/>
      <c r="AP101" s="3"/>
      <c r="AQ101" s="3"/>
      <c r="AR101" s="3"/>
      <c r="AS101" s="3"/>
      <c r="AT101" s="3"/>
      <c r="AU101" s="222"/>
      <c r="AW101" s="386"/>
      <c r="AX101" s="386"/>
      <c r="AY101" s="386"/>
      <c r="AZ101" s="386"/>
      <c r="BA101" s="386"/>
      <c r="BB101" s="386"/>
      <c r="BC101" s="386"/>
      <c r="BD101" s="386"/>
      <c r="BE101" s="386"/>
      <c r="BF101" s="386"/>
      <c r="BI101" s="46"/>
      <c r="BJ101" s="46"/>
      <c r="BK101" s="46"/>
      <c r="BL101" s="46"/>
      <c r="BM101" s="46"/>
      <c r="BQ101" s="386"/>
    </row>
    <row r="102" spans="1:76">
      <c r="L102" s="46"/>
      <c r="M102" s="46"/>
      <c r="N102" s="46">
        <v>0</v>
      </c>
      <c r="O102" s="46"/>
      <c r="AY102" s="8"/>
      <c r="AZ102" s="8"/>
      <c r="BA102" s="8"/>
      <c r="BB102" s="8"/>
      <c r="BC102" s="8"/>
      <c r="BD102" s="8"/>
      <c r="BE102" s="8"/>
    </row>
    <row r="103" spans="1:76">
      <c r="AY103" s="8"/>
      <c r="AZ103" s="8"/>
      <c r="BA103" s="8"/>
      <c r="BB103" s="8"/>
      <c r="BC103" s="8"/>
      <c r="BD103" s="8"/>
      <c r="BE103" s="8"/>
    </row>
    <row r="104" spans="1:76">
      <c r="AY104" s="8"/>
      <c r="AZ104" s="8"/>
      <c r="BA104" s="8"/>
      <c r="BB104" s="8"/>
      <c r="BC104" s="8"/>
      <c r="BD104" s="8"/>
      <c r="BE104" s="8"/>
    </row>
    <row r="105" spans="1:76">
      <c r="AY105" s="8"/>
      <c r="AZ105" s="8"/>
      <c r="BA105" s="8"/>
      <c r="BB105" s="8"/>
      <c r="BC105" s="8"/>
      <c r="BD105" s="8"/>
      <c r="BE105" s="8"/>
    </row>
    <row r="106" spans="1:76">
      <c r="AY106" s="8"/>
      <c r="AZ106" s="8"/>
      <c r="BA106" s="8"/>
      <c r="BB106" s="8"/>
      <c r="BC106" s="8"/>
      <c r="BD106" s="8"/>
      <c r="BE106" s="8"/>
    </row>
    <row r="107" spans="1:76">
      <c r="AY107" s="387"/>
      <c r="AZ107" s="387"/>
      <c r="BA107" s="387"/>
      <c r="BB107" s="387"/>
      <c r="BC107" s="387"/>
      <c r="BD107" s="387"/>
      <c r="BE107" s="387"/>
      <c r="BF107" s="387"/>
    </row>
    <row r="108" spans="1:76">
      <c r="AY108" s="387"/>
      <c r="AZ108" s="387"/>
      <c r="BA108" s="387"/>
      <c r="BB108" s="387"/>
      <c r="BC108" s="387"/>
      <c r="BD108" s="387"/>
      <c r="BE108" s="387"/>
      <c r="BF108" s="387"/>
    </row>
    <row r="109" spans="1:76">
      <c r="AY109" s="387"/>
      <c r="AZ109" s="387"/>
      <c r="BA109" s="387"/>
      <c r="BB109" s="387"/>
      <c r="BC109" s="387"/>
      <c r="BD109" s="387"/>
      <c r="BE109" s="387"/>
      <c r="BF109" s="387"/>
    </row>
    <row r="110" spans="1:76">
      <c r="AY110" s="119"/>
      <c r="AZ110" s="119"/>
      <c r="BA110" s="119"/>
      <c r="BB110" s="119"/>
      <c r="BC110" s="119"/>
      <c r="BD110" s="119"/>
      <c r="BE110" s="119"/>
      <c r="BF110" s="119"/>
    </row>
    <row r="111" spans="1:76">
      <c r="AY111" s="119"/>
      <c r="AZ111" s="119"/>
      <c r="BA111" s="119"/>
      <c r="BB111" s="119"/>
      <c r="BC111" s="119"/>
      <c r="BD111" s="119"/>
      <c r="BE111" s="119"/>
      <c r="BF111" s="119"/>
    </row>
    <row r="112" spans="1:76">
      <c r="AY112" s="119"/>
      <c r="AZ112" s="119"/>
      <c r="BA112" s="119"/>
      <c r="BB112" s="119"/>
      <c r="BC112" s="119"/>
      <c r="BD112" s="119"/>
      <c r="BE112" s="119"/>
      <c r="BF112" s="119"/>
    </row>
    <row r="113" spans="51:58">
      <c r="AY113" s="119"/>
      <c r="AZ113" s="119"/>
      <c r="BA113" s="119"/>
      <c r="BB113" s="119"/>
      <c r="BC113" s="119"/>
      <c r="BD113" s="119"/>
      <c r="BE113" s="119"/>
      <c r="BF113" s="119"/>
    </row>
    <row r="114" spans="51:58">
      <c r="AY114" s="119"/>
      <c r="AZ114" s="119"/>
      <c r="BA114" s="119"/>
      <c r="BB114" s="119"/>
      <c r="BC114" s="119"/>
      <c r="BD114" s="119"/>
      <c r="BE114" s="119"/>
      <c r="BF114" s="119"/>
    </row>
    <row r="115" spans="51:58">
      <c r="AY115" s="119"/>
      <c r="AZ115" s="119"/>
      <c r="BA115" s="119"/>
      <c r="BB115" s="119"/>
      <c r="BC115" s="119"/>
      <c r="BD115" s="119"/>
      <c r="BE115" s="119"/>
      <c r="BF115" s="119"/>
    </row>
  </sheetData>
  <autoFilter ref="K1:AQ115" xr:uid="{00000000-0009-0000-0000-000005000000}"/>
  <pageMargins left="0.19685039370078741" right="0.19685039370078741" top="0.19685039370078741" bottom="0.19685039370078741" header="0.31496062992125984" footer="0.31496062992125984"/>
  <pageSetup paperSize="9" scale="5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Historical Financials THB_EN</vt:lpstr>
      <vt:lpstr>Historical Financials THB_TH</vt:lpstr>
      <vt:lpstr>Historical Financials USD_EN</vt:lpstr>
      <vt:lpstr>Historical Financials USD_TH</vt:lpstr>
      <vt:lpstr>'Historical Financials THB_EN'!Print_Area</vt:lpstr>
      <vt:lpstr>'Historical Financials THB_TH'!Print_Area</vt:lpstr>
      <vt:lpstr>'Historical Financials USD_EN'!Print_Area</vt:lpstr>
      <vt:lpstr>'Historical Financials USD_TH'!Print_Area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Kalayachat Vichitkarnchana</dc:creator>
  <cp:lastModifiedBy>piyanuch</cp:lastModifiedBy>
  <dcterms:created xsi:type="dcterms:W3CDTF">2021-02-18T05:04:25Z</dcterms:created>
  <dcterms:modified xsi:type="dcterms:W3CDTF">2021-02-25T02:01:46Z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